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2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D8" sqref="D8:D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93" t="n">
        <v>1</v>
      </c>
      <c r="B7" s="96" t="n">
        <v>2</v>
      </c>
      <c r="C7" s="17" t="n">
        <v>3</v>
      </c>
      <c r="D7" s="96" t="n"/>
      <c r="E7" s="96" t="n">
        <v>5</v>
      </c>
      <c r="F7" s="96" t="n">
        <v>6</v>
      </c>
      <c r="G7" s="96" t="n">
        <v>7</v>
      </c>
      <c r="H7" s="96" t="n">
        <v>8</v>
      </c>
      <c r="I7" s="93" t="n">
        <v>9</v>
      </c>
      <c r="J7" s="93" t="n">
        <v>10</v>
      </c>
      <c r="K7" s="96" t="n">
        <v>11</v>
      </c>
      <c r="L7" s="96" t="n">
        <v>12</v>
      </c>
      <c r="M7" s="96" t="n">
        <v>13</v>
      </c>
      <c r="N7" s="96" t="n">
        <v>14</v>
      </c>
      <c r="O7" s="93" t="n">
        <v>15</v>
      </c>
      <c r="P7" s="93" t="n">
        <v>16</v>
      </c>
      <c r="Q7" s="96" t="n">
        <v>17</v>
      </c>
      <c r="R7" s="96" t="n">
        <v>18</v>
      </c>
      <c r="S7" s="96" t="n">
        <v>19</v>
      </c>
      <c r="T7" s="96" t="n">
        <v>20</v>
      </c>
      <c r="U7" s="96" t="n">
        <v>21</v>
      </c>
      <c r="V7" s="96" t="n">
        <v>22</v>
      </c>
      <c r="W7" s="96" t="n">
        <v>23</v>
      </c>
      <c r="X7" s="96" t="n">
        <v>24</v>
      </c>
      <c r="Y7" s="96" t="n">
        <v>25</v>
      </c>
      <c r="Z7" s="96" t="n">
        <v>26</v>
      </c>
      <c r="AA7" s="96" t="n">
        <v>27</v>
      </c>
      <c r="AB7" s="103" t="n">
        <v>28</v>
      </c>
      <c r="AC7" s="96" t="n">
        <v>29</v>
      </c>
      <c r="AD7" s="96" t="n">
        <v>30</v>
      </c>
      <c r="AE7" s="96" t="n">
        <v>31</v>
      </c>
      <c r="AF7" s="96" t="n">
        <v>32</v>
      </c>
      <c r="AG7" s="96" t="n">
        <v>33</v>
      </c>
      <c r="AH7" s="96" t="n">
        <v>34</v>
      </c>
      <c r="AI7" s="96" t="n">
        <v>35</v>
      </c>
      <c r="AJ7" s="96" t="n">
        <v>36</v>
      </c>
      <c r="AK7" s="96" t="n">
        <v>37</v>
      </c>
      <c r="AL7" s="96" t="n">
        <v>38</v>
      </c>
      <c r="AM7" s="96" t="n">
        <v>39</v>
      </c>
      <c r="AN7" s="96" t="n">
        <v>40</v>
      </c>
      <c r="AO7" s="96" t="n">
        <v>41</v>
      </c>
      <c r="AP7" s="96" t="n">
        <v>42</v>
      </c>
      <c r="AQ7" s="96" t="n">
        <v>43</v>
      </c>
      <c r="AR7" s="96" t="n">
        <v>44</v>
      </c>
      <c r="AS7" s="96" t="n">
        <v>45</v>
      </c>
      <c r="AT7" s="96" t="n">
        <v>46</v>
      </c>
      <c r="AU7" s="96" t="n">
        <v>47</v>
      </c>
      <c r="AV7" s="96" t="n">
        <v>48</v>
      </c>
      <c r="AW7" s="96" t="n">
        <v>49</v>
      </c>
      <c r="AX7" s="96" t="n">
        <v>50</v>
      </c>
      <c r="AY7" s="96" t="n">
        <v>51</v>
      </c>
      <c r="AZ7" s="96" t="n">
        <v>52</v>
      </c>
      <c r="BA7" s="96" t="n">
        <v>53</v>
      </c>
      <c r="BB7" s="96" t="n">
        <v>54</v>
      </c>
      <c r="BC7" s="96" t="n">
        <v>55</v>
      </c>
      <c r="BD7" s="96" t="n">
        <v>56</v>
      </c>
      <c r="BE7" s="96" t="n">
        <v>57</v>
      </c>
      <c r="BF7" s="96" t="n">
        <v>58</v>
      </c>
      <c r="BG7" s="96" t="n">
        <v>59</v>
      </c>
      <c r="BH7" s="96" t="n">
        <v>60</v>
      </c>
      <c r="BI7" s="96" t="n">
        <v>61</v>
      </c>
      <c r="BJ7" s="96" t="n">
        <v>62</v>
      </c>
      <c r="BK7" s="96" t="n">
        <v>63</v>
      </c>
      <c r="BL7" s="96" t="n">
        <v>64</v>
      </c>
      <c r="BM7" s="96" t="n">
        <v>65</v>
      </c>
      <c r="BN7" s="96" t="n">
        <v>66</v>
      </c>
      <c r="BO7" s="96" t="n">
        <v>67</v>
      </c>
      <c r="BP7" s="96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93" t="inlineStr">
        <is>
          <t>Mã số</t>
        </is>
      </c>
      <c r="B8" s="96" t="inlineStr">
        <is>
          <t>Họ và tên</t>
        </is>
      </c>
      <c r="C8" s="97" t="inlineStr">
        <is>
          <t>Bộ 
phận</t>
        </is>
      </c>
      <c r="D8" s="98" t="inlineStr">
        <is>
          <t>Khối làm việc</t>
        </is>
      </c>
      <c r="E8" s="98" t="inlineStr">
        <is>
          <t>Ngày nhận việc</t>
        </is>
      </c>
      <c r="F8" s="117" t="inlineStr">
        <is>
          <t>Ngày phép còn lại đầu tháng 05</t>
        </is>
      </c>
      <c r="G8" s="118">
        <f>DATE(F6,D6,1)</f>
        <v/>
      </c>
      <c r="H8" s="92" t="n"/>
      <c r="I8" s="118">
        <f>G8+1</f>
        <v/>
      </c>
      <c r="J8" s="92" t="n"/>
      <c r="K8" s="118">
        <f>I8+1</f>
        <v/>
      </c>
      <c r="L8" s="92" t="n"/>
      <c r="M8" s="118">
        <f>K8+1</f>
        <v/>
      </c>
      <c r="N8" s="92" t="n"/>
      <c r="O8" s="118">
        <f>M8+1</f>
        <v/>
      </c>
      <c r="P8" s="92" t="n"/>
      <c r="Q8" s="118">
        <f>O8+1</f>
        <v/>
      </c>
      <c r="R8" s="92" t="n"/>
      <c r="S8" s="118">
        <f>Q8+1</f>
        <v/>
      </c>
      <c r="T8" s="92" t="n"/>
      <c r="U8" s="118">
        <f>S8+1</f>
        <v/>
      </c>
      <c r="V8" s="92" t="n"/>
      <c r="W8" s="118">
        <f>U8+1</f>
        <v/>
      </c>
      <c r="X8" s="92" t="n"/>
      <c r="Y8" s="118">
        <f>W8+1</f>
        <v/>
      </c>
      <c r="Z8" s="92" t="n"/>
      <c r="AA8" s="118">
        <f>Y8+1</f>
        <v/>
      </c>
      <c r="AB8" s="92" t="n"/>
      <c r="AC8" s="118">
        <f>AA8+1</f>
        <v/>
      </c>
      <c r="AD8" s="92" t="n"/>
      <c r="AE8" s="118">
        <f>AC8+1</f>
        <v/>
      </c>
      <c r="AF8" s="92" t="n"/>
      <c r="AG8" s="118">
        <f>AE8+1</f>
        <v/>
      </c>
      <c r="AH8" s="92" t="n"/>
      <c r="AI8" s="118">
        <f>AG8+1</f>
        <v/>
      </c>
      <c r="AJ8" s="92" t="n"/>
      <c r="AK8" s="118">
        <f>AI8+1</f>
        <v/>
      </c>
      <c r="AL8" s="92" t="n"/>
      <c r="AM8" s="118">
        <f>AK8+1</f>
        <v/>
      </c>
      <c r="AN8" s="92" t="n"/>
      <c r="AO8" s="118">
        <f>AM8+1</f>
        <v/>
      </c>
      <c r="AP8" s="92" t="n"/>
      <c r="AQ8" s="118">
        <f>AO8+1</f>
        <v/>
      </c>
      <c r="AR8" s="92" t="n"/>
      <c r="AS8" s="118">
        <f>AQ8+1</f>
        <v/>
      </c>
      <c r="AT8" s="92" t="n"/>
      <c r="AU8" s="118">
        <f>AS8+1</f>
        <v/>
      </c>
      <c r="AV8" s="92" t="n"/>
      <c r="AW8" s="118">
        <f>AU8+1</f>
        <v/>
      </c>
      <c r="AX8" s="92" t="n"/>
      <c r="AY8" s="118">
        <f>AW8+1</f>
        <v/>
      </c>
      <c r="AZ8" s="92" t="n"/>
      <c r="BA8" s="118">
        <f>AY8+1</f>
        <v/>
      </c>
      <c r="BB8" s="92" t="n"/>
      <c r="BC8" s="118">
        <f>BA8+1</f>
        <v/>
      </c>
      <c r="BD8" s="92" t="n"/>
      <c r="BE8" s="118">
        <f>BC8+1</f>
        <v/>
      </c>
      <c r="BF8" s="92" t="n"/>
      <c r="BG8" s="118">
        <f>BE8+1</f>
        <v/>
      </c>
      <c r="BH8" s="92" t="n"/>
      <c r="BI8" s="118">
        <f>IF(BG8="","",IF(BG8=EOMONTH(DATE($F$6,$D$6,1),0),"",BG8+1))</f>
        <v/>
      </c>
      <c r="BJ8" s="92" t="n"/>
      <c r="BK8" s="118">
        <f>IF(BI8="","",IF(BI8=EOMONTH(DATE($F$6,$D$6,1),0),"",BI8+1))</f>
        <v/>
      </c>
      <c r="BL8" s="92" t="n"/>
      <c r="BM8" s="118">
        <f>IF(BK8="","",IF(BK8=EOMONTH(DATE($F$6,$D$6,1),0),"",BK8+1))</f>
        <v/>
      </c>
      <c r="BN8" s="92" t="n"/>
      <c r="BO8" s="118">
        <f>IF(BM8="","",IF(BM8=EOMONTH(DATE($F$6,$D$6,1),0),"",BM8+1))</f>
        <v/>
      </c>
      <c r="BP8" s="92" t="n"/>
      <c r="BQ8" s="110" t="inlineStr">
        <is>
          <t>A</t>
        </is>
      </c>
      <c r="BR8" s="110" t="inlineStr">
        <is>
          <t>D</t>
        </is>
      </c>
      <c r="BS8" s="110" t="inlineStr">
        <is>
          <t>B</t>
        </is>
      </c>
      <c r="BT8" s="35" t="inlineStr">
        <is>
          <t>C</t>
        </is>
      </c>
      <c r="BU8" s="107" t="inlineStr">
        <is>
          <t>Nghỉ chế độ có hưởng lương</t>
        </is>
      </c>
      <c r="BV8" s="35" t="n"/>
      <c r="BW8" s="107" t="inlineStr">
        <is>
          <t>Nghỉ hưởng 70% 
( hết hàng)</t>
        </is>
      </c>
      <c r="BX8" s="108" t="inlineStr">
        <is>
          <t>Nghỉ thứ 7 hàng tuần</t>
        </is>
      </c>
      <c r="BY8" s="107" t="inlineStr">
        <is>
          <t>Nghỉ phép năm có hưởng lương</t>
        </is>
      </c>
      <c r="BZ8" s="109" t="inlineStr">
        <is>
          <t>TỔNG CỘNG NGÀY CÔNG 
(trừ cột nghỉ thứ 7)</t>
        </is>
      </c>
      <c r="CA8" s="110" t="inlineStr">
        <is>
          <t>Giờ làm thêm</t>
        </is>
      </c>
      <c r="CB8" s="111" t="n"/>
      <c r="CC8" s="92" t="n"/>
      <c r="CD8" s="112" t="inlineStr">
        <is>
          <t>Hưởng phụ cấp thứ 7 
(Cty cho nghỉ nhưng có vào làm)</t>
        </is>
      </c>
      <c r="CE8" s="113" t="inlineStr">
        <is>
          <t>Trả/thu tiền cơm ngày CN, Lễ ( làm việc trên 12h)</t>
        </is>
      </c>
      <c r="CF8" s="105" t="inlineStr">
        <is>
          <t>Tiền phụ cấp làm thứ 7 (KẾ TOÁN TÍNH)</t>
        </is>
      </c>
      <c r="CG8" s="104" t="inlineStr">
        <is>
          <t>Số phép năm còn lại cuối tháng</t>
        </is>
      </c>
      <c r="CH8" s="105" t="inlineStr">
        <is>
          <t>Số tiền cơm ngày CN, Lễ  (KẾ TOÁN TÍNH)</t>
        </is>
      </c>
      <c r="CI8" s="106" t="inlineStr">
        <is>
          <t>mức  phụ cấp thứ bảy/ ngày</t>
        </is>
      </c>
      <c r="CJ8" s="104" t="n"/>
      <c r="CK8" s="34" t="n"/>
    </row>
    <row r="9" ht="71.25" customFormat="1" customHeight="1" s="21">
      <c r="A9" s="94" t="n"/>
      <c r="B9" s="94" t="n"/>
      <c r="C9" s="94" t="n"/>
      <c r="D9" s="94" t="n"/>
      <c r="E9" s="94" t="n"/>
      <c r="F9" s="94" t="n"/>
      <c r="G9" s="119" t="inlineStr">
        <is>
          <t>NC</t>
        </is>
      </c>
      <c r="H9" s="96" t="inlineStr">
        <is>
          <t>TC</t>
        </is>
      </c>
      <c r="I9" s="120" t="inlineStr">
        <is>
          <t>NC</t>
        </is>
      </c>
      <c r="J9" s="102" t="inlineStr">
        <is>
          <t>TC</t>
        </is>
      </c>
      <c r="K9" s="119" t="inlineStr">
        <is>
          <t>NC</t>
        </is>
      </c>
      <c r="L9" s="103" t="inlineStr">
        <is>
          <t>TC</t>
        </is>
      </c>
      <c r="M9" s="119" t="inlineStr">
        <is>
          <t>NC</t>
        </is>
      </c>
      <c r="N9" s="103" t="inlineStr">
        <is>
          <t>TC</t>
        </is>
      </c>
      <c r="O9" s="120" t="inlineStr">
        <is>
          <t>NC</t>
        </is>
      </c>
      <c r="P9" s="102" t="inlineStr">
        <is>
          <t>TC</t>
        </is>
      </c>
      <c r="Q9" s="119" t="inlineStr">
        <is>
          <t>NC</t>
        </is>
      </c>
      <c r="R9" s="103" t="inlineStr">
        <is>
          <t>TC</t>
        </is>
      </c>
      <c r="S9" s="119" t="inlineStr">
        <is>
          <t>NC</t>
        </is>
      </c>
      <c r="T9" s="103" t="inlineStr">
        <is>
          <t>TC</t>
        </is>
      </c>
      <c r="U9" s="119" t="inlineStr">
        <is>
          <t>NC</t>
        </is>
      </c>
      <c r="V9" s="96" t="inlineStr">
        <is>
          <t>TC</t>
        </is>
      </c>
      <c r="W9" s="119" t="inlineStr">
        <is>
          <t>NC</t>
        </is>
      </c>
      <c r="X9" s="103" t="inlineStr">
        <is>
          <t>TC</t>
        </is>
      </c>
      <c r="Y9" s="119" t="inlineStr">
        <is>
          <t>NC</t>
        </is>
      </c>
      <c r="Z9" s="103" t="inlineStr">
        <is>
          <t>TC</t>
        </is>
      </c>
      <c r="AA9" s="119" t="inlineStr">
        <is>
          <t>NC</t>
        </is>
      </c>
      <c r="AB9" s="103" t="inlineStr">
        <is>
          <t>TC</t>
        </is>
      </c>
      <c r="AC9" s="119" t="inlineStr">
        <is>
          <t>NC</t>
        </is>
      </c>
      <c r="AD9" s="103" t="inlineStr">
        <is>
          <t>TC</t>
        </is>
      </c>
      <c r="AE9" s="119" t="inlineStr">
        <is>
          <t>NC</t>
        </is>
      </c>
      <c r="AF9" s="103" t="inlineStr">
        <is>
          <t>TC</t>
        </is>
      </c>
      <c r="AG9" s="119" t="inlineStr">
        <is>
          <t>NC</t>
        </is>
      </c>
      <c r="AH9" s="103" t="inlineStr">
        <is>
          <t>TC</t>
        </is>
      </c>
      <c r="AI9" s="119" t="inlineStr">
        <is>
          <t>NC</t>
        </is>
      </c>
      <c r="AJ9" s="103" t="inlineStr">
        <is>
          <t>TC</t>
        </is>
      </c>
      <c r="AK9" s="119" t="inlineStr">
        <is>
          <t>NC</t>
        </is>
      </c>
      <c r="AL9" s="103" t="inlineStr">
        <is>
          <t>TC</t>
        </is>
      </c>
      <c r="AM9" s="119" t="inlineStr">
        <is>
          <t>NC</t>
        </is>
      </c>
      <c r="AN9" s="103" t="inlineStr">
        <is>
          <t>TC</t>
        </is>
      </c>
      <c r="AO9" s="119" t="inlineStr">
        <is>
          <t>NC</t>
        </is>
      </c>
      <c r="AP9" s="103" t="inlineStr">
        <is>
          <t>TC</t>
        </is>
      </c>
      <c r="AQ9" s="119" t="inlineStr">
        <is>
          <t>NC</t>
        </is>
      </c>
      <c r="AR9" s="103" t="inlineStr">
        <is>
          <t>TC</t>
        </is>
      </c>
      <c r="AS9" s="119" t="inlineStr">
        <is>
          <t>NC</t>
        </is>
      </c>
      <c r="AT9" s="103" t="inlineStr">
        <is>
          <t>TC</t>
        </is>
      </c>
      <c r="AU9" s="119" t="inlineStr">
        <is>
          <t>NC</t>
        </is>
      </c>
      <c r="AV9" s="103" t="inlineStr">
        <is>
          <t>TC</t>
        </is>
      </c>
      <c r="AW9" s="119" t="inlineStr">
        <is>
          <t>NC</t>
        </is>
      </c>
      <c r="AX9" s="103" t="inlineStr">
        <is>
          <t>TC</t>
        </is>
      </c>
      <c r="AY9" s="119" t="inlineStr">
        <is>
          <t>NC</t>
        </is>
      </c>
      <c r="AZ9" s="103" t="inlineStr">
        <is>
          <t>TC</t>
        </is>
      </c>
      <c r="BA9" s="119" t="inlineStr">
        <is>
          <t>NC</t>
        </is>
      </c>
      <c r="BB9" s="103" t="inlineStr">
        <is>
          <t>TC</t>
        </is>
      </c>
      <c r="BC9" s="119" t="inlineStr">
        <is>
          <t>NC</t>
        </is>
      </c>
      <c r="BD9" s="103" t="inlineStr">
        <is>
          <t>TC</t>
        </is>
      </c>
      <c r="BE9" s="119" t="inlineStr">
        <is>
          <t>NC</t>
        </is>
      </c>
      <c r="BF9" s="119" t="inlineStr">
        <is>
          <t>TC</t>
        </is>
      </c>
      <c r="BG9" s="119" t="inlineStr">
        <is>
          <t>NC</t>
        </is>
      </c>
      <c r="BH9" s="119" t="inlineStr">
        <is>
          <t>TC</t>
        </is>
      </c>
      <c r="BI9" s="119" t="inlineStr">
        <is>
          <t>NC</t>
        </is>
      </c>
      <c r="BJ9" s="119" t="inlineStr">
        <is>
          <t>TC</t>
        </is>
      </c>
      <c r="BK9" s="119" t="inlineStr">
        <is>
          <t>NC</t>
        </is>
      </c>
      <c r="BL9" s="103" t="inlineStr">
        <is>
          <t>TC</t>
        </is>
      </c>
      <c r="BM9" s="119" t="inlineStr">
        <is>
          <t>NC</t>
        </is>
      </c>
      <c r="BN9" s="103" t="inlineStr">
        <is>
          <t>TC</t>
        </is>
      </c>
      <c r="BO9" s="119" t="inlineStr">
        <is>
          <t>NC</t>
        </is>
      </c>
      <c r="BP9" s="103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5" t="n"/>
      <c r="BV9" s="109" t="n"/>
      <c r="BW9" s="95" t="n"/>
      <c r="BX9" s="95" t="n"/>
      <c r="BY9" s="95" t="n"/>
      <c r="BZ9" s="95" t="n"/>
      <c r="CA9" s="107" t="inlineStr">
        <is>
          <t>Thường</t>
        </is>
      </c>
      <c r="CB9" s="20" t="inlineStr">
        <is>
          <t>Chủ nhật</t>
        </is>
      </c>
      <c r="CC9" s="107" t="inlineStr">
        <is>
          <t>Ngày lễ</t>
        </is>
      </c>
      <c r="CD9" s="95" t="n"/>
      <c r="CE9" s="95" t="n"/>
      <c r="CF9" s="95" t="n"/>
      <c r="CG9" s="95" t="n"/>
      <c r="CH9" s="95" t="n"/>
      <c r="CI9" s="95" t="n"/>
      <c r="CJ9" s="104" t="n"/>
      <c r="CK9" s="36" t="n"/>
    </row>
    <row r="10" ht="49.5" customFormat="1" customHeight="1" s="53">
      <c r="A10" s="95" t="n"/>
      <c r="B10" s="95" t="n"/>
      <c r="C10" s="95" t="n"/>
      <c r="D10" s="95" t="n"/>
      <c r="E10" s="95" t="n"/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  <c r="Z10" s="95" t="n"/>
      <c r="AA10" s="95" t="n"/>
      <c r="AB10" s="95" t="n"/>
      <c r="AC10" s="95" t="n"/>
      <c r="AD10" s="95" t="n"/>
      <c r="AE10" s="95" t="n"/>
      <c r="AF10" s="95" t="n"/>
      <c r="AG10" s="95" t="n"/>
      <c r="AH10" s="95" t="n"/>
      <c r="AI10" s="95" t="n"/>
      <c r="AJ10" s="95" t="n"/>
      <c r="AK10" s="95" t="n"/>
      <c r="AL10" s="95" t="n"/>
      <c r="AM10" s="95" t="n"/>
      <c r="AN10" s="95" t="n"/>
      <c r="AO10" s="95" t="n"/>
      <c r="AP10" s="95" t="n"/>
      <c r="AQ10" s="95" t="n"/>
      <c r="AR10" s="95" t="n"/>
      <c r="AS10" s="95" t="n"/>
      <c r="AT10" s="95" t="n"/>
      <c r="AU10" s="95" t="n"/>
      <c r="AV10" s="95" t="n"/>
      <c r="AW10" s="95" t="n"/>
      <c r="AX10" s="95" t="n"/>
      <c r="AY10" s="95" t="n"/>
      <c r="AZ10" s="95" t="n"/>
      <c r="BA10" s="95" t="n"/>
      <c r="BB10" s="95" t="n"/>
      <c r="BC10" s="95" t="n"/>
      <c r="BD10" s="95" t="n"/>
      <c r="BE10" s="95" t="n"/>
      <c r="BF10" s="95" t="n"/>
      <c r="BG10" s="95" t="n"/>
      <c r="BH10" s="95" t="n"/>
      <c r="BI10" s="95" t="n"/>
      <c r="BJ10" s="95" t="n"/>
      <c r="BK10" s="95" t="n"/>
      <c r="BL10" s="95" t="n"/>
      <c r="BM10" s="95" t="n"/>
      <c r="BN10" s="95" t="n"/>
      <c r="BO10" s="95" t="n"/>
      <c r="BP10" s="95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7" t="inlineStr">
        <is>
          <t>giờ</t>
        </is>
      </c>
      <c r="CB10" s="20" t="inlineStr">
        <is>
          <t>giờ</t>
        </is>
      </c>
      <c r="CC10" s="107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8" t="inlineStr">
        <is>
          <t>VNĐ</t>
        </is>
      </c>
      <c r="CG10" s="104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P0</t>
        </is>
      </c>
      <c r="H11" s="74" t="n">
        <v>0</v>
      </c>
      <c r="I11" s="75" t="inlineStr">
        <is>
          <t>P0</t>
        </is>
      </c>
      <c r="J11" s="74" t="n">
        <v>0</v>
      </c>
      <c r="K11" s="74" t="inlineStr"/>
      <c r="L11" s="74" t="n">
        <v>0</v>
      </c>
      <c r="M11" s="74" t="inlineStr">
        <is>
          <t>P0</t>
        </is>
      </c>
      <c r="N11" s="74" t="n">
        <v>0</v>
      </c>
      <c r="O11" s="75" t="inlineStr">
        <is>
          <t>P0</t>
        </is>
      </c>
      <c r="P11" s="74" t="n">
        <v>0</v>
      </c>
      <c r="Q11" s="74" t="inlineStr">
        <is>
          <t>P0</t>
        </is>
      </c>
      <c r="R11" s="74" t="n">
        <v>0</v>
      </c>
      <c r="S11" s="74" t="inlineStr">
        <is>
          <t>P0</t>
        </is>
      </c>
      <c r="T11" s="74" t="n">
        <v>0</v>
      </c>
      <c r="U11" s="74" t="inlineStr">
        <is>
          <t>P0</t>
        </is>
      </c>
      <c r="V11" s="74" t="n">
        <v>0</v>
      </c>
      <c r="W11" s="74" t="inlineStr">
        <is>
          <t>L</t>
        </is>
      </c>
      <c r="X11" s="74" t="n">
        <v>0</v>
      </c>
      <c r="Y11" s="74" t="inlineStr"/>
      <c r="Z11" s="74" t="n">
        <v>0</v>
      </c>
      <c r="AA11" s="74" t="inlineStr">
        <is>
          <t>P0</t>
        </is>
      </c>
      <c r="AB11" s="74" t="n">
        <v>0</v>
      </c>
      <c r="AC11" s="74" t="n"/>
      <c r="AD11" s="74" t="n"/>
      <c r="AE11" s="74" t="n"/>
      <c r="AF11" s="74" t="n"/>
      <c r="AG11" s="74" t="n"/>
      <c r="AH11" s="74" t="n"/>
      <c r="AI11" s="74" t="n"/>
      <c r="AJ11" s="74" t="n"/>
      <c r="AK11" s="74" t="n"/>
      <c r="AL11" s="74" t="n"/>
      <c r="AM11" s="74" t="n"/>
      <c r="AN11" s="74" t="n"/>
      <c r="AO11" s="74" t="n"/>
      <c r="AP11" s="74" t="n"/>
      <c r="AQ11" s="74" t="n"/>
      <c r="AR11" s="74" t="n"/>
      <c r="AS11" s="74" t="n"/>
      <c r="AT11" s="74" t="n"/>
      <c r="AU11" s="74" t="n"/>
      <c r="AV11" s="74" t="n"/>
      <c r="AW11" s="74" t="n"/>
      <c r="AX11" s="74" t="n"/>
      <c r="AY11" s="74" t="n"/>
      <c r="AZ11" s="74" t="n"/>
      <c r="BA11" s="74" t="n"/>
      <c r="BB11" s="74" t="n"/>
      <c r="BC11" s="74" t="n"/>
      <c r="BD11" s="74" t="n"/>
      <c r="BE11" s="74" t="n"/>
      <c r="BF11" s="74" t="n"/>
      <c r="BG11" s="74" t="n"/>
      <c r="BH11" s="74" t="n"/>
      <c r="BI11" s="74" t="n"/>
      <c r="BJ11" s="74" t="n"/>
      <c r="BK11" s="74" t="n"/>
      <c r="BL11" s="74" t="n"/>
      <c r="BM11" s="74" t="n"/>
      <c r="BN11" s="74" t="n"/>
      <c r="BO11" s="74" t="n"/>
      <c r="BP11" s="74" t="n"/>
      <c r="BQ11" s="62">
        <f>COUNTIF($G11:$BP11,"a")+COUNTIF($G11:$BP11,"r0,a5")/2+COUNTIF($G11:$BP11,"p5,a5")/2</f>
        <v/>
      </c>
      <c r="BR11" s="62">
        <f>COUNTIF($G11:$BP11,"d")+COUNTIF($G11:$BP11,"r0,d5")/2+COUNTIF($G11:$BP11,"p5,d5")/2</f>
        <v/>
      </c>
      <c r="BS11" s="62">
        <f>COUNTIF($G11:$BP11,"b")+COUNTIF($G11:$BP11,"r0,b5")/2+COUNTIF($G11:$BP11,"p5,b5")/2</f>
        <v/>
      </c>
      <c r="BT11" s="62">
        <f>COUNTIF($G11:$BP11,"c")+COUNTIF($G11:$BP11,"r0,c5")/2+COUNTIF($G11:$BP11,"p5,c5")/2</f>
        <v/>
      </c>
      <c r="BU11" s="62">
        <f>COUNTIF($G11:$BP11,"KH")+COUNTIF($G11:$BP11,"TL")+COUNTIF($G11:$BP11,"L")</f>
        <v/>
      </c>
      <c r="BV11" s="62" t="n"/>
      <c r="BW11" s="62">
        <f>COUNTIF($G11:$BP11,"hh")</f>
        <v/>
      </c>
      <c r="BX11" s="62">
        <f>COUNTIF($G11:$BP11,"nt7")</f>
        <v/>
      </c>
      <c r="BY11" s="62">
        <f>COUNTIF($G11:$BP11,"P")+COUNTIF($G11:$BP11,"p5,a5")/2+COUNTIF($G11:$BP11,"p5,b5")/2+COUNTIF($G11:$BP11,"p5,c5")/2+COUNTIF($G11:$BP11,"p5,d5")/2</f>
        <v/>
      </c>
      <c r="BZ11" s="63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4">
        <f>IF(BZ11&gt;25,4,IF(BZ11&gt;18,3,IF(BZ11&gt;12,2,IF(BZ11&gt;4,1,0))))-BX11-2+1</f>
        <v/>
      </c>
      <c r="CE11" s="30" t="n"/>
      <c r="CF11" s="64">
        <f>CD11*CI11</f>
        <v/>
      </c>
      <c r="CG11" s="65">
        <f>F11-BY11+1</f>
        <v/>
      </c>
      <c r="CH11" s="64">
        <f>CE11*16</f>
        <v/>
      </c>
      <c r="CI11" s="66">
        <f>VLOOKUP(A11,[1]DATA!$A$6:$AI$331,34,0)</f>
        <v/>
      </c>
      <c r="CJ11" s="67">
        <f>VLOOKUP(A11,[2]CHAMCONG!A$7:CI$333,79,0)</f>
        <v/>
      </c>
      <c r="CK11" s="68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P0</t>
        </is>
      </c>
      <c r="H12" s="74" t="n">
        <v>0</v>
      </c>
      <c r="I12" s="75" t="inlineStr">
        <is>
          <t>P0</t>
        </is>
      </c>
      <c r="J12" s="74" t="n">
        <v>0</v>
      </c>
      <c r="K12" s="74" t="inlineStr"/>
      <c r="L12" s="74" t="n">
        <v>0</v>
      </c>
      <c r="M12" s="74" t="inlineStr">
        <is>
          <t>P0</t>
        </is>
      </c>
      <c r="N12" s="74" t="n">
        <v>0</v>
      </c>
      <c r="O12" s="75" t="inlineStr">
        <is>
          <t>P0</t>
        </is>
      </c>
      <c r="P12" s="74" t="n">
        <v>0</v>
      </c>
      <c r="Q12" s="74" t="inlineStr">
        <is>
          <t>P0</t>
        </is>
      </c>
      <c r="R12" s="74" t="n">
        <v>0</v>
      </c>
      <c r="S12" s="74" t="inlineStr">
        <is>
          <t>P0</t>
        </is>
      </c>
      <c r="T12" s="74" t="n">
        <v>0</v>
      </c>
      <c r="U12" s="74" t="inlineStr">
        <is>
          <t>P0</t>
        </is>
      </c>
      <c r="V12" s="74" t="n">
        <v>0</v>
      </c>
      <c r="W12" s="74" t="inlineStr">
        <is>
          <t>L</t>
        </is>
      </c>
      <c r="X12" s="74" t="n">
        <v>0</v>
      </c>
      <c r="Y12" s="74" t="inlineStr"/>
      <c r="Z12" s="74" t="n">
        <v>0</v>
      </c>
      <c r="AA12" s="74" t="inlineStr">
        <is>
          <t>P0</t>
        </is>
      </c>
      <c r="AB12" s="74" t="n">
        <v>0</v>
      </c>
      <c r="AC12" s="74" t="n"/>
      <c r="AD12" s="74" t="n"/>
      <c r="AE12" s="74" t="n"/>
      <c r="AF12" s="74" t="n"/>
      <c r="AG12" s="74" t="n"/>
      <c r="AH12" s="74" t="n"/>
      <c r="AI12" s="74" t="n"/>
      <c r="AJ12" s="74" t="n"/>
      <c r="AK12" s="74" t="n"/>
      <c r="AL12" s="74" t="n"/>
      <c r="AM12" s="74" t="n"/>
      <c r="AN12" s="74" t="n"/>
      <c r="AO12" s="74" t="n"/>
      <c r="AP12" s="74" t="n"/>
      <c r="AQ12" s="74" t="n"/>
      <c r="AR12" s="74" t="n"/>
      <c r="AS12" s="74" t="n"/>
      <c r="AT12" s="74" t="n"/>
      <c r="AU12" s="74" t="n"/>
      <c r="AV12" s="74" t="n"/>
      <c r="AW12" s="74" t="n"/>
      <c r="AX12" s="74" t="n"/>
      <c r="AY12" s="74" t="n"/>
      <c r="AZ12" s="74" t="n"/>
      <c r="BA12" s="74" t="n"/>
      <c r="BB12" s="74" t="n"/>
      <c r="BC12" s="74" t="n"/>
      <c r="BD12" s="74" t="n"/>
      <c r="BE12" s="74" t="n"/>
      <c r="BF12" s="74" t="n"/>
      <c r="BG12" s="74" t="n"/>
      <c r="BH12" s="74" t="n"/>
      <c r="BI12" s="74" t="n"/>
      <c r="BJ12" s="74" t="n"/>
      <c r="BK12" s="74" t="n"/>
      <c r="BL12" s="74" t="n"/>
      <c r="BM12" s="74" t="n"/>
      <c r="BN12" s="74" t="n"/>
      <c r="BO12" s="74" t="n"/>
      <c r="BP12" s="74" t="n"/>
      <c r="BQ12" s="62">
        <f>COUNTIF($G12:$BP12,"a")+COUNTIF($G12:$BP12,"r0,a5")/2+COUNTIF($G12:$BP12,"p5,a5")/2</f>
        <v/>
      </c>
      <c r="BR12" s="62">
        <f>COUNTIF($G12:$BP12,"d")+COUNTIF($G12:$BP12,"r0,d5")/2+COUNTIF($G12:$BP12,"p5,d5")/2</f>
        <v/>
      </c>
      <c r="BS12" s="62">
        <f>COUNTIF($G12:$BP12,"b")+COUNTIF($G12:$BP12,"r0,b5")/2+COUNTIF($G12:$BP12,"p5,b5")/2</f>
        <v/>
      </c>
      <c r="BT12" s="62">
        <f>COUNTIF($G12:$BP12,"c")+COUNTIF($G12:$BP12,"r0,c5")/2+COUNTIF($G12:$BP12,"p5,c5")/2</f>
        <v/>
      </c>
      <c r="BU12" s="62">
        <f>COUNTIF($G12:$BP12,"KH")+COUNTIF($G12:$BP12,"TL")+COUNTIF($G12:$BP12,"L")</f>
        <v/>
      </c>
      <c r="BV12" s="62" t="n"/>
      <c r="BW12" s="62">
        <f>COUNTIF($G12:$BP12,"hh")</f>
        <v/>
      </c>
      <c r="BX12" s="62">
        <f>COUNTIF($G12:$BP12,"nt7")</f>
        <v/>
      </c>
      <c r="BY12" s="62">
        <f>COUNTIF($G12:$BP12,"P")+COUNTIF($G12:$BP12,"p5,a5")/2+COUNTIF($G12:$BP12,"p5,b5")/2+COUNTIF($G12:$BP12,"p5,c5")/2+COUNTIF($G12:$BP12,"p5,d5")/2</f>
        <v/>
      </c>
      <c r="BZ12" s="63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4">
        <f>IF(BZ12&gt;25,4,IF(BZ12&gt;18,3,IF(BZ12&gt;12,2,IF(BZ12&gt;4,1,0))))-BX12-2+1</f>
        <v/>
      </c>
      <c r="CE12" s="30" t="n"/>
      <c r="CF12" s="64">
        <f>CD12*CI12</f>
        <v/>
      </c>
      <c r="CG12" s="65">
        <f>F12-BY12+1</f>
        <v/>
      </c>
      <c r="CH12" s="64">
        <f>CE12*16</f>
        <v/>
      </c>
      <c r="CI12" s="66">
        <f>VLOOKUP(A12,[1]DATA!$A$6:$AI$331,34,0)</f>
        <v/>
      </c>
      <c r="CJ12" s="67">
        <f>VLOOKUP(A12,[2]CHAMCONG!A$7:CI$333,79,0)</f>
        <v/>
      </c>
      <c r="CK12" s="68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A</t>
        </is>
      </c>
      <c r="H13" s="74" t="n">
        <v>4</v>
      </c>
      <c r="I13" s="75" t="inlineStr">
        <is>
          <t>R0</t>
        </is>
      </c>
      <c r="J13" s="74" t="n">
        <v>0</v>
      </c>
      <c r="K13" s="74" t="inlineStr"/>
      <c r="L13" s="74" t="n">
        <v>12</v>
      </c>
      <c r="M13" s="74" t="inlineStr">
        <is>
          <t>A</t>
        </is>
      </c>
      <c r="N13" s="74" t="n">
        <v>3</v>
      </c>
      <c r="O13" s="75" t="inlineStr">
        <is>
          <t>A</t>
        </is>
      </c>
      <c r="P13" s="74" t="n">
        <v>4</v>
      </c>
      <c r="Q13" s="74" t="inlineStr">
        <is>
          <t>A</t>
        </is>
      </c>
      <c r="R13" s="74" t="n">
        <v>3</v>
      </c>
      <c r="S13" s="74" t="inlineStr">
        <is>
          <t>A</t>
        </is>
      </c>
      <c r="T13" s="74" t="n">
        <v>4</v>
      </c>
      <c r="U13" s="74" t="inlineStr">
        <is>
          <t>A</t>
        </is>
      </c>
      <c r="V13" s="74" t="n">
        <v>4</v>
      </c>
      <c r="W13" s="74" t="inlineStr">
        <is>
          <t>L</t>
        </is>
      </c>
      <c r="X13" s="74" t="n">
        <v>12</v>
      </c>
      <c r="Y13" s="74" t="inlineStr"/>
      <c r="Z13" s="74" t="n">
        <v>0</v>
      </c>
      <c r="AA13" s="74" t="inlineStr">
        <is>
          <t>R0</t>
        </is>
      </c>
      <c r="AB13" s="74" t="n">
        <v>0</v>
      </c>
      <c r="AC13" s="74" t="n"/>
      <c r="AD13" s="74" t="n"/>
      <c r="AE13" s="74" t="n"/>
      <c r="AF13" s="74" t="n"/>
      <c r="AG13" s="74" t="n"/>
      <c r="AH13" s="74" t="n"/>
      <c r="AI13" s="74" t="n"/>
      <c r="AJ13" s="74" t="n"/>
      <c r="AK13" s="74" t="n"/>
      <c r="AL13" s="74" t="n"/>
      <c r="AM13" s="74" t="n"/>
      <c r="AN13" s="74" t="n"/>
      <c r="AO13" s="74" t="n"/>
      <c r="AP13" s="74" t="n"/>
      <c r="AQ13" s="74" t="n"/>
      <c r="AR13" s="74" t="n"/>
      <c r="AS13" s="74" t="n"/>
      <c r="AT13" s="74" t="n"/>
      <c r="AU13" s="74" t="n"/>
      <c r="AV13" s="74" t="n"/>
      <c r="AW13" s="74" t="n"/>
      <c r="AX13" s="74" t="n"/>
      <c r="AY13" s="74" t="n"/>
      <c r="AZ13" s="74" t="n"/>
      <c r="BA13" s="74" t="n"/>
      <c r="BB13" s="74" t="n"/>
      <c r="BC13" s="74" t="n"/>
      <c r="BD13" s="74" t="n"/>
      <c r="BE13" s="74" t="n"/>
      <c r="BF13" s="74" t="n"/>
      <c r="BG13" s="74" t="n"/>
      <c r="BH13" s="74" t="n"/>
      <c r="BI13" s="74" t="n"/>
      <c r="BJ13" s="74" t="n"/>
      <c r="BK13" s="74" t="n"/>
      <c r="BL13" s="74" t="n"/>
      <c r="BM13" s="74" t="n"/>
      <c r="BN13" s="74" t="n"/>
      <c r="BO13" s="74" t="n"/>
      <c r="BP13" s="74" t="n"/>
      <c r="BQ13" s="62">
        <f>COUNTIF($G13:$BP13,"a")+COUNTIF($G13:$BP13,"r0,a5")/2+COUNTIF($G13:$BP13,"p5,a5")/2</f>
        <v/>
      </c>
      <c r="BR13" s="62">
        <f>COUNTIF($G13:$BP13,"d")+COUNTIF($G13:$BP13,"r0,d5")/2+COUNTIF($G13:$BP13,"p5,d5")/2</f>
        <v/>
      </c>
      <c r="BS13" s="62">
        <f>COUNTIF($G13:$BP13,"b")+COUNTIF($G13:$BP13,"r0,b5")/2+COUNTIF($G13:$BP13,"p5,b5")/2</f>
        <v/>
      </c>
      <c r="BT13" s="62">
        <f>COUNTIF($G13:$BP13,"c")+COUNTIF($G13:$BP13,"r0,c5")/2+COUNTIF($G13:$BP13,"p5,c5")/2</f>
        <v/>
      </c>
      <c r="BU13" s="62">
        <f>COUNTIF($G13:$BP13,"KH")+COUNTIF($G13:$BP13,"TL")+COUNTIF($G13:$BP13,"L")</f>
        <v/>
      </c>
      <c r="BV13" s="62" t="n"/>
      <c r="BW13" s="62">
        <f>COUNTIF($G13:$BP13,"hh")</f>
        <v/>
      </c>
      <c r="BX13" s="62">
        <f>COUNTIF($G13:$BP13,"nt7")</f>
        <v/>
      </c>
      <c r="BY13" s="62">
        <f>COUNTIF($G13:$BP13,"P")+COUNTIF($G13:$BP13,"p5,a5")/2+COUNTIF($G13:$BP13,"p5,b5")/2+COUNTIF($G13:$BP13,"p5,c5")/2+COUNTIF($G13:$BP13,"p5,d5")/2</f>
        <v/>
      </c>
      <c r="BZ13" s="63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4">
        <f>IF(BZ13&gt;25,4,IF(BZ13&gt;18,3,IF(BZ13&gt;12,2,IF(BZ13&gt;4,1,0))))-BX13-2+1</f>
        <v/>
      </c>
      <c r="CE13" s="30" t="n"/>
      <c r="CF13" s="64">
        <f>CD13*CI13</f>
        <v/>
      </c>
      <c r="CG13" s="65">
        <f>F13-BY13+1</f>
        <v/>
      </c>
      <c r="CH13" s="64">
        <f>CE13*16</f>
        <v/>
      </c>
      <c r="CI13" s="66">
        <f>VLOOKUP(A13,[1]DATA!$A$6:$AI$331,34,0)</f>
        <v/>
      </c>
      <c r="CJ13" s="67">
        <f>VLOOKUP(A13,[2]CHAMCONG!A$7:CI$333,79,0)</f>
        <v/>
      </c>
      <c r="CK13" s="68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D</t>
        </is>
      </c>
      <c r="H14" s="74" t="n">
        <v>0</v>
      </c>
      <c r="I14" s="74" t="inlineStr">
        <is>
          <t>D</t>
        </is>
      </c>
      <c r="J14" s="74" t="n">
        <v>0</v>
      </c>
      <c r="K14" s="74" t="inlineStr"/>
      <c r="L14" s="74" t="n">
        <v>0</v>
      </c>
      <c r="M14" s="74" t="inlineStr">
        <is>
          <t>D</t>
        </is>
      </c>
      <c r="N14" s="74" t="n">
        <v>0</v>
      </c>
      <c r="O14" s="74" t="inlineStr">
        <is>
          <t>D</t>
        </is>
      </c>
      <c r="P14" s="74" t="n">
        <v>0</v>
      </c>
      <c r="Q14" s="74" t="inlineStr">
        <is>
          <t>D</t>
        </is>
      </c>
      <c r="R14" s="74" t="n">
        <v>0</v>
      </c>
      <c r="S14" s="75" t="inlineStr">
        <is>
          <t>D</t>
        </is>
      </c>
      <c r="T14" s="74" t="n">
        <v>0</v>
      </c>
      <c r="U14" s="75" t="inlineStr">
        <is>
          <t>D</t>
        </is>
      </c>
      <c r="V14" s="74" t="n">
        <v>0</v>
      </c>
      <c r="W14" s="75" t="inlineStr">
        <is>
          <t>L</t>
        </is>
      </c>
      <c r="X14" s="74" t="n">
        <v>0</v>
      </c>
      <c r="Y14" s="75" t="inlineStr"/>
      <c r="Z14" s="74" t="n">
        <v>0</v>
      </c>
      <c r="AA14" s="75" t="inlineStr">
        <is>
          <t>P0</t>
        </is>
      </c>
      <c r="AB14" s="74" t="n">
        <v>0</v>
      </c>
      <c r="AC14" s="74" t="n"/>
      <c r="AD14" s="74" t="n"/>
      <c r="AE14" s="74" t="n"/>
      <c r="AF14" s="74" t="n"/>
      <c r="AG14" s="74" t="n"/>
      <c r="AH14" s="74" t="n"/>
      <c r="AI14" s="74" t="n"/>
      <c r="AJ14" s="74" t="n"/>
      <c r="AK14" s="74" t="n"/>
      <c r="AL14" s="74" t="n"/>
      <c r="AM14" s="74" t="n"/>
      <c r="AN14" s="74" t="n"/>
      <c r="AO14" s="74" t="n"/>
      <c r="AP14" s="74" t="n"/>
      <c r="AQ14" s="74" t="n"/>
      <c r="AR14" s="74" t="n"/>
      <c r="AS14" s="74" t="n"/>
      <c r="AT14" s="74" t="n"/>
      <c r="AU14" s="74" t="n"/>
      <c r="AV14" s="74" t="n"/>
      <c r="AW14" s="74" t="n"/>
      <c r="AX14" s="74" t="n"/>
      <c r="AY14" s="75" t="n"/>
      <c r="AZ14" s="74" t="n"/>
      <c r="BA14" s="75" t="n"/>
      <c r="BB14" s="74" t="n"/>
      <c r="BC14" s="75" t="n"/>
      <c r="BD14" s="74" t="n"/>
      <c r="BE14" s="74" t="n"/>
      <c r="BF14" s="74" t="n"/>
      <c r="BG14" s="74" t="n"/>
      <c r="BH14" s="74" t="n"/>
      <c r="BI14" s="74" t="n"/>
      <c r="BJ14" s="74" t="n"/>
      <c r="BK14" s="74" t="n"/>
      <c r="BL14" s="74" t="n"/>
      <c r="BM14" s="74" t="n"/>
      <c r="BN14" s="74" t="n"/>
      <c r="BO14" s="74" t="n"/>
      <c r="BP14" s="74" t="n"/>
      <c r="BQ14" s="62">
        <f>COUNTIF($G14:$BP14,"a")+COUNTIF($G14:$BP14,"r0,a5")/2+COUNTIF($G14:$BP14,"p5,a5")/2</f>
        <v/>
      </c>
      <c r="BR14" s="62">
        <f>COUNTIF($G14:$BP14,"d")+COUNTIF($G14:$BP14,"r0,d5")/2+COUNTIF($G14:$BP14,"p5,d5")/2</f>
        <v/>
      </c>
      <c r="BS14" s="62">
        <f>COUNTIF($G14:$BP14,"b")+COUNTIF($G14:$BP14,"r0,b5")/2+COUNTIF($G14:$BP14,"p5,b5")/2</f>
        <v/>
      </c>
      <c r="BT14" s="62">
        <f>COUNTIF($G14:$BP14,"c")+COUNTIF($G14:$BP14,"r0,c5")/2+COUNTIF($G14:$BP14,"p5,c5")/2</f>
        <v/>
      </c>
      <c r="BU14" s="62">
        <f>COUNTIF($G14:$BP14,"KH")+COUNTIF($G14:$BP14,"TL")+COUNTIF($G14:$BP14,"L")</f>
        <v/>
      </c>
      <c r="BV14" s="62" t="n"/>
      <c r="BW14" s="62">
        <f>COUNTIF($G14:$BP14,"hh")</f>
        <v/>
      </c>
      <c r="BX14" s="62">
        <f>COUNTIF($G14:$BP14,"nt7")</f>
        <v/>
      </c>
      <c r="BY14" s="62">
        <f>COUNTIF($G14:$BP14,"P")+COUNTIF($G14:$BP14,"p5,a5")/2+COUNTIF($G14:$BP14,"p5,b5")/2+COUNTIF($G14:$BP14,"p5,c5")/2+COUNTIF($G14:$BP14,"p5,d5")/2</f>
        <v/>
      </c>
      <c r="BZ14" s="63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4">
        <f>IF(BZ14&gt;25,4,IF(BZ14&gt;18,3,IF(BZ14&gt;12,2,IF(BZ14&gt;4,1,0))))-BX14-2+1</f>
        <v/>
      </c>
      <c r="CE14" s="30" t="n"/>
      <c r="CF14" s="64">
        <f>CD14*CI14</f>
        <v/>
      </c>
      <c r="CG14" s="65">
        <f>F14-BY14+1</f>
        <v/>
      </c>
      <c r="CH14" s="64">
        <f>CE14*16</f>
        <v/>
      </c>
      <c r="CI14" s="66">
        <f>VLOOKUP(A14,[1]DATA!$A$6:$AI$331,34,0)</f>
        <v/>
      </c>
      <c r="CJ14" s="67">
        <f>VLOOKUP(A14,[2]CHAMCONG!A$7:CI$333,79,0)</f>
        <v/>
      </c>
      <c r="CK14" s="68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C</t>
        </is>
      </c>
      <c r="H15" s="74" t="n">
        <v>4</v>
      </c>
      <c r="I15" s="75" t="inlineStr">
        <is>
          <t>C</t>
        </is>
      </c>
      <c r="J15" s="74" t="n">
        <v>4</v>
      </c>
      <c r="K15" s="74" t="inlineStr"/>
      <c r="L15" s="74" t="n">
        <v>0</v>
      </c>
      <c r="M15" s="74" t="inlineStr">
        <is>
          <t>A</t>
        </is>
      </c>
      <c r="N15" s="74" t="n">
        <v>4</v>
      </c>
      <c r="O15" s="75" t="inlineStr">
        <is>
          <t>A</t>
        </is>
      </c>
      <c r="P15" s="74" t="n">
        <v>4</v>
      </c>
      <c r="Q15" s="74" t="inlineStr">
        <is>
          <t>A</t>
        </is>
      </c>
      <c r="R15" s="74" t="n">
        <v>4</v>
      </c>
      <c r="S15" s="74" t="inlineStr">
        <is>
          <t>A</t>
        </is>
      </c>
      <c r="T15" s="74" t="n">
        <v>4</v>
      </c>
      <c r="U15" s="74" t="inlineStr">
        <is>
          <t>A</t>
        </is>
      </c>
      <c r="V15" s="74" t="n">
        <v>4</v>
      </c>
      <c r="W15" s="75" t="inlineStr">
        <is>
          <t>L</t>
        </is>
      </c>
      <c r="X15" s="74" t="n">
        <v>0</v>
      </c>
      <c r="Y15" s="74" t="inlineStr"/>
      <c r="Z15" s="74" t="n">
        <v>0</v>
      </c>
      <c r="AA15" s="74" t="inlineStr">
        <is>
          <t>R0</t>
        </is>
      </c>
      <c r="AB15" s="74" t="n">
        <v>0</v>
      </c>
      <c r="AC15" s="75" t="n"/>
      <c r="AD15" s="74" t="n"/>
      <c r="AE15" s="74" t="n"/>
      <c r="AF15" s="74" t="n"/>
      <c r="AG15" s="74" t="n"/>
      <c r="AH15" s="74" t="n"/>
      <c r="AI15" s="74" t="n"/>
      <c r="AJ15" s="74" t="n"/>
      <c r="AK15" s="75" t="n"/>
      <c r="AL15" s="74" t="n"/>
      <c r="AM15" s="74" t="n"/>
      <c r="AN15" s="74" t="n"/>
      <c r="AO15" s="74" t="n"/>
      <c r="AP15" s="74" t="n"/>
      <c r="AQ15" s="75" t="n"/>
      <c r="AR15" s="74" t="n"/>
      <c r="AS15" s="74" t="n"/>
      <c r="AT15" s="74" t="n"/>
      <c r="AU15" s="74" t="n"/>
      <c r="AV15" s="74" t="n"/>
      <c r="AW15" s="74" t="n"/>
      <c r="AX15" s="74" t="n"/>
      <c r="AY15" s="75" t="n"/>
      <c r="AZ15" s="74" t="n"/>
      <c r="BA15" s="74" t="n"/>
      <c r="BB15" s="74" t="n"/>
      <c r="BC15" s="74" t="n"/>
      <c r="BD15" s="74" t="n"/>
      <c r="BE15" s="75" t="n"/>
      <c r="BF15" s="74" t="n"/>
      <c r="BG15" s="74" t="n"/>
      <c r="BH15" s="74" t="n"/>
      <c r="BI15" s="74" t="n"/>
      <c r="BJ15" s="74" t="n"/>
      <c r="BK15" s="74" t="n"/>
      <c r="BL15" s="74" t="n"/>
      <c r="BM15" s="74" t="n"/>
      <c r="BN15" s="74" t="n"/>
      <c r="BO15" s="74" t="n"/>
      <c r="BP15" s="74" t="n"/>
      <c r="BQ15" s="62">
        <f>COUNTIF($G15:$BP15,"a")+COUNTIF($G15:$BP15,"r0,a5")/2+COUNTIF($G15:$BP15,"p5,a5")/2</f>
        <v/>
      </c>
      <c r="BR15" s="62">
        <f>COUNTIF($G15:$BP15,"d")+COUNTIF($G15:$BP15,"r0,d5")/2+COUNTIF($G15:$BP15,"p5,d5")/2</f>
        <v/>
      </c>
      <c r="BS15" s="62">
        <f>COUNTIF($G15:$BP15,"b")+COUNTIF($G15:$BP15,"r0,b5")/2+COUNTIF($G15:$BP15,"p5,b5")/2</f>
        <v/>
      </c>
      <c r="BT15" s="62">
        <f>COUNTIF($G15:$BP15,"c")+COUNTIF($G15:$BP15,"r0,c5")/2+COUNTIF($G15:$BP15,"p5,c5")/2</f>
        <v/>
      </c>
      <c r="BU15" s="62">
        <f>COUNTIF($G15:$BP15,"KH")+COUNTIF($G15:$BP15,"TL")+COUNTIF($G15:$BP15,"L")</f>
        <v/>
      </c>
      <c r="BV15" s="62" t="n"/>
      <c r="BW15" s="62">
        <f>COUNTIF($G15:$BP15,"hh")</f>
        <v/>
      </c>
      <c r="BX15" s="62">
        <f>COUNTIF($G15:$BP15,"nt7")</f>
        <v/>
      </c>
      <c r="BY15" s="62">
        <f>COUNTIF($G15:$BP15,"P")+COUNTIF($G15:$BP15,"p5,a5")/2+COUNTIF($G15:$BP15,"p5,b5")/2+COUNTIF($G15:$BP15,"p5,c5")/2+COUNTIF($G15:$BP15,"p5,d5")/2</f>
        <v/>
      </c>
      <c r="BZ15" s="63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4">
        <f>IF(BZ15&gt;25,4,IF(BZ15&gt;18,3,IF(BZ15&gt;12,2,IF(BZ15&gt;4,1,0))))-BX15-2+1</f>
        <v/>
      </c>
      <c r="CE15" s="30" t="n"/>
      <c r="CF15" s="64">
        <f>CD15*CI15</f>
        <v/>
      </c>
      <c r="CG15" s="65">
        <f>F15-BY15+1</f>
        <v/>
      </c>
      <c r="CH15" s="64">
        <f>CE15*16</f>
        <v/>
      </c>
      <c r="CI15" s="66">
        <f>VLOOKUP(A15,[1]DATA!$A$6:$AI$331,34,0)</f>
        <v/>
      </c>
      <c r="CJ15" s="67">
        <f>VLOOKUP(A15,[2]CHAMCONG!A$7:CI$333,79,0)</f>
        <v/>
      </c>
      <c r="CK15" s="68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P0</t>
        </is>
      </c>
      <c r="H16" s="74" t="n">
        <v>0</v>
      </c>
      <c r="I16" s="74" t="inlineStr">
        <is>
          <t>P0</t>
        </is>
      </c>
      <c r="J16" s="74" t="n">
        <v>0</v>
      </c>
      <c r="K16" s="74" t="inlineStr"/>
      <c r="L16" s="74" t="n">
        <v>0</v>
      </c>
      <c r="M16" s="74" t="inlineStr">
        <is>
          <t>A</t>
        </is>
      </c>
      <c r="N16" s="74" t="n">
        <v>4</v>
      </c>
      <c r="O16" s="74" t="inlineStr">
        <is>
          <t>A</t>
        </is>
      </c>
      <c r="P16" s="74" t="n">
        <v>4</v>
      </c>
      <c r="Q16" s="74" t="inlineStr">
        <is>
          <t>A</t>
        </is>
      </c>
      <c r="R16" s="74" t="n">
        <v>4</v>
      </c>
      <c r="S16" s="74" t="inlineStr">
        <is>
          <t>A</t>
        </is>
      </c>
      <c r="T16" s="74" t="n">
        <v>4</v>
      </c>
      <c r="U16" s="74" t="inlineStr">
        <is>
          <t>A</t>
        </is>
      </c>
      <c r="V16" s="74" t="n">
        <v>4</v>
      </c>
      <c r="W16" s="74" t="inlineStr">
        <is>
          <t>L</t>
        </is>
      </c>
      <c r="X16" s="74" t="n">
        <v>0</v>
      </c>
      <c r="Y16" s="74" t="inlineStr"/>
      <c r="Z16" s="74" t="n">
        <v>0</v>
      </c>
      <c r="AA16" s="74" t="inlineStr">
        <is>
          <t>P0</t>
        </is>
      </c>
      <c r="AB16" s="74" t="n">
        <v>0</v>
      </c>
      <c r="AC16" s="74" t="n"/>
      <c r="AD16" s="74" t="n"/>
      <c r="AE16" s="74" t="n"/>
      <c r="AF16" s="74" t="n"/>
      <c r="AG16" s="74" t="n"/>
      <c r="AH16" s="74" t="n"/>
      <c r="AI16" s="74" t="n"/>
      <c r="AJ16" s="74" t="n"/>
      <c r="AK16" s="74" t="n"/>
      <c r="AL16" s="74" t="n"/>
      <c r="AM16" s="74" t="n"/>
      <c r="AN16" s="74" t="n"/>
      <c r="AO16" s="74" t="n"/>
      <c r="AP16" s="74" t="n"/>
      <c r="AQ16" s="74" t="n"/>
      <c r="AR16" s="74" t="n"/>
      <c r="AS16" s="74" t="n"/>
      <c r="AT16" s="74" t="n"/>
      <c r="AU16" s="74" t="n"/>
      <c r="AV16" s="74" t="n"/>
      <c r="AW16" s="74" t="n"/>
      <c r="AX16" s="74" t="n"/>
      <c r="AY16" s="74" t="n"/>
      <c r="AZ16" s="74" t="n"/>
      <c r="BA16" s="74" t="n"/>
      <c r="BB16" s="74" t="n"/>
      <c r="BC16" s="74" t="n"/>
      <c r="BD16" s="74" t="n"/>
      <c r="BE16" s="74" t="n"/>
      <c r="BF16" s="74" t="n"/>
      <c r="BG16" s="74" t="n"/>
      <c r="BH16" s="74" t="n"/>
      <c r="BI16" s="74" t="n"/>
      <c r="BJ16" s="74" t="n"/>
      <c r="BK16" s="74" t="n"/>
      <c r="BL16" s="74" t="n"/>
      <c r="BM16" s="74" t="n"/>
      <c r="BN16" s="74" t="n"/>
      <c r="BO16" s="74" t="n"/>
      <c r="BP16" s="74" t="n"/>
      <c r="BQ16" s="62">
        <f>COUNTIF($G16:$BP16,"a")+COUNTIF($G16:$BP16,"r0,a5")/2+COUNTIF($G16:$BP16,"p5,a5")/2</f>
        <v/>
      </c>
      <c r="BR16" s="62">
        <f>COUNTIF($G16:$BP16,"d")+COUNTIF($G16:$BP16,"r0,d5")/2+COUNTIF($G16:$BP16,"p5,d5")/2</f>
        <v/>
      </c>
      <c r="BS16" s="62">
        <f>COUNTIF($G16:$BP16,"b")+COUNTIF($G16:$BP16,"r0,b5")/2+COUNTIF($G16:$BP16,"p5,b5")/2</f>
        <v/>
      </c>
      <c r="BT16" s="62">
        <f>COUNTIF($G16:$BP16,"c")+COUNTIF($G16:$BP16,"r0,c5")/2+COUNTIF($G16:$BP16,"p5,c5")/2</f>
        <v/>
      </c>
      <c r="BU16" s="62">
        <f>COUNTIF($G16:$BP16,"KH")+COUNTIF($G16:$BP16,"TL")+COUNTIF($G16:$BP16,"L")</f>
        <v/>
      </c>
      <c r="BV16" s="62" t="n"/>
      <c r="BW16" s="62">
        <f>COUNTIF($G16:$BP16,"hh")</f>
        <v/>
      </c>
      <c r="BX16" s="62">
        <f>COUNTIF($G16:$BP16,"nt7")</f>
        <v/>
      </c>
      <c r="BY16" s="62">
        <f>COUNTIF($G16:$BP16,"P")+COUNTIF($G16:$BP16,"p5,a5")/2+COUNTIF($G16:$BP16,"p5,b5")/2+COUNTIF($G16:$BP16,"p5,c5")/2+COUNTIF($G16:$BP16,"p5,d5")/2</f>
        <v/>
      </c>
      <c r="BZ16" s="63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4">
        <f>IF(BZ16&gt;25,4,IF(BZ16&gt;18,3,IF(BZ16&gt;12,2,IF(BZ16&gt;4,1,0))))-BX16-2+1</f>
        <v/>
      </c>
      <c r="CE16" s="30" t="n"/>
      <c r="CF16" s="64">
        <f>CD16*CI16</f>
        <v/>
      </c>
      <c r="CG16" s="65">
        <f>F16-BY16+1</f>
        <v/>
      </c>
      <c r="CH16" s="64">
        <f>CE16*16</f>
        <v/>
      </c>
      <c r="CI16" s="66">
        <f>VLOOKUP(A16,[1]DATA!$A$6:$AI$331,34,0)</f>
        <v/>
      </c>
      <c r="CJ16" s="67">
        <f>VLOOKUP(A16,[2]CHAMCONG!A$7:CI$333,79,0)</f>
        <v/>
      </c>
      <c r="CK16" s="68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A</t>
        </is>
      </c>
      <c r="H17" s="74" t="n">
        <v>4</v>
      </c>
      <c r="I17" s="74" t="inlineStr">
        <is>
          <t>P0</t>
        </is>
      </c>
      <c r="J17" s="74" t="n">
        <v>0</v>
      </c>
      <c r="K17" s="74" t="inlineStr"/>
      <c r="L17" s="74" t="n">
        <v>0</v>
      </c>
      <c r="M17" s="74" t="inlineStr">
        <is>
          <t>C</t>
        </is>
      </c>
      <c r="N17" s="74" t="n">
        <v>4</v>
      </c>
      <c r="O17" s="74" t="inlineStr">
        <is>
          <t>C</t>
        </is>
      </c>
      <c r="P17" s="74" t="n">
        <v>4</v>
      </c>
      <c r="Q17" s="74" t="inlineStr">
        <is>
          <t>C</t>
        </is>
      </c>
      <c r="R17" s="74" t="n">
        <v>4</v>
      </c>
      <c r="S17" s="74" t="inlineStr">
        <is>
          <t>C</t>
        </is>
      </c>
      <c r="T17" s="74" t="n">
        <v>4</v>
      </c>
      <c r="U17" s="74" t="inlineStr">
        <is>
          <t>C</t>
        </is>
      </c>
      <c r="V17" s="74" t="n">
        <v>4</v>
      </c>
      <c r="W17" s="74" t="inlineStr">
        <is>
          <t>L</t>
        </is>
      </c>
      <c r="X17" s="74" t="n">
        <v>0</v>
      </c>
      <c r="Y17" s="74" t="inlineStr"/>
      <c r="Z17" s="74" t="n">
        <v>0</v>
      </c>
      <c r="AA17" s="74" t="inlineStr">
        <is>
          <t>R0</t>
        </is>
      </c>
      <c r="AB17" s="74" t="n">
        <v>0</v>
      </c>
      <c r="AC17" s="74" t="n"/>
      <c r="AD17" s="74" t="n"/>
      <c r="AE17" s="74" t="n"/>
      <c r="AF17" s="74" t="n"/>
      <c r="AG17" s="74" t="n"/>
      <c r="AH17" s="74" t="n"/>
      <c r="AI17" s="74" t="n"/>
      <c r="AJ17" s="74" t="n"/>
      <c r="AK17" s="74" t="n"/>
      <c r="AL17" s="74" t="n"/>
      <c r="AM17" s="74" t="n"/>
      <c r="AN17" s="74" t="n"/>
      <c r="AO17" s="74" t="n"/>
      <c r="AP17" s="74" t="n"/>
      <c r="AQ17" s="74" t="n"/>
      <c r="AR17" s="74" t="n"/>
      <c r="AS17" s="74" t="n"/>
      <c r="AT17" s="74" t="n"/>
      <c r="AU17" s="74" t="n"/>
      <c r="AV17" s="74" t="n"/>
      <c r="AW17" s="74" t="n"/>
      <c r="AX17" s="74" t="n"/>
      <c r="AY17" s="74" t="n"/>
      <c r="AZ17" s="74" t="n"/>
      <c r="BA17" s="74" t="n"/>
      <c r="BB17" s="74" t="n"/>
      <c r="BC17" s="74" t="n"/>
      <c r="BD17" s="74" t="n"/>
      <c r="BE17" s="74" t="n"/>
      <c r="BF17" s="74" t="n"/>
      <c r="BG17" s="74" t="n"/>
      <c r="BH17" s="74" t="n"/>
      <c r="BI17" s="74" t="n"/>
      <c r="BJ17" s="74" t="n"/>
      <c r="BK17" s="74" t="n"/>
      <c r="BL17" s="74" t="n"/>
      <c r="BM17" s="74" t="n"/>
      <c r="BN17" s="74" t="n"/>
      <c r="BO17" s="74" t="n"/>
      <c r="BP17" s="74" t="n"/>
      <c r="BQ17" s="62">
        <f>COUNTIF($G17:$BP17,"a")+COUNTIF($G17:$BP17,"r0,a5")/2+COUNTIF($G17:$BP17,"p5,a5")/2</f>
        <v/>
      </c>
      <c r="BR17" s="62">
        <f>COUNTIF($G17:$BP17,"d")+COUNTIF($G17:$BP17,"r0,d5")/2+COUNTIF($G17:$BP17,"p5,d5")/2</f>
        <v/>
      </c>
      <c r="BS17" s="62">
        <f>COUNTIF($G17:$BP17,"b")+COUNTIF($G17:$BP17,"r0,b5")/2+COUNTIF($G17:$BP17,"p5,b5")/2</f>
        <v/>
      </c>
      <c r="BT17" s="62">
        <f>COUNTIF($G17:$BP17,"c")+COUNTIF($G17:$BP17,"r0,c5")/2+COUNTIF($G17:$BP17,"p5,c5")/2</f>
        <v/>
      </c>
      <c r="BU17" s="62">
        <f>COUNTIF($G17:$BP17,"KH")+COUNTIF($G17:$BP17,"TL")+COUNTIF($G17:$BP17,"L")</f>
        <v/>
      </c>
      <c r="BV17" s="62" t="n"/>
      <c r="BW17" s="62">
        <f>COUNTIF($G17:$BP17,"hh")</f>
        <v/>
      </c>
      <c r="BX17" s="62">
        <f>COUNTIF($G17:$BP17,"nt7")</f>
        <v/>
      </c>
      <c r="BY17" s="62">
        <f>COUNTIF($G17:$BP17,"P")+COUNTIF($G17:$BP17,"p5,a5")/2+COUNTIF($G17:$BP17,"p5,b5")/2+COUNTIF($G17:$BP17,"p5,c5")/2+COUNTIF($G17:$BP17,"p5,d5")/2</f>
        <v/>
      </c>
      <c r="BZ17" s="63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4">
        <f>IF(BZ17&gt;25,4,IF(BZ17&gt;18,3,IF(BZ17&gt;12,2,IF(BZ17&gt;4,1,0))))-BX17-2+1</f>
        <v/>
      </c>
      <c r="CE17" s="30" t="n"/>
      <c r="CF17" s="64">
        <f>CD17*CI17</f>
        <v/>
      </c>
      <c r="CG17" s="65">
        <f>F17-BY17+1</f>
        <v/>
      </c>
      <c r="CH17" s="64">
        <f>CE17*16</f>
        <v/>
      </c>
      <c r="CI17" s="66">
        <f>VLOOKUP(A17,[1]DATA!$A$6:$AI$331,34,0)</f>
        <v/>
      </c>
      <c r="CJ17" s="67">
        <f>VLOOKUP(A17,[2]CHAMCONG!A$7:CI$333,79,0)</f>
        <v/>
      </c>
      <c r="CK17" s="68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A</t>
        </is>
      </c>
      <c r="H18" s="74" t="n">
        <v>4</v>
      </c>
      <c r="I18" s="74" t="inlineStr">
        <is>
          <t>A</t>
        </is>
      </c>
      <c r="J18" s="74" t="n">
        <v>4</v>
      </c>
      <c r="K18" s="74" t="inlineStr"/>
      <c r="L18" s="74" t="n">
        <v>0</v>
      </c>
      <c r="M18" s="74" t="inlineStr">
        <is>
          <t>A</t>
        </is>
      </c>
      <c r="N18" s="74" t="n">
        <v>2</v>
      </c>
      <c r="O18" s="74" t="inlineStr">
        <is>
          <t>A</t>
        </is>
      </c>
      <c r="P18" s="74" t="n">
        <v>4</v>
      </c>
      <c r="Q18" s="74" t="inlineStr">
        <is>
          <t>A</t>
        </is>
      </c>
      <c r="R18" s="74" t="n">
        <v>4</v>
      </c>
      <c r="S18" s="74" t="inlineStr">
        <is>
          <t>A</t>
        </is>
      </c>
      <c r="T18" s="74" t="n">
        <v>4</v>
      </c>
      <c r="U18" s="74" t="inlineStr">
        <is>
          <t>A</t>
        </is>
      </c>
      <c r="V18" s="74" t="n">
        <v>4</v>
      </c>
      <c r="W18" s="74" t="inlineStr">
        <is>
          <t>L</t>
        </is>
      </c>
      <c r="X18" s="74" t="n">
        <v>0</v>
      </c>
      <c r="Y18" s="74" t="inlineStr"/>
      <c r="Z18" s="74" t="n">
        <v>12</v>
      </c>
      <c r="AA18" s="74" t="inlineStr">
        <is>
          <t>R0</t>
        </is>
      </c>
      <c r="AB18" s="74" t="n">
        <v>0</v>
      </c>
      <c r="AC18" s="74" t="n"/>
      <c r="AD18" s="74" t="n"/>
      <c r="AE18" s="74" t="n"/>
      <c r="AF18" s="74" t="n"/>
      <c r="AG18" s="74" t="n"/>
      <c r="AH18" s="74" t="n"/>
      <c r="AI18" s="74" t="n"/>
      <c r="AJ18" s="74" t="n"/>
      <c r="AK18" s="74" t="n"/>
      <c r="AL18" s="74" t="n"/>
      <c r="AM18" s="74" t="n"/>
      <c r="AN18" s="74" t="n"/>
      <c r="AO18" s="74" t="n"/>
      <c r="AP18" s="74" t="n"/>
      <c r="AQ18" s="74" t="n"/>
      <c r="AR18" s="74" t="n"/>
      <c r="AS18" s="74" t="n"/>
      <c r="AT18" s="74" t="n"/>
      <c r="AU18" s="74" t="n"/>
      <c r="AV18" s="74" t="n"/>
      <c r="AW18" s="74" t="n"/>
      <c r="AX18" s="74" t="n"/>
      <c r="AY18" s="74" t="n"/>
      <c r="AZ18" s="74" t="n"/>
      <c r="BA18" s="74" t="n"/>
      <c r="BB18" s="74" t="n"/>
      <c r="BC18" s="74" t="n"/>
      <c r="BD18" s="74" t="n"/>
      <c r="BE18" s="74" t="n"/>
      <c r="BF18" s="74" t="n"/>
      <c r="BG18" s="74" t="n"/>
      <c r="BH18" s="74" t="n"/>
      <c r="BI18" s="74" t="n"/>
      <c r="BJ18" s="74" t="n"/>
      <c r="BK18" s="74" t="n"/>
      <c r="BL18" s="74" t="n"/>
      <c r="BM18" s="74" t="n"/>
      <c r="BN18" s="74" t="n"/>
      <c r="BO18" s="74" t="n"/>
      <c r="BP18" s="74" t="n"/>
      <c r="BQ18" s="62">
        <f>COUNTIF($G18:$BP18,"a")+COUNTIF($G18:$BP18,"r0,a5")/2+COUNTIF($G18:$BP18,"p5,a5")/2</f>
        <v/>
      </c>
      <c r="BR18" s="62">
        <f>COUNTIF($G18:$BP18,"d")+COUNTIF($G18:$BP18,"r0,d5")/2+COUNTIF($G18:$BP18,"p5,d5")/2</f>
        <v/>
      </c>
      <c r="BS18" s="62">
        <f>COUNTIF($G18:$BP18,"b")+COUNTIF($G18:$BP18,"r0,b5")/2+COUNTIF($G18:$BP18,"p5,b5")/2</f>
        <v/>
      </c>
      <c r="BT18" s="62">
        <f>COUNTIF($G18:$BP18,"c")+COUNTIF($G18:$BP18,"r0,c5")/2+COUNTIF($G18:$BP18,"p5,c5")/2</f>
        <v/>
      </c>
      <c r="BU18" s="62">
        <f>COUNTIF($G18:$BP18,"KH")+COUNTIF($G18:$BP18,"TL")+COUNTIF($G18:$BP18,"L")</f>
        <v/>
      </c>
      <c r="BV18" s="62" t="n"/>
      <c r="BW18" s="62">
        <f>COUNTIF($G18:$BP18,"hh")</f>
        <v/>
      </c>
      <c r="BX18" s="62">
        <f>COUNTIF($G18:$BP18,"nt7")</f>
        <v/>
      </c>
      <c r="BY18" s="62">
        <f>COUNTIF($G18:$BP18,"P")+COUNTIF($G18:$BP18,"p5,a5")/2+COUNTIF($G18:$BP18,"p5,b5")/2+COUNTIF($G18:$BP18,"p5,c5")/2+COUNTIF($G18:$BP18,"p5,d5")/2</f>
        <v/>
      </c>
      <c r="BZ18" s="63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4">
        <f>IF(BZ18&gt;25,4,IF(BZ18&gt;18,3,IF(BZ18&gt;12,2,IF(BZ18&gt;4,1,0))))-BX18-2+1</f>
        <v/>
      </c>
      <c r="CE18" s="30" t="n"/>
      <c r="CF18" s="64">
        <f>CD18*CI18</f>
        <v/>
      </c>
      <c r="CG18" s="65">
        <f>F18-BY18+1</f>
        <v/>
      </c>
      <c r="CH18" s="64">
        <f>CE18*16</f>
        <v/>
      </c>
      <c r="CI18" s="66">
        <f>VLOOKUP(A18,[1]DATA!$A$6:$AI$331,34,0)</f>
        <v/>
      </c>
      <c r="CJ18" s="67">
        <f>VLOOKUP(A18,[2]CHAMCONG!A$7:CI$333,79,0)</f>
        <v/>
      </c>
      <c r="CK18" s="68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A</t>
        </is>
      </c>
      <c r="H19" s="74" t="n">
        <v>4</v>
      </c>
      <c r="I19" s="74" t="inlineStr">
        <is>
          <t>A</t>
        </is>
      </c>
      <c r="J19" s="74" t="n">
        <v>4</v>
      </c>
      <c r="K19" s="74" t="inlineStr"/>
      <c r="L19" s="74" t="n">
        <v>0</v>
      </c>
      <c r="M19" s="74" t="inlineStr">
        <is>
          <t>P0</t>
        </is>
      </c>
      <c r="N19" s="74" t="n">
        <v>0</v>
      </c>
      <c r="O19" s="74" t="inlineStr">
        <is>
          <t>A</t>
        </is>
      </c>
      <c r="P19" s="74" t="n">
        <v>4</v>
      </c>
      <c r="Q19" s="75" t="inlineStr">
        <is>
          <t>A</t>
        </is>
      </c>
      <c r="R19" s="75" t="n">
        <v>4</v>
      </c>
      <c r="S19" s="75" t="inlineStr">
        <is>
          <t>A</t>
        </is>
      </c>
      <c r="T19" s="74" t="n">
        <v>4</v>
      </c>
      <c r="U19" s="75" t="inlineStr">
        <is>
          <t>A</t>
        </is>
      </c>
      <c r="V19" s="74" t="n">
        <v>4</v>
      </c>
      <c r="W19" s="75" t="inlineStr">
        <is>
          <t>L</t>
        </is>
      </c>
      <c r="X19" s="74" t="n">
        <v>0</v>
      </c>
      <c r="Y19" s="75" t="inlineStr"/>
      <c r="Z19" s="74" t="n">
        <v>0</v>
      </c>
      <c r="AA19" s="75" t="inlineStr">
        <is>
          <t>R0</t>
        </is>
      </c>
      <c r="AB19" s="74" t="n">
        <v>0</v>
      </c>
      <c r="AC19" s="75" t="n"/>
      <c r="AD19" s="74" t="n"/>
      <c r="AE19" s="74" t="n"/>
      <c r="AF19" s="74" t="n"/>
      <c r="AG19" s="74" t="n"/>
      <c r="AH19" s="74" t="n"/>
      <c r="AI19" s="74" t="n"/>
      <c r="AJ19" s="74" t="n"/>
      <c r="AK19" s="74" t="n"/>
      <c r="AL19" s="74" t="n"/>
      <c r="AM19" s="74" t="n"/>
      <c r="AN19" s="74" t="n"/>
      <c r="AO19" s="74" t="n"/>
      <c r="AP19" s="74" t="n"/>
      <c r="AQ19" s="74" t="n"/>
      <c r="AR19" s="74" t="n"/>
      <c r="AS19" s="74" t="n"/>
      <c r="AT19" s="74" t="n"/>
      <c r="AU19" s="74" t="n"/>
      <c r="AV19" s="74" t="n"/>
      <c r="AW19" s="74" t="n"/>
      <c r="AX19" s="74" t="n"/>
      <c r="AY19" s="74" t="n"/>
      <c r="AZ19" s="74" t="n"/>
      <c r="BA19" s="74" t="n"/>
      <c r="BB19" s="74" t="n"/>
      <c r="BC19" s="74" t="n"/>
      <c r="BD19" s="74" t="n"/>
      <c r="BE19" s="74" t="n"/>
      <c r="BF19" s="74" t="n"/>
      <c r="BG19" s="74" t="n"/>
      <c r="BH19" s="74" t="n"/>
      <c r="BI19" s="74" t="n"/>
      <c r="BJ19" s="74" t="n"/>
      <c r="BK19" s="74" t="n"/>
      <c r="BL19" s="74" t="n"/>
      <c r="BM19" s="74" t="n"/>
      <c r="BN19" s="74" t="n"/>
      <c r="BO19" s="74" t="n"/>
      <c r="BP19" s="74" t="n"/>
      <c r="BQ19" s="62">
        <f>COUNTIF($G19:$BP19,"a")+COUNTIF($G19:$BP19,"r0,a5")/2+COUNTIF($G19:$BP19,"p5,a5")/2</f>
        <v/>
      </c>
      <c r="BR19" s="62">
        <f>COUNTIF($G19:$BP19,"d")+COUNTIF($G19:$BP19,"r0,d5")/2+COUNTIF($G19:$BP19,"p5,d5")/2</f>
        <v/>
      </c>
      <c r="BS19" s="62">
        <f>COUNTIF($G19:$BP19,"b")+COUNTIF($G19:$BP19,"r0,b5")/2+COUNTIF($G19:$BP19,"p5,b5")/2</f>
        <v/>
      </c>
      <c r="BT19" s="62">
        <f>COUNTIF($G19:$BP19,"c")+COUNTIF($G19:$BP19,"r0,c5")/2+COUNTIF($G19:$BP19,"p5,c5")/2</f>
        <v/>
      </c>
      <c r="BU19" s="62">
        <f>COUNTIF($G19:$BP19,"KH")+COUNTIF($G19:$BP19,"TL")+COUNTIF($G19:$BP19,"L")</f>
        <v/>
      </c>
      <c r="BV19" s="62" t="n"/>
      <c r="BW19" s="62">
        <f>COUNTIF($G19:$BP19,"hh")</f>
        <v/>
      </c>
      <c r="BX19" s="62">
        <f>COUNTIF($G19:$BP19,"nt7")</f>
        <v/>
      </c>
      <c r="BY19" s="62">
        <f>COUNTIF($G19:$BP19,"P")+COUNTIF($G19:$BP19,"p5,a5")/2+COUNTIF($G19:$BP19,"p5,b5")/2+COUNTIF($G19:$BP19,"p5,c5")/2+COUNTIF($G19:$BP19,"p5,d5")/2</f>
        <v/>
      </c>
      <c r="BZ19" s="63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4">
        <f>IF(BZ19&gt;25,4,IF(BZ19&gt;18,3,IF(BZ19&gt;12,2,IF(BZ19&gt;4,1,0))))-BX19-2+1</f>
        <v/>
      </c>
      <c r="CE19" s="30" t="n"/>
      <c r="CF19" s="64">
        <f>CD19*CI19</f>
        <v/>
      </c>
      <c r="CG19" s="65">
        <f>F19-BY19+1</f>
        <v/>
      </c>
      <c r="CH19" s="64">
        <f>CE19*16</f>
        <v/>
      </c>
      <c r="CI19" s="66">
        <f>VLOOKUP(A19,[1]DATA!$A$6:$AI$331,34,0)</f>
        <v/>
      </c>
      <c r="CJ19" s="67">
        <f>VLOOKUP(A19,[2]CHAMCONG!A$7:CI$333,79,0)</f>
        <v/>
      </c>
      <c r="CK19" s="68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C</t>
        </is>
      </c>
      <c r="H20" s="74" t="n">
        <v>4</v>
      </c>
      <c r="I20" s="75" t="inlineStr">
        <is>
          <t>C</t>
        </is>
      </c>
      <c r="J20" s="74" t="n">
        <v>4</v>
      </c>
      <c r="K20" s="75" t="inlineStr"/>
      <c r="L20" s="74" t="n">
        <v>0</v>
      </c>
      <c r="M20" s="75" t="inlineStr">
        <is>
          <t>C</t>
        </is>
      </c>
      <c r="N20" s="74" t="n">
        <v>4</v>
      </c>
      <c r="O20" s="74" t="inlineStr">
        <is>
          <t>C</t>
        </is>
      </c>
      <c r="P20" s="74" t="n">
        <v>4</v>
      </c>
      <c r="Q20" s="74" t="inlineStr">
        <is>
          <t>C</t>
        </is>
      </c>
      <c r="R20" s="74" t="n">
        <v>4</v>
      </c>
      <c r="S20" s="74" t="inlineStr">
        <is>
          <t>C</t>
        </is>
      </c>
      <c r="T20" s="74" t="n">
        <v>4</v>
      </c>
      <c r="U20" s="74" t="inlineStr">
        <is>
          <t>C</t>
        </is>
      </c>
      <c r="V20" s="74" t="n">
        <v>4</v>
      </c>
      <c r="W20" s="74" t="inlineStr">
        <is>
          <t>L</t>
        </is>
      </c>
      <c r="X20" s="74" t="n">
        <v>12</v>
      </c>
      <c r="Y20" s="74" t="inlineStr"/>
      <c r="Z20" s="74" t="n">
        <v>0</v>
      </c>
      <c r="AA20" s="74" t="inlineStr">
        <is>
          <t>P0</t>
        </is>
      </c>
      <c r="AB20" s="74" t="n">
        <v>0</v>
      </c>
      <c r="AC20" s="74" t="n"/>
      <c r="AD20" s="74" t="n"/>
      <c r="AE20" s="74" t="n"/>
      <c r="AF20" s="74" t="n"/>
      <c r="AG20" s="75" t="n"/>
      <c r="AH20" s="74" t="n"/>
      <c r="AI20" s="75" t="n"/>
      <c r="AJ20" s="74" t="n"/>
      <c r="AK20" s="75" t="n"/>
      <c r="AL20" s="74" t="n"/>
      <c r="AM20" s="74" t="n"/>
      <c r="AN20" s="74" t="n"/>
      <c r="AO20" s="75" t="n"/>
      <c r="AP20" s="74" t="n"/>
      <c r="AQ20" s="74" t="n"/>
      <c r="AR20" s="74" t="n"/>
      <c r="AS20" s="74" t="n"/>
      <c r="AT20" s="74" t="n"/>
      <c r="AU20" s="74" t="n"/>
      <c r="AV20" s="74" t="n"/>
      <c r="AW20" s="74" t="n"/>
      <c r="AX20" s="74" t="n"/>
      <c r="AY20" s="74" t="n"/>
      <c r="AZ20" s="74" t="n"/>
      <c r="BA20" s="74" t="n"/>
      <c r="BB20" s="74" t="n"/>
      <c r="BC20" s="74" t="n"/>
      <c r="BD20" s="74" t="n"/>
      <c r="BE20" s="74" t="n"/>
      <c r="BF20" s="74" t="n"/>
      <c r="BG20" s="74" t="n"/>
      <c r="BH20" s="74" t="n"/>
      <c r="BI20" s="74" t="n"/>
      <c r="BJ20" s="74" t="n"/>
      <c r="BK20" s="74" t="n"/>
      <c r="BL20" s="74" t="n"/>
      <c r="BM20" s="74" t="n"/>
      <c r="BN20" s="74" t="n"/>
      <c r="BO20" s="74" t="n"/>
      <c r="BP20" s="74" t="n"/>
      <c r="BQ20" s="62">
        <f>COUNTIF($G20:$BP20,"a")+COUNTIF($G20:$BP20,"r0,a5")/2+COUNTIF($G20:$BP20,"p5,a5")/2</f>
        <v/>
      </c>
      <c r="BR20" s="62">
        <f>COUNTIF($G20:$BP20,"d")+COUNTIF($G20:$BP20,"r0,d5")/2+COUNTIF($G20:$BP20,"p5,d5")/2</f>
        <v/>
      </c>
      <c r="BS20" s="62">
        <f>COUNTIF($G20:$BP20,"b")+COUNTIF($G20:$BP20,"r0,b5")/2+COUNTIF($G20:$BP20,"p5,b5")/2</f>
        <v/>
      </c>
      <c r="BT20" s="62">
        <f>COUNTIF($G20:$BP20,"c")+COUNTIF($G20:$BP20,"r0,c5")/2+COUNTIF($G20:$BP20,"p5,c5")/2</f>
        <v/>
      </c>
      <c r="BU20" s="62">
        <f>COUNTIF($G20:$BP20,"KH")+COUNTIF($G20:$BP20,"TL")+COUNTIF($G20:$BP20,"L")</f>
        <v/>
      </c>
      <c r="BV20" s="62" t="n"/>
      <c r="BW20" s="62">
        <f>COUNTIF($G20:$BP20,"hh")</f>
        <v/>
      </c>
      <c r="BX20" s="62">
        <f>COUNTIF($G20:$BP20,"nt7")</f>
        <v/>
      </c>
      <c r="BY20" s="62">
        <f>COUNTIF($G20:$BP20,"P")+COUNTIF($G20:$BP20,"p5,a5")/2+COUNTIF($G20:$BP20,"p5,b5")/2+COUNTIF($G20:$BP20,"p5,c5")/2+COUNTIF($G20:$BP20,"p5,d5")/2</f>
        <v/>
      </c>
      <c r="BZ20" s="63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4">
        <f>IF(BZ20&gt;25,4,IF(BZ20&gt;18,3,IF(BZ20&gt;12,2,IF(BZ20&gt;4,1,0))))-BX20-2+1</f>
        <v/>
      </c>
      <c r="CE20" s="30" t="n"/>
      <c r="CF20" s="64">
        <f>CD20*CI20</f>
        <v/>
      </c>
      <c r="CG20" s="65">
        <f>F20-BY20+1</f>
        <v/>
      </c>
      <c r="CH20" s="64">
        <f>CE20*16</f>
        <v/>
      </c>
      <c r="CI20" s="66">
        <f>VLOOKUP(A20,[1]DATA!$A$6:$AI$331,34,0)</f>
        <v/>
      </c>
      <c r="CJ20" s="67">
        <f>VLOOKUP(A20,[2]CHAMCONG!A$7:CI$333,79,0)</f>
        <v/>
      </c>
      <c r="CK20" s="68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D</t>
        </is>
      </c>
      <c r="H21" s="74" t="n">
        <v>0</v>
      </c>
      <c r="I21" s="75" t="inlineStr">
        <is>
          <t>D</t>
        </is>
      </c>
      <c r="J21" s="74" t="n">
        <v>0</v>
      </c>
      <c r="K21" s="75" t="inlineStr"/>
      <c r="L21" s="74" t="n">
        <v>0</v>
      </c>
      <c r="M21" s="75" t="inlineStr">
        <is>
          <t>D</t>
        </is>
      </c>
      <c r="N21" s="74" t="n">
        <v>0</v>
      </c>
      <c r="O21" s="75" t="inlineStr">
        <is>
          <t>D</t>
        </is>
      </c>
      <c r="P21" s="74" t="n">
        <v>0</v>
      </c>
      <c r="Q21" s="74" t="inlineStr">
        <is>
          <t>D</t>
        </is>
      </c>
      <c r="R21" s="74" t="n">
        <v>0</v>
      </c>
      <c r="S21" s="75" t="inlineStr">
        <is>
          <t>D</t>
        </is>
      </c>
      <c r="T21" s="74" t="n">
        <v>0</v>
      </c>
      <c r="U21" s="75" t="inlineStr">
        <is>
          <t>D</t>
        </is>
      </c>
      <c r="V21" s="74" t="n">
        <v>0</v>
      </c>
      <c r="W21" s="75" t="inlineStr">
        <is>
          <t>L</t>
        </is>
      </c>
      <c r="X21" s="74" t="n">
        <v>0</v>
      </c>
      <c r="Y21" s="75" t="inlineStr"/>
      <c r="Z21" s="74" t="n">
        <v>0</v>
      </c>
      <c r="AA21" s="75" t="inlineStr">
        <is>
          <t>P0</t>
        </is>
      </c>
      <c r="AB21" s="74" t="n">
        <v>0</v>
      </c>
      <c r="AC21" s="74" t="n"/>
      <c r="AD21" s="74" t="n"/>
      <c r="AE21" s="74" t="n"/>
      <c r="AF21" s="74" t="n"/>
      <c r="AG21" s="75" t="n"/>
      <c r="AH21" s="74" t="n"/>
      <c r="AI21" s="75" t="n"/>
      <c r="AJ21" s="74" t="n"/>
      <c r="AK21" s="75" t="n"/>
      <c r="AL21" s="74" t="n"/>
      <c r="AM21" s="74" t="n"/>
      <c r="AN21" s="74" t="n"/>
      <c r="AO21" s="75" t="n"/>
      <c r="AP21" s="74" t="n"/>
      <c r="AQ21" s="74" t="n"/>
      <c r="AR21" s="74" t="n"/>
      <c r="AS21" s="74" t="n"/>
      <c r="AT21" s="74" t="n"/>
      <c r="AU21" s="74" t="n"/>
      <c r="AV21" s="74" t="n"/>
      <c r="AW21" s="74" t="n"/>
      <c r="AX21" s="74" t="n"/>
      <c r="AY21" s="74" t="n"/>
      <c r="AZ21" s="74" t="n"/>
      <c r="BA21" s="74" t="n"/>
      <c r="BB21" s="74" t="n"/>
      <c r="BC21" s="74" t="n"/>
      <c r="BD21" s="74" t="n"/>
      <c r="BE21" s="74" t="n"/>
      <c r="BF21" s="74" t="n"/>
      <c r="BG21" s="74" t="n"/>
      <c r="BH21" s="74" t="n"/>
      <c r="BI21" s="74" t="n"/>
      <c r="BJ21" s="74" t="n"/>
      <c r="BK21" s="74" t="n"/>
      <c r="BL21" s="74" t="n"/>
      <c r="BM21" s="74" t="n"/>
      <c r="BN21" s="74" t="n"/>
      <c r="BO21" s="74" t="n"/>
      <c r="BP21" s="74" t="n"/>
      <c r="BQ21" s="62">
        <f>COUNTIF($G21:$BP21,"a")+COUNTIF($G21:$BP21,"r0,a5")/2+COUNTIF($G21:$BP21,"p5,a5")/2</f>
        <v/>
      </c>
      <c r="BR21" s="62">
        <f>COUNTIF($G21:$BP21,"d")+COUNTIF($G21:$BP21,"r0,d5")/2+COUNTIF($G21:$BP21,"p5,d5")/2</f>
        <v/>
      </c>
      <c r="BS21" s="62">
        <f>COUNTIF($G21:$BP21,"b")+COUNTIF($G21:$BP21,"r0,b5")/2+COUNTIF($G21:$BP21,"p5,b5")/2</f>
        <v/>
      </c>
      <c r="BT21" s="62">
        <f>COUNTIF($G21:$BP21,"c")+COUNTIF($G21:$BP21,"r0,c5")/2+COUNTIF($G21:$BP21,"p5,c5")/2</f>
        <v/>
      </c>
      <c r="BU21" s="62">
        <f>COUNTIF($G21:$BP21,"KH")+COUNTIF($G21:$BP21,"TL")+COUNTIF($G21:$BP21,"L")</f>
        <v/>
      </c>
      <c r="BV21" s="62" t="n"/>
      <c r="BW21" s="62">
        <f>COUNTIF($G21:$BP21,"hh")</f>
        <v/>
      </c>
      <c r="BX21" s="62">
        <f>COUNTIF($G21:$BP21,"nt7")</f>
        <v/>
      </c>
      <c r="BY21" s="62">
        <f>COUNTIF($G21:$BP21,"P")+COUNTIF($G21:$BP21,"p5,a5")/2+COUNTIF($G21:$BP21,"p5,b5")/2+COUNTIF($G21:$BP21,"p5,c5")/2+COUNTIF($G21:$BP21,"p5,d5")/2</f>
        <v/>
      </c>
      <c r="BZ21" s="63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4">
        <f>IF(BZ21&gt;25,4,IF(BZ21&gt;18,3,IF(BZ21&gt;12,2,IF(BZ21&gt;4,1,0))))-BX21-2+1</f>
        <v/>
      </c>
      <c r="CE21" s="30" t="n"/>
      <c r="CF21" s="64">
        <f>CD21*CI21</f>
        <v/>
      </c>
      <c r="CG21" s="65">
        <f>F21-BY21+1</f>
        <v/>
      </c>
      <c r="CH21" s="64">
        <f>CE21*16</f>
        <v/>
      </c>
      <c r="CI21" s="66">
        <f>VLOOKUP(A21,[1]DATA!$A$6:$AI$331,34,0)</f>
        <v/>
      </c>
      <c r="CJ21" s="67">
        <f>VLOOKUP(A21,[2]CHAMCONG!A$7:CI$333,79,0)</f>
        <v/>
      </c>
      <c r="CK21" s="68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C</t>
        </is>
      </c>
      <c r="H22" s="74" t="n">
        <v>4</v>
      </c>
      <c r="I22" s="74" t="inlineStr">
        <is>
          <t>C</t>
        </is>
      </c>
      <c r="J22" s="74" t="n">
        <v>4</v>
      </c>
      <c r="K22" s="74" t="inlineStr"/>
      <c r="L22" s="74" t="n">
        <v>0</v>
      </c>
      <c r="M22" s="74" t="inlineStr">
        <is>
          <t>C</t>
        </is>
      </c>
      <c r="N22" s="74" t="n">
        <v>4</v>
      </c>
      <c r="O22" s="75" t="inlineStr">
        <is>
          <t>C</t>
        </is>
      </c>
      <c r="P22" s="74" t="n">
        <v>4</v>
      </c>
      <c r="Q22" s="75" t="inlineStr">
        <is>
          <t>C</t>
        </is>
      </c>
      <c r="R22" s="75" t="n">
        <v>4</v>
      </c>
      <c r="S22" s="75" t="inlineStr">
        <is>
          <t>C</t>
        </is>
      </c>
      <c r="T22" s="74" t="n">
        <v>4</v>
      </c>
      <c r="U22" s="74" t="inlineStr">
        <is>
          <t>C</t>
        </is>
      </c>
      <c r="V22" s="74" t="n">
        <v>2</v>
      </c>
      <c r="W22" s="75" t="inlineStr">
        <is>
          <t>L</t>
        </is>
      </c>
      <c r="X22" s="74" t="n">
        <v>12</v>
      </c>
      <c r="Y22" s="75" t="inlineStr"/>
      <c r="Z22" s="74" t="n">
        <v>0</v>
      </c>
      <c r="AA22" s="74" t="inlineStr">
        <is>
          <t>P0</t>
        </is>
      </c>
      <c r="AB22" s="74" t="n">
        <v>0</v>
      </c>
      <c r="AC22" s="74" t="n"/>
      <c r="AD22" s="74" t="n"/>
      <c r="AE22" s="74" t="n"/>
      <c r="AF22" s="74" t="n"/>
      <c r="AG22" s="74" t="n"/>
      <c r="AH22" s="74" t="n"/>
      <c r="AI22" s="74" t="n"/>
      <c r="AJ22" s="74" t="n"/>
      <c r="AK22" s="74" t="n"/>
      <c r="AL22" s="74" t="n"/>
      <c r="AM22" s="74" t="n"/>
      <c r="AN22" s="74" t="n"/>
      <c r="AO22" s="74" t="n"/>
      <c r="AP22" s="74" t="n"/>
      <c r="AQ22" s="75" t="n"/>
      <c r="AR22" s="74" t="n"/>
      <c r="AS22" s="75" t="n"/>
      <c r="AT22" s="75" t="n"/>
      <c r="AU22" s="75" t="n"/>
      <c r="AV22" s="74" t="n"/>
      <c r="AW22" s="74" t="n"/>
      <c r="AX22" s="74" t="n"/>
      <c r="AY22" s="74" t="n"/>
      <c r="AZ22" s="74" t="n"/>
      <c r="BA22" s="74" t="n"/>
      <c r="BB22" s="74" t="n"/>
      <c r="BC22" s="74" t="n"/>
      <c r="BD22" s="74" t="n"/>
      <c r="BE22" s="74" t="n"/>
      <c r="BF22" s="74" t="n"/>
      <c r="BG22" s="74" t="n"/>
      <c r="BH22" s="74" t="n"/>
      <c r="BI22" s="74" t="n"/>
      <c r="BJ22" s="74" t="n"/>
      <c r="BK22" s="74" t="n"/>
      <c r="BL22" s="74" t="n"/>
      <c r="BM22" s="74" t="n"/>
      <c r="BN22" s="74" t="n"/>
      <c r="BO22" s="74" t="n"/>
      <c r="BP22" s="74" t="n"/>
      <c r="BQ22" s="62">
        <f>COUNTIF($G22:$BP22,"a")+COUNTIF($G22:$BP22,"r0,a5")/2+COUNTIF($G22:$BP22,"p5,a5")/2</f>
        <v/>
      </c>
      <c r="BR22" s="62">
        <f>COUNTIF($G22:$BP22,"d")+COUNTIF($G22:$BP22,"r0,d5")/2+COUNTIF($G22:$BP22,"p5,d5")/2</f>
        <v/>
      </c>
      <c r="BS22" s="62">
        <f>COUNTIF($G22:$BP22,"b")+COUNTIF($G22:$BP22,"r0,b5")/2+COUNTIF($G22:$BP22,"p5,b5")/2</f>
        <v/>
      </c>
      <c r="BT22" s="62">
        <f>COUNTIF($G22:$BP22,"c")+COUNTIF($G22:$BP22,"r0,c5")/2+COUNTIF($G22:$BP22,"p5,c5")/2</f>
        <v/>
      </c>
      <c r="BU22" s="62">
        <f>COUNTIF($G22:$BP22,"KH")+COUNTIF($G22:$BP22,"TL")+COUNTIF($G22:$BP22,"L")</f>
        <v/>
      </c>
      <c r="BV22" s="62" t="n"/>
      <c r="BW22" s="62">
        <f>COUNTIF($G22:$BP22,"hh")</f>
        <v/>
      </c>
      <c r="BX22" s="62">
        <f>COUNTIF($G22:$BP22,"nt7")</f>
        <v/>
      </c>
      <c r="BY22" s="62">
        <f>COUNTIF($G22:$BP22,"P")+COUNTIF($G22:$BP22,"p5,a5")/2+COUNTIF($G22:$BP22,"p5,b5")/2+COUNTIF($G22:$BP22,"p5,c5")/2+COUNTIF($G22:$BP22,"p5,d5")/2</f>
        <v/>
      </c>
      <c r="BZ22" s="63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4">
        <f>IF(BZ22&gt;25,4,IF(BZ22&gt;18,3,IF(BZ22&gt;12,2,IF(BZ22&gt;4,1,0))))-BX22-2+1</f>
        <v/>
      </c>
      <c r="CE22" s="30" t="n"/>
      <c r="CF22" s="64">
        <f>CD22*CI22</f>
        <v/>
      </c>
      <c r="CG22" s="65">
        <f>F22-BY22+1</f>
        <v/>
      </c>
      <c r="CH22" s="64">
        <f>CE22*16</f>
        <v/>
      </c>
      <c r="CI22" s="66">
        <f>VLOOKUP(A22,[1]DATA!$A$6:$AI$331,34,0)</f>
        <v/>
      </c>
      <c r="CJ22" s="67">
        <f>VLOOKUP(A22,[2]CHAMCONG!A$7:CI$333,79,0)</f>
        <v/>
      </c>
      <c r="CK22" s="68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D</t>
        </is>
      </c>
      <c r="H23" s="74" t="n">
        <v>0</v>
      </c>
      <c r="I23" s="74" t="inlineStr">
        <is>
          <t>P0</t>
        </is>
      </c>
      <c r="J23" s="74" t="n">
        <v>0</v>
      </c>
      <c r="K23" s="74" t="inlineStr"/>
      <c r="L23" s="74" t="n">
        <v>0</v>
      </c>
      <c r="M23" s="74" t="inlineStr">
        <is>
          <t>R0</t>
        </is>
      </c>
      <c r="N23" s="74" t="n">
        <v>0</v>
      </c>
      <c r="O23" s="74" t="inlineStr">
        <is>
          <t>R0</t>
        </is>
      </c>
      <c r="P23" s="74" t="n">
        <v>0</v>
      </c>
      <c r="Q23" s="74" t="inlineStr">
        <is>
          <t>D</t>
        </is>
      </c>
      <c r="R23" s="74" t="n">
        <v>0</v>
      </c>
      <c r="S23" s="74" t="inlineStr">
        <is>
          <t>D</t>
        </is>
      </c>
      <c r="T23" s="74" t="n">
        <v>0</v>
      </c>
      <c r="U23" s="74" t="inlineStr">
        <is>
          <t>D</t>
        </is>
      </c>
      <c r="V23" s="74" t="n">
        <v>0</v>
      </c>
      <c r="W23" s="74" t="inlineStr">
        <is>
          <t>L</t>
        </is>
      </c>
      <c r="X23" s="74" t="n">
        <v>0</v>
      </c>
      <c r="Y23" s="74" t="inlineStr"/>
      <c r="Z23" s="74" t="n">
        <v>0</v>
      </c>
      <c r="AA23" s="74" t="inlineStr">
        <is>
          <t>P0</t>
        </is>
      </c>
      <c r="AB23" s="74" t="n">
        <v>0</v>
      </c>
      <c r="AC23" s="75" t="n"/>
      <c r="AD23" s="74" t="n"/>
      <c r="AE23" s="75" t="n"/>
      <c r="AF23" s="75" t="n"/>
      <c r="AG23" s="75" t="n"/>
      <c r="AH23" s="74" t="n"/>
      <c r="AI23" s="74" t="n"/>
      <c r="AJ23" s="74" t="n"/>
      <c r="AK23" s="74" t="n"/>
      <c r="AL23" s="74" t="n"/>
      <c r="AM23" s="74" t="n"/>
      <c r="AN23" s="74" t="n"/>
      <c r="AO23" s="74" t="n"/>
      <c r="AP23" s="74" t="n"/>
      <c r="AQ23" s="74" t="n"/>
      <c r="AR23" s="74" t="n"/>
      <c r="AS23" s="74" t="n"/>
      <c r="AT23" s="74" t="n"/>
      <c r="AU23" s="74" t="n"/>
      <c r="AV23" s="74" t="n"/>
      <c r="AW23" s="74" t="n"/>
      <c r="AX23" s="74" t="n"/>
      <c r="AY23" s="74" t="n"/>
      <c r="AZ23" s="74" t="n"/>
      <c r="BA23" s="74" t="n"/>
      <c r="BB23" s="74" t="n"/>
      <c r="BC23" s="74" t="n"/>
      <c r="BD23" s="74" t="n"/>
      <c r="BE23" s="74" t="n"/>
      <c r="BF23" s="74" t="n"/>
      <c r="BG23" s="74" t="n"/>
      <c r="BH23" s="74" t="n"/>
      <c r="BI23" s="74" t="n"/>
      <c r="BJ23" s="74" t="n"/>
      <c r="BK23" s="74" t="n"/>
      <c r="BL23" s="74" t="n"/>
      <c r="BM23" s="74" t="n"/>
      <c r="BN23" s="74" t="n"/>
      <c r="BO23" s="74" t="n"/>
      <c r="BP23" s="74" t="n"/>
      <c r="BQ23" s="62">
        <f>COUNTIF($G23:$BP23,"a")+COUNTIF($G23:$BP23,"r0,a5")/2+COUNTIF($G23:$BP23,"p5,a5")/2</f>
        <v/>
      </c>
      <c r="BR23" s="62">
        <f>COUNTIF($G23:$BP23,"d")+COUNTIF($G23:$BP23,"r0,d5")/2+COUNTIF($G23:$BP23,"p5,d5")/2</f>
        <v/>
      </c>
      <c r="BS23" s="62">
        <f>COUNTIF($G23:$BP23,"b")+COUNTIF($G23:$BP23,"r0,b5")/2+COUNTIF($G23:$BP23,"p5,b5")/2</f>
        <v/>
      </c>
      <c r="BT23" s="62">
        <f>COUNTIF($G23:$BP23,"c")+COUNTIF($G23:$BP23,"r0,c5")/2+COUNTIF($G23:$BP23,"p5,c5")/2</f>
        <v/>
      </c>
      <c r="BU23" s="62">
        <f>COUNTIF($G23:$BP23,"KH")+COUNTIF($G23:$BP23,"TL")+COUNTIF($G23:$BP23,"L")</f>
        <v/>
      </c>
      <c r="BV23" s="62" t="n"/>
      <c r="BW23" s="62">
        <f>COUNTIF($G23:$BP23,"hh")</f>
        <v/>
      </c>
      <c r="BX23" s="62">
        <f>COUNTIF($G23:$BP23,"nt7")</f>
        <v/>
      </c>
      <c r="BY23" s="62">
        <f>COUNTIF($G23:$BP23,"P")+COUNTIF($G23:$BP23,"p5,a5")/2+COUNTIF($G23:$BP23,"p5,b5")/2+COUNTIF($G23:$BP23,"p5,c5")/2+COUNTIF($G23:$BP23,"p5,d5")/2</f>
        <v/>
      </c>
      <c r="BZ23" s="63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4">
        <f>IF(BZ23&gt;25,4,IF(BZ23&gt;18,3,IF(BZ23&gt;12,2,IF(BZ23&gt;4,1,0))))-BX23-2+1</f>
        <v/>
      </c>
      <c r="CE23" s="30" t="n"/>
      <c r="CF23" s="64">
        <f>CD23*CI23</f>
        <v/>
      </c>
      <c r="CG23" s="65">
        <f>F23-BY23+1</f>
        <v/>
      </c>
      <c r="CH23" s="64">
        <f>CE23*16</f>
        <v/>
      </c>
      <c r="CI23" s="66">
        <f>VLOOKUP(A23,[1]DATA!$A$6:$AI$331,34,0)</f>
        <v/>
      </c>
      <c r="CJ23" s="67">
        <f>VLOOKUP(A23,[2]CHAMCONG!A$7:CI$333,79,0)</f>
        <v/>
      </c>
      <c r="CK23" s="68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C</t>
        </is>
      </c>
      <c r="H24" s="74" t="n">
        <v>4</v>
      </c>
      <c r="I24" s="75" t="inlineStr">
        <is>
          <t>C</t>
        </is>
      </c>
      <c r="J24" s="74" t="n">
        <v>4</v>
      </c>
      <c r="K24" s="74" t="inlineStr"/>
      <c r="L24" s="74" t="n">
        <v>0</v>
      </c>
      <c r="M24" s="74" t="inlineStr">
        <is>
          <t>C</t>
        </is>
      </c>
      <c r="N24" s="74" t="n">
        <v>4</v>
      </c>
      <c r="O24" s="75" t="inlineStr">
        <is>
          <t>C</t>
        </is>
      </c>
      <c r="P24" s="74" t="n">
        <v>4</v>
      </c>
      <c r="Q24" s="74" t="inlineStr">
        <is>
          <t>C</t>
        </is>
      </c>
      <c r="R24" s="74" t="n">
        <v>4</v>
      </c>
      <c r="S24" s="74" t="inlineStr">
        <is>
          <t>R0</t>
        </is>
      </c>
      <c r="T24" s="74" t="n">
        <v>0</v>
      </c>
      <c r="U24" s="74" t="inlineStr">
        <is>
          <t>P0</t>
        </is>
      </c>
      <c r="V24" s="74" t="n">
        <v>0</v>
      </c>
      <c r="W24" s="75" t="inlineStr">
        <is>
          <t>L</t>
        </is>
      </c>
      <c r="X24" s="74" t="n">
        <v>0</v>
      </c>
      <c r="Y24" s="74" t="inlineStr"/>
      <c r="Z24" s="74" t="n">
        <v>0</v>
      </c>
      <c r="AA24" s="74" t="inlineStr">
        <is>
          <t>P0</t>
        </is>
      </c>
      <c r="AB24" s="74" t="n">
        <v>0</v>
      </c>
      <c r="AC24" s="75" t="n"/>
      <c r="AD24" s="74" t="n"/>
      <c r="AE24" s="74" t="n"/>
      <c r="AF24" s="74" t="n"/>
      <c r="AG24" s="74" t="n"/>
      <c r="AH24" s="74" t="n"/>
      <c r="AI24" s="74" t="n"/>
      <c r="AJ24" s="74" t="n"/>
      <c r="AK24" s="75" t="n"/>
      <c r="AL24" s="74" t="n"/>
      <c r="AM24" s="74" t="n"/>
      <c r="AN24" s="74" t="n"/>
      <c r="AO24" s="74" t="n"/>
      <c r="AP24" s="74" t="n"/>
      <c r="AQ24" s="75" t="n"/>
      <c r="AR24" s="74" t="n"/>
      <c r="AS24" s="74" t="n"/>
      <c r="AT24" s="74" t="n"/>
      <c r="AU24" s="74" t="n"/>
      <c r="AV24" s="74" t="n"/>
      <c r="AW24" s="74" t="n"/>
      <c r="AX24" s="74" t="n"/>
      <c r="AY24" s="75" t="n"/>
      <c r="AZ24" s="74" t="n"/>
      <c r="BA24" s="74" t="n"/>
      <c r="BB24" s="74" t="n"/>
      <c r="BC24" s="74" t="n"/>
      <c r="BD24" s="74" t="n"/>
      <c r="BE24" s="75" t="n"/>
      <c r="BF24" s="74" t="n"/>
      <c r="BG24" s="74" t="n"/>
      <c r="BH24" s="74" t="n"/>
      <c r="BI24" s="74" t="n"/>
      <c r="BJ24" s="74" t="n"/>
      <c r="BK24" s="74" t="n"/>
      <c r="BL24" s="74" t="n"/>
      <c r="BM24" s="74" t="n"/>
      <c r="BN24" s="74" t="n"/>
      <c r="BO24" s="74" t="n"/>
      <c r="BP24" s="74" t="n"/>
      <c r="BQ24" s="62">
        <f>COUNTIF($G24:$BP24,"a")+COUNTIF($G24:$BP24,"r0,a5")/2+COUNTIF($G24:$BP24,"p5,a5")/2</f>
        <v/>
      </c>
      <c r="BR24" s="62">
        <f>COUNTIF($G24:$BP24,"d")+COUNTIF($G24:$BP24,"r0,d5")/2+COUNTIF($G24:$BP24,"p5,d5")/2</f>
        <v/>
      </c>
      <c r="BS24" s="62">
        <f>COUNTIF($G24:$BP24,"b")+COUNTIF($G24:$BP24,"r0,b5")/2+COUNTIF($G24:$BP24,"p5,b5")/2</f>
        <v/>
      </c>
      <c r="BT24" s="62">
        <f>COUNTIF($G24:$BP24,"c")+COUNTIF($G24:$BP24,"r0,c5")/2+COUNTIF($G24:$BP24,"p5,c5")/2</f>
        <v/>
      </c>
      <c r="BU24" s="62">
        <f>COUNTIF($G24:$BP24,"KH")+COUNTIF($G24:$BP24,"TL")+COUNTIF($G24:$BP24,"L")</f>
        <v/>
      </c>
      <c r="BV24" s="62" t="n"/>
      <c r="BW24" s="62">
        <f>COUNTIF($G24:$BP24,"hh")</f>
        <v/>
      </c>
      <c r="BX24" s="62">
        <f>COUNTIF($G24:$BP24,"nt7")</f>
        <v/>
      </c>
      <c r="BY24" s="62">
        <f>COUNTIF($G24:$BP24,"P")+COUNTIF($G24:$BP24,"p5,a5")/2+COUNTIF($G24:$BP24,"p5,b5")/2+COUNTIF($G24:$BP24,"p5,c5")/2+COUNTIF($G24:$BP24,"p5,d5")/2</f>
        <v/>
      </c>
      <c r="BZ24" s="63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4">
        <f>IF(BZ24&gt;25,4,IF(BZ24&gt;18,3,IF(BZ24&gt;12,2,IF(BZ24&gt;4,1,0))))-BX24-2+1</f>
        <v/>
      </c>
      <c r="CE24" s="30" t="n"/>
      <c r="CF24" s="64">
        <f>CD24*CI24</f>
        <v/>
      </c>
      <c r="CG24" s="65">
        <f>F24-BY24+1</f>
        <v/>
      </c>
      <c r="CH24" s="64">
        <f>CE24*16</f>
        <v/>
      </c>
      <c r="CI24" s="66">
        <f>VLOOKUP(A24,[1]DATA!$A$6:$AI$331,34,0)</f>
        <v/>
      </c>
      <c r="CJ24" s="67">
        <f>VLOOKUP(A24,[2]CHAMCONG!A$7:CI$333,79,0)</f>
        <v/>
      </c>
      <c r="CK24" s="68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C</t>
        </is>
      </c>
      <c r="H25" s="74" t="n">
        <v>4</v>
      </c>
      <c r="I25" s="74" t="inlineStr">
        <is>
          <t>C</t>
        </is>
      </c>
      <c r="J25" s="74" t="n">
        <v>4</v>
      </c>
      <c r="K25" s="74" t="inlineStr">
        <is>
          <t>CN</t>
        </is>
      </c>
      <c r="L25" s="74" t="n">
        <v>0</v>
      </c>
      <c r="M25" s="74" t="inlineStr">
        <is>
          <t>A</t>
        </is>
      </c>
      <c r="N25" s="74" t="n">
        <v>4</v>
      </c>
      <c r="O25" s="74" t="inlineStr">
        <is>
          <t>A</t>
        </is>
      </c>
      <c r="P25" s="74" t="n">
        <v>4</v>
      </c>
      <c r="Q25" s="75" t="inlineStr">
        <is>
          <t>A</t>
        </is>
      </c>
      <c r="R25" s="75" t="n">
        <v>4</v>
      </c>
      <c r="S25" s="75" t="inlineStr">
        <is>
          <t>A</t>
        </is>
      </c>
      <c r="T25" s="74" t="n">
        <v>4</v>
      </c>
      <c r="U25" s="75" t="inlineStr">
        <is>
          <t>A</t>
        </is>
      </c>
      <c r="V25" s="74" t="n">
        <v>4</v>
      </c>
      <c r="W25" s="75" t="inlineStr">
        <is>
          <t>L</t>
        </is>
      </c>
      <c r="X25" s="74" t="n">
        <v>0</v>
      </c>
      <c r="Y25" s="75" t="inlineStr"/>
      <c r="Z25" s="74" t="n">
        <v>0</v>
      </c>
      <c r="AA25" s="75" t="inlineStr">
        <is>
          <t>P0</t>
        </is>
      </c>
      <c r="AB25" s="74" t="n">
        <v>0</v>
      </c>
      <c r="AC25" s="74" t="n"/>
      <c r="AD25" s="74" t="n"/>
      <c r="AE25" s="74" t="n"/>
      <c r="AF25" s="74" t="n"/>
      <c r="AG25" s="74" t="n"/>
      <c r="AH25" s="74" t="n"/>
      <c r="AI25" s="74" t="n"/>
      <c r="AJ25" s="74" t="n"/>
      <c r="AK25" s="74" t="n"/>
      <c r="AL25" s="74" t="n"/>
      <c r="AM25" s="74" t="n"/>
      <c r="AN25" s="74" t="n"/>
      <c r="AO25" s="74" t="n"/>
      <c r="AP25" s="74" t="n"/>
      <c r="AQ25" s="74" t="n"/>
      <c r="AR25" s="74" t="n"/>
      <c r="AS25" s="74" t="n"/>
      <c r="AT25" s="74" t="n"/>
      <c r="AU25" s="74" t="n"/>
      <c r="AV25" s="74" t="n"/>
      <c r="AW25" s="74" t="n"/>
      <c r="AX25" s="74" t="n"/>
      <c r="AY25" s="75" t="n"/>
      <c r="AZ25" s="74" t="n"/>
      <c r="BA25" s="75" t="n"/>
      <c r="BB25" s="74" t="n"/>
      <c r="BC25" s="75" t="n"/>
      <c r="BD25" s="74" t="n"/>
      <c r="BE25" s="74" t="n"/>
      <c r="BF25" s="74" t="n"/>
      <c r="BG25" s="74" t="n"/>
      <c r="BH25" s="74" t="n"/>
      <c r="BI25" s="74" t="n"/>
      <c r="BJ25" s="74" t="n"/>
      <c r="BK25" s="74" t="n"/>
      <c r="BL25" s="74" t="n"/>
      <c r="BM25" s="74" t="n"/>
      <c r="BN25" s="74" t="n"/>
      <c r="BO25" s="74" t="n"/>
      <c r="BP25" s="74" t="n"/>
      <c r="BQ25" s="62">
        <f>COUNTIF($G25:$BP25,"a")+COUNTIF($G25:$BP25,"r0,a5")/2+COUNTIF($G25:$BP25,"p5,a5")/2</f>
        <v/>
      </c>
      <c r="BR25" s="62">
        <f>COUNTIF($G25:$BP25,"d")+COUNTIF($G25:$BP25,"r0,d5")/2+COUNTIF($G25:$BP25,"p5,d5")/2</f>
        <v/>
      </c>
      <c r="BS25" s="62">
        <f>COUNTIF($G25:$BP25,"b")+COUNTIF($G25:$BP25,"r0,b5")/2+COUNTIF($G25:$BP25,"p5,b5")/2</f>
        <v/>
      </c>
      <c r="BT25" s="62">
        <f>COUNTIF($G25:$BP25,"c")+COUNTIF($G25:$BP25,"r0,c5")/2+COUNTIF($G25:$BP25,"p5,c5")/2</f>
        <v/>
      </c>
      <c r="BU25" s="62">
        <f>COUNTIF($G25:$BP25,"KH")+COUNTIF($G25:$BP25,"TL")+COUNTIF($G25:$BP25,"L")</f>
        <v/>
      </c>
      <c r="BV25" s="62" t="n"/>
      <c r="BW25" s="62">
        <f>COUNTIF($G25:$BP25,"hh")</f>
        <v/>
      </c>
      <c r="BX25" s="62">
        <f>COUNTIF($G25:$BP25,"nt7")</f>
        <v/>
      </c>
      <c r="BY25" s="62">
        <f>COUNTIF($G25:$BP25,"P")+COUNTIF($G25:$BP25,"p5,a5")/2+COUNTIF($G25:$BP25,"p5,b5")/2+COUNTIF($G25:$BP25,"p5,c5")/2+COUNTIF($G25:$BP25,"p5,d5")/2</f>
        <v/>
      </c>
      <c r="BZ25" s="63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4">
        <f>IF(BZ25&gt;25,4,IF(BZ25&gt;18,3,IF(BZ25&gt;12,2,IF(BZ25&gt;4,1,0))))-BX25-2+1</f>
        <v/>
      </c>
      <c r="CE25" s="30" t="n"/>
      <c r="CF25" s="64">
        <f>CD25*CI25</f>
        <v/>
      </c>
      <c r="CG25" s="65">
        <f>F25-BY25+1</f>
        <v/>
      </c>
      <c r="CH25" s="64">
        <f>CE25*16</f>
        <v/>
      </c>
      <c r="CI25" s="66">
        <f>VLOOKUP(A25,[1]DATA!$A$6:$AI$331,34,0)</f>
        <v/>
      </c>
      <c r="CJ25" s="67">
        <f>VLOOKUP(A25,[2]CHAMCONG!A$7:CI$333,79,0)</f>
        <v/>
      </c>
      <c r="CK25" s="68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A</t>
        </is>
      </c>
      <c r="H26" s="74" t="n">
        <v>4</v>
      </c>
      <c r="I26" s="75" t="inlineStr">
        <is>
          <t>A</t>
        </is>
      </c>
      <c r="J26" s="74" t="n">
        <v>4</v>
      </c>
      <c r="K26" s="74" t="inlineStr"/>
      <c r="L26" s="74" t="n">
        <v>0</v>
      </c>
      <c r="M26" s="74" t="inlineStr">
        <is>
          <t>C</t>
        </is>
      </c>
      <c r="N26" s="74" t="n">
        <v>4</v>
      </c>
      <c r="O26" s="75" t="inlineStr">
        <is>
          <t>C</t>
        </is>
      </c>
      <c r="P26" s="74" t="n">
        <v>4</v>
      </c>
      <c r="Q26" s="74" t="inlineStr">
        <is>
          <t>C</t>
        </is>
      </c>
      <c r="R26" s="74" t="n">
        <v>4</v>
      </c>
      <c r="S26" s="74" t="inlineStr">
        <is>
          <t>C</t>
        </is>
      </c>
      <c r="T26" s="74" t="n">
        <v>4</v>
      </c>
      <c r="U26" s="74" t="inlineStr">
        <is>
          <t>C</t>
        </is>
      </c>
      <c r="V26" s="74" t="n">
        <v>4</v>
      </c>
      <c r="W26" s="74" t="inlineStr">
        <is>
          <t>L</t>
        </is>
      </c>
      <c r="X26" s="74" t="n">
        <v>0</v>
      </c>
      <c r="Y26" s="74" t="inlineStr"/>
      <c r="Z26" s="74" t="n">
        <v>0</v>
      </c>
      <c r="AA26" s="74" t="inlineStr">
        <is>
          <t>R0</t>
        </is>
      </c>
      <c r="AB26" s="74" t="n">
        <v>0</v>
      </c>
      <c r="AC26" s="74" t="n"/>
      <c r="AD26" s="74" t="n"/>
      <c r="AE26" s="74" t="n"/>
      <c r="AF26" s="74" t="n"/>
      <c r="AG26" s="74" t="n"/>
      <c r="AH26" s="74" t="n"/>
      <c r="AI26" s="74" t="n"/>
      <c r="AJ26" s="74" t="n"/>
      <c r="AK26" s="74" t="n"/>
      <c r="AL26" s="74" t="n"/>
      <c r="AM26" s="74" t="n"/>
      <c r="AN26" s="74" t="n"/>
      <c r="AO26" s="74" t="n"/>
      <c r="AP26" s="74" t="n"/>
      <c r="AQ26" s="74" t="n"/>
      <c r="AR26" s="74" t="n"/>
      <c r="AS26" s="74" t="n"/>
      <c r="AT26" s="74" t="n"/>
      <c r="AU26" s="74" t="n"/>
      <c r="AV26" s="74" t="n"/>
      <c r="AW26" s="74" t="n"/>
      <c r="AX26" s="74" t="n"/>
      <c r="AY26" s="74" t="n"/>
      <c r="AZ26" s="74" t="n"/>
      <c r="BA26" s="74" t="n"/>
      <c r="BB26" s="74" t="n"/>
      <c r="BC26" s="74" t="n"/>
      <c r="BD26" s="74" t="n"/>
      <c r="BE26" s="74" t="n"/>
      <c r="BF26" s="74" t="n"/>
      <c r="BG26" s="74" t="n"/>
      <c r="BH26" s="74" t="n"/>
      <c r="BI26" s="74" t="n"/>
      <c r="BJ26" s="74" t="n"/>
      <c r="BK26" s="74" t="n"/>
      <c r="BL26" s="74" t="n"/>
      <c r="BM26" s="74" t="n"/>
      <c r="BN26" s="74" t="n"/>
      <c r="BO26" s="74" t="n"/>
      <c r="BP26" s="74" t="n"/>
      <c r="BQ26" s="62">
        <f>COUNTIF($G26:$BP26,"a")+COUNTIF($G26:$BP26,"r0,a5")/2+COUNTIF($G26:$BP26,"p5,a5")/2</f>
        <v/>
      </c>
      <c r="BR26" s="62">
        <f>COUNTIF($G26:$BP26,"d")+COUNTIF($G26:$BP26,"r0,d5")/2+COUNTIF($G26:$BP26,"p5,d5")/2</f>
        <v/>
      </c>
      <c r="BS26" s="62">
        <f>COUNTIF($G26:$BP26,"b")+COUNTIF($G26:$BP26,"r0,b5")/2+COUNTIF($G26:$BP26,"p5,b5")/2</f>
        <v/>
      </c>
      <c r="BT26" s="62">
        <f>COUNTIF($G26:$BP26,"c")+COUNTIF($G26:$BP26,"r0,c5")/2+COUNTIF($G26:$BP26,"p5,c5")/2</f>
        <v/>
      </c>
      <c r="BU26" s="62">
        <f>COUNTIF($G26:$BP26,"KH")+COUNTIF($G26:$BP26,"TL")+COUNTIF($G26:$BP26,"L")</f>
        <v/>
      </c>
      <c r="BV26" s="62" t="n"/>
      <c r="BW26" s="62">
        <f>COUNTIF($G26:$BP26,"hh")</f>
        <v/>
      </c>
      <c r="BX26" s="62">
        <f>COUNTIF($G26:$BP26,"nt7")</f>
        <v/>
      </c>
      <c r="BY26" s="62">
        <f>COUNTIF($G26:$BP26,"P")+COUNTIF($G26:$BP26,"p5,a5")/2+COUNTIF($G26:$BP26,"p5,b5")/2+COUNTIF($G26:$BP26,"p5,c5")/2+COUNTIF($G26:$BP26,"p5,d5")/2</f>
        <v/>
      </c>
      <c r="BZ26" s="63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4">
        <f>IF(BZ26&gt;25,4,IF(BZ26&gt;18,3,IF(BZ26&gt;12,2,IF(BZ26&gt;4,1,0))))-BX26-2+1</f>
        <v/>
      </c>
      <c r="CE26" s="30" t="n"/>
      <c r="CF26" s="64">
        <f>CD26*CI26</f>
        <v/>
      </c>
      <c r="CG26" s="65">
        <f>F26-BY26+1</f>
        <v/>
      </c>
      <c r="CH26" s="64">
        <f>CE26*16</f>
        <v/>
      </c>
      <c r="CI26" s="66">
        <f>VLOOKUP(A26,[1]DATA!$A$6:$AI$331,34,0)</f>
        <v/>
      </c>
      <c r="CJ26" s="67">
        <f>VLOOKUP(A26,[2]CHAMCONG!A$7:CI$333,79,0)</f>
        <v/>
      </c>
      <c r="CK26" s="68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P0</t>
        </is>
      </c>
      <c r="H27" s="74" t="n">
        <v>0</v>
      </c>
      <c r="I27" s="75" t="inlineStr">
        <is>
          <t>C</t>
        </is>
      </c>
      <c r="J27" s="74" t="n">
        <v>4</v>
      </c>
      <c r="K27" s="75" t="inlineStr"/>
      <c r="L27" s="74" t="n">
        <v>0</v>
      </c>
      <c r="M27" s="75" t="inlineStr">
        <is>
          <t>C</t>
        </is>
      </c>
      <c r="N27" s="74" t="n">
        <v>4</v>
      </c>
      <c r="O27" s="75" t="inlineStr">
        <is>
          <t>C</t>
        </is>
      </c>
      <c r="P27" s="74" t="n">
        <v>4</v>
      </c>
      <c r="Q27" s="74" t="inlineStr">
        <is>
          <t>C</t>
        </is>
      </c>
      <c r="R27" s="74" t="n">
        <v>4</v>
      </c>
      <c r="S27" s="74" t="inlineStr">
        <is>
          <t>C</t>
        </is>
      </c>
      <c r="T27" s="74" t="n">
        <v>4</v>
      </c>
      <c r="U27" s="74" t="inlineStr">
        <is>
          <t>C</t>
        </is>
      </c>
      <c r="V27" s="74" t="n">
        <v>4</v>
      </c>
      <c r="W27" s="74" t="inlineStr">
        <is>
          <t>L</t>
        </is>
      </c>
      <c r="X27" s="74" t="n">
        <v>12</v>
      </c>
      <c r="Y27" s="74" t="inlineStr"/>
      <c r="Z27" s="74" t="n">
        <v>12</v>
      </c>
      <c r="AA27" s="74" t="inlineStr">
        <is>
          <t>P0</t>
        </is>
      </c>
      <c r="AB27" s="74" t="n">
        <v>0</v>
      </c>
      <c r="AC27" s="74" t="n"/>
      <c r="AD27" s="74" t="n"/>
      <c r="AE27" s="74" t="n"/>
      <c r="AF27" s="74" t="n"/>
      <c r="AG27" s="75" t="n"/>
      <c r="AH27" s="74" t="n"/>
      <c r="AI27" s="75" t="n"/>
      <c r="AJ27" s="74" t="n"/>
      <c r="AK27" s="75" t="n"/>
      <c r="AL27" s="74" t="n"/>
      <c r="AM27" s="75" t="n"/>
      <c r="AN27" s="74" t="n"/>
      <c r="AO27" s="75" t="n"/>
      <c r="AP27" s="74" t="n"/>
      <c r="AQ27" s="74" t="n"/>
      <c r="AR27" s="74" t="n"/>
      <c r="AS27" s="74" t="n"/>
      <c r="AT27" s="74" t="n"/>
      <c r="AU27" s="74" t="n"/>
      <c r="AV27" s="74" t="n"/>
      <c r="AW27" s="74" t="n"/>
      <c r="AX27" s="74" t="n"/>
      <c r="AY27" s="74" t="n"/>
      <c r="AZ27" s="74" t="n"/>
      <c r="BA27" s="74" t="n"/>
      <c r="BB27" s="74" t="n"/>
      <c r="BC27" s="74" t="n"/>
      <c r="BD27" s="74" t="n"/>
      <c r="BE27" s="74" t="n"/>
      <c r="BF27" s="74" t="n"/>
      <c r="BG27" s="74" t="n"/>
      <c r="BH27" s="74" t="n"/>
      <c r="BI27" s="74" t="n"/>
      <c r="BJ27" s="74" t="n"/>
      <c r="BK27" s="74" t="n"/>
      <c r="BL27" s="74" t="n"/>
      <c r="BM27" s="74" t="n"/>
      <c r="BN27" s="74" t="n"/>
      <c r="BO27" s="74" t="n"/>
      <c r="BP27" s="74" t="n"/>
      <c r="BQ27" s="62">
        <f>COUNTIF($G27:$BP27,"a")+COUNTIF($G27:$BP27,"r0,a5")/2+COUNTIF($G27:$BP27,"p5,a5")/2</f>
        <v/>
      </c>
      <c r="BR27" s="62">
        <f>COUNTIF($G27:$BP27,"d")+COUNTIF($G27:$BP27,"r0,d5")/2+COUNTIF($G27:$BP27,"p5,d5")/2</f>
        <v/>
      </c>
      <c r="BS27" s="62">
        <f>COUNTIF($G27:$BP27,"b")+COUNTIF($G27:$BP27,"r0,b5")/2+COUNTIF($G27:$BP27,"p5,b5")/2</f>
        <v/>
      </c>
      <c r="BT27" s="62">
        <f>COUNTIF($G27:$BP27,"c")+COUNTIF($G27:$BP27,"r0,c5")/2+COUNTIF($G27:$BP27,"p5,c5")/2</f>
        <v/>
      </c>
      <c r="BU27" s="62">
        <f>COUNTIF($G27:$BP27,"KH")+COUNTIF($G27:$BP27,"TL")+COUNTIF($G27:$BP27,"L")</f>
        <v/>
      </c>
      <c r="BV27" s="62" t="n"/>
      <c r="BW27" s="62">
        <f>COUNTIF($G27:$BP27,"hh")</f>
        <v/>
      </c>
      <c r="BX27" s="62">
        <f>COUNTIF($G27:$BP27,"nt7")</f>
        <v/>
      </c>
      <c r="BY27" s="62">
        <f>COUNTIF($G27:$BP27,"P")+COUNTIF($G27:$BP27,"p5,a5")/2+COUNTIF($G27:$BP27,"p5,b5")/2+COUNTIF($G27:$BP27,"p5,c5")/2+COUNTIF($G27:$BP27,"p5,d5")/2</f>
        <v/>
      </c>
      <c r="BZ27" s="63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4">
        <f>IF(BZ27&gt;25,4,IF(BZ27&gt;18,3,IF(BZ27&gt;12,2,IF(BZ27&gt;4,1,0))))-BX27-2+1</f>
        <v/>
      </c>
      <c r="CE27" s="30" t="n"/>
      <c r="CF27" s="64">
        <f>CD27*CI27</f>
        <v/>
      </c>
      <c r="CG27" s="65">
        <f>F27-BY27+1</f>
        <v/>
      </c>
      <c r="CH27" s="64">
        <f>CE27*16</f>
        <v/>
      </c>
      <c r="CI27" s="66">
        <f>VLOOKUP(A27,[1]DATA!$A$6:$AI$331,34,0)</f>
        <v/>
      </c>
      <c r="CJ27" s="67">
        <f>VLOOKUP(A27,[2]CHAMCONG!A$7:CI$333,79,0)</f>
        <v/>
      </c>
      <c r="CK27" s="68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A</t>
        </is>
      </c>
      <c r="H28" s="74" t="n">
        <v>3</v>
      </c>
      <c r="I28" s="75" t="inlineStr">
        <is>
          <t>A</t>
        </is>
      </c>
      <c r="J28" s="74" t="n">
        <v>3</v>
      </c>
      <c r="K28" s="75" t="inlineStr"/>
      <c r="L28" s="74" t="n">
        <v>0</v>
      </c>
      <c r="M28" s="75" t="inlineStr">
        <is>
          <t>A</t>
        </is>
      </c>
      <c r="N28" s="74" t="n">
        <v>3</v>
      </c>
      <c r="O28" s="75" t="inlineStr">
        <is>
          <t>A</t>
        </is>
      </c>
      <c r="P28" s="74" t="n">
        <v>3</v>
      </c>
      <c r="Q28" s="74" t="inlineStr">
        <is>
          <t>A</t>
        </is>
      </c>
      <c r="R28" s="74" t="n">
        <v>3</v>
      </c>
      <c r="S28" s="75" t="inlineStr">
        <is>
          <t>A</t>
        </is>
      </c>
      <c r="T28" s="74" t="n">
        <v>3</v>
      </c>
      <c r="U28" s="75" t="inlineStr">
        <is>
          <t>A</t>
        </is>
      </c>
      <c r="V28" s="74" t="n">
        <v>3</v>
      </c>
      <c r="W28" s="75" t="inlineStr">
        <is>
          <t>L</t>
        </is>
      </c>
      <c r="X28" s="74" t="n">
        <v>0</v>
      </c>
      <c r="Y28" s="75" t="inlineStr"/>
      <c r="Z28" s="74" t="n">
        <v>0</v>
      </c>
      <c r="AA28" s="75" t="inlineStr">
        <is>
          <t>P0</t>
        </is>
      </c>
      <c r="AB28" s="74" t="n">
        <v>0</v>
      </c>
      <c r="AC28" s="75" t="n"/>
      <c r="AD28" s="74" t="n"/>
      <c r="AE28" s="74" t="n"/>
      <c r="AF28" s="74" t="n"/>
      <c r="AG28" s="75" t="n"/>
      <c r="AH28" s="74" t="n"/>
      <c r="AI28" s="75" t="n"/>
      <c r="AJ28" s="74" t="n"/>
      <c r="AK28" s="75" t="n"/>
      <c r="AL28" s="74" t="n"/>
      <c r="AM28" s="75" t="n"/>
      <c r="AN28" s="74" t="n"/>
      <c r="AO28" s="75" t="n"/>
      <c r="AP28" s="74" t="n"/>
      <c r="AQ28" s="75" t="n"/>
      <c r="AR28" s="74" t="n"/>
      <c r="AS28" s="74" t="n"/>
      <c r="AT28" s="74" t="n"/>
      <c r="AU28" s="74" t="n"/>
      <c r="AV28" s="74" t="n"/>
      <c r="AW28" s="74" t="n"/>
      <c r="AX28" s="74" t="n"/>
      <c r="AY28" s="75" t="n"/>
      <c r="AZ28" s="74" t="n"/>
      <c r="BA28" s="74" t="n"/>
      <c r="BB28" s="74" t="n"/>
      <c r="BC28" s="74" t="n"/>
      <c r="BD28" s="74" t="n"/>
      <c r="BE28" s="75" t="n"/>
      <c r="BF28" s="74" t="n"/>
      <c r="BG28" s="74" t="n"/>
      <c r="BH28" s="74" t="n"/>
      <c r="BI28" s="74" t="n"/>
      <c r="BJ28" s="74" t="n"/>
      <c r="BK28" s="74" t="n"/>
      <c r="BL28" s="74" t="n"/>
      <c r="BM28" s="74" t="n"/>
      <c r="BN28" s="74" t="n"/>
      <c r="BO28" s="74" t="n"/>
      <c r="BP28" s="74" t="n"/>
      <c r="BQ28" s="62">
        <f>COUNTIF($G28:$BP28,"a")+COUNTIF($G28:$BP28,"r0,a5")/2+COUNTIF($G28:$BP28,"p5,a5")/2</f>
        <v/>
      </c>
      <c r="BR28" s="62">
        <f>COUNTIF($G28:$BP28,"d")+COUNTIF($G28:$BP28,"r0,d5")/2+COUNTIF($G28:$BP28,"p5,d5")/2</f>
        <v/>
      </c>
      <c r="BS28" s="62">
        <f>COUNTIF($G28:$BP28,"b")+COUNTIF($G28:$BP28,"r0,b5")/2+COUNTIF($G28:$BP28,"p5,b5")/2</f>
        <v/>
      </c>
      <c r="BT28" s="62">
        <f>COUNTIF($G28:$BP28,"c")+COUNTIF($G28:$BP28,"r0,c5")/2+COUNTIF($G28:$BP28,"p5,c5")/2</f>
        <v/>
      </c>
      <c r="BU28" s="62">
        <f>COUNTIF($G28:$BP28,"KH")+COUNTIF($G28:$BP28,"TL")+COUNTIF($G28:$BP28,"L")</f>
        <v/>
      </c>
      <c r="BV28" s="62" t="n"/>
      <c r="BW28" s="62">
        <f>COUNTIF($G28:$BP28,"hh")</f>
        <v/>
      </c>
      <c r="BX28" s="62">
        <f>COUNTIF($G28:$BP28,"nt7")</f>
        <v/>
      </c>
      <c r="BY28" s="62">
        <f>COUNTIF($G28:$BP28,"P")+COUNTIF($G28:$BP28,"p5,a5")/2+COUNTIF($G28:$BP28,"p5,b5")/2+COUNTIF($G28:$BP28,"p5,c5")/2+COUNTIF($G28:$BP28,"p5,d5")/2</f>
        <v/>
      </c>
      <c r="BZ28" s="63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4">
        <f>IF(BZ28&gt;25,4,IF(BZ28&gt;18,3,IF(BZ28&gt;12,2,IF(BZ28&gt;4,1,0))))-BX28-2+1</f>
        <v/>
      </c>
      <c r="CE28" s="30" t="n"/>
      <c r="CF28" s="64">
        <f>CD28*CI28</f>
        <v/>
      </c>
      <c r="CG28" s="65">
        <f>F28-BY28+1</f>
        <v/>
      </c>
      <c r="CH28" s="64">
        <f>CE28*16</f>
        <v/>
      </c>
      <c r="CI28" s="66">
        <f>VLOOKUP(A28,[1]DATA!$A$6:$AI$331,34,0)</f>
        <v/>
      </c>
      <c r="CJ28" s="67">
        <f>VLOOKUP(A28,[2]CHAMCONG!A$7:CI$333,79,0)</f>
        <v/>
      </c>
      <c r="CK28" s="68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A</t>
        </is>
      </c>
      <c r="H29" s="74" t="n">
        <v>4</v>
      </c>
      <c r="I29" s="75" t="inlineStr">
        <is>
          <t>A</t>
        </is>
      </c>
      <c r="J29" s="74" t="n">
        <v>4</v>
      </c>
      <c r="K29" s="75" t="inlineStr"/>
      <c r="L29" s="74" t="n">
        <v>0</v>
      </c>
      <c r="M29" s="75" t="inlineStr">
        <is>
          <t>A</t>
        </is>
      </c>
      <c r="N29" s="74" t="n">
        <v>4</v>
      </c>
      <c r="O29" s="75" t="inlineStr">
        <is>
          <t>A</t>
        </is>
      </c>
      <c r="P29" s="74" t="n">
        <v>4</v>
      </c>
      <c r="Q29" s="74" t="inlineStr">
        <is>
          <t>A</t>
        </is>
      </c>
      <c r="R29" s="74" t="n">
        <v>4</v>
      </c>
      <c r="S29" s="74" t="inlineStr">
        <is>
          <t>A</t>
        </is>
      </c>
      <c r="T29" s="74" t="n">
        <v>4</v>
      </c>
      <c r="U29" s="74" t="inlineStr">
        <is>
          <t>A</t>
        </is>
      </c>
      <c r="V29" s="74" t="n">
        <v>3</v>
      </c>
      <c r="W29" s="74" t="inlineStr">
        <is>
          <t>L</t>
        </is>
      </c>
      <c r="X29" s="74" t="n">
        <v>0</v>
      </c>
      <c r="Y29" s="74" t="inlineStr"/>
      <c r="Z29" s="74" t="n">
        <v>0</v>
      </c>
      <c r="AA29" s="74" t="inlineStr">
        <is>
          <t>R0</t>
        </is>
      </c>
      <c r="AB29" s="74" t="n">
        <v>0</v>
      </c>
      <c r="AC29" s="74" t="n"/>
      <c r="AD29" s="74" t="n"/>
      <c r="AE29" s="74" t="n"/>
      <c r="AF29" s="74" t="n"/>
      <c r="AG29" s="74" t="n"/>
      <c r="AH29" s="74" t="n"/>
      <c r="AI29" s="74" t="n"/>
      <c r="AJ29" s="74" t="n"/>
      <c r="AK29" s="75" t="n"/>
      <c r="AL29" s="74" t="n"/>
      <c r="AM29" s="75" t="n"/>
      <c r="AN29" s="74" t="n"/>
      <c r="AO29" s="75" t="n"/>
      <c r="AP29" s="74" t="n"/>
      <c r="AQ29" s="74" t="n"/>
      <c r="AR29" s="74" t="n"/>
      <c r="AS29" s="74" t="n"/>
      <c r="AT29" s="74" t="n"/>
      <c r="AU29" s="74" t="n"/>
      <c r="AV29" s="74" t="n"/>
      <c r="AW29" s="74" t="n"/>
      <c r="AX29" s="74" t="n"/>
      <c r="AY29" s="74" t="n"/>
      <c r="AZ29" s="74" t="n"/>
      <c r="BA29" s="74" t="n"/>
      <c r="BB29" s="74" t="n"/>
      <c r="BC29" s="74" t="n"/>
      <c r="BD29" s="74" t="n"/>
      <c r="BE29" s="74" t="n"/>
      <c r="BF29" s="74" t="n"/>
      <c r="BG29" s="74" t="n"/>
      <c r="BH29" s="74" t="n"/>
      <c r="BI29" s="74" t="n"/>
      <c r="BJ29" s="74" t="n"/>
      <c r="BK29" s="74" t="n"/>
      <c r="BL29" s="74" t="n"/>
      <c r="BM29" s="74" t="n"/>
      <c r="BN29" s="74" t="n"/>
      <c r="BO29" s="74" t="n"/>
      <c r="BP29" s="74" t="n"/>
      <c r="BQ29" s="62">
        <f>COUNTIF($G29:$BP29,"a")+COUNTIF($G29:$BP29,"r0,a5")/2+COUNTIF($G29:$BP29,"p5,a5")/2</f>
        <v/>
      </c>
      <c r="BR29" s="62">
        <f>COUNTIF($G29:$BP29,"d")+COUNTIF($G29:$BP29,"r0,d5")/2+COUNTIF($G29:$BP29,"p5,d5")/2</f>
        <v/>
      </c>
      <c r="BS29" s="62">
        <f>COUNTIF($G29:$BP29,"b")+COUNTIF($G29:$BP29,"r0,b5")/2+COUNTIF($G29:$BP29,"p5,b5")/2</f>
        <v/>
      </c>
      <c r="BT29" s="62">
        <f>COUNTIF($G29:$BP29,"c")+COUNTIF($G29:$BP29,"r0,c5")/2+COUNTIF($G29:$BP29,"p5,c5")/2</f>
        <v/>
      </c>
      <c r="BU29" s="62">
        <f>COUNTIF($G29:$BP29,"KH")+COUNTIF($G29:$BP29,"TL")+COUNTIF($G29:$BP29,"L")</f>
        <v/>
      </c>
      <c r="BV29" s="62" t="n"/>
      <c r="BW29" s="62">
        <f>COUNTIF($G29:$BP29,"hh")</f>
        <v/>
      </c>
      <c r="BX29" s="62">
        <f>COUNTIF($G29:$BP29,"nt7")</f>
        <v/>
      </c>
      <c r="BY29" s="62">
        <f>COUNTIF($G29:$BP29,"P")+COUNTIF($G29:$BP29,"p5,a5")/2+COUNTIF($G29:$BP29,"p5,b5")/2+COUNTIF($G29:$BP29,"p5,c5")/2+COUNTIF($G29:$BP29,"p5,d5")/2</f>
        <v/>
      </c>
      <c r="BZ29" s="63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4">
        <f>IF(BZ29&gt;25,4,IF(BZ29&gt;18,3,IF(BZ29&gt;12,2,IF(BZ29&gt;4,1,0))))-BX29-2+1</f>
        <v/>
      </c>
      <c r="CE29" s="30" t="n"/>
      <c r="CF29" s="64">
        <f>CD29*CI29</f>
        <v/>
      </c>
      <c r="CG29" s="65">
        <f>F29-BY29+1</f>
        <v/>
      </c>
      <c r="CH29" s="64">
        <f>CE29*16</f>
        <v/>
      </c>
      <c r="CI29" s="66">
        <f>VLOOKUP(A29,[1]DATA!$A$6:$AI$331,34,0)</f>
        <v/>
      </c>
      <c r="CJ29" s="67">
        <f>VLOOKUP(A29,[2]CHAMCONG!A$7:CI$333,79,0)</f>
        <v/>
      </c>
      <c r="CK29" s="68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/>
      <c r="H30" s="74" t="n">
        <v>0</v>
      </c>
      <c r="I30" s="74" t="inlineStr"/>
      <c r="J30" s="74" t="n">
        <v>0</v>
      </c>
      <c r="K30" s="74" t="inlineStr">
        <is>
          <t>CN</t>
        </is>
      </c>
      <c r="L30" s="74" t="n">
        <v>0</v>
      </c>
      <c r="M30" s="74" t="inlineStr"/>
      <c r="N30" s="74" t="n">
        <v>0</v>
      </c>
      <c r="O30" s="74" t="inlineStr"/>
      <c r="P30" s="74" t="n">
        <v>0</v>
      </c>
      <c r="Q30" s="75" t="inlineStr"/>
      <c r="R30" s="75" t="n">
        <v>0</v>
      </c>
      <c r="S30" s="75" t="inlineStr"/>
      <c r="T30" s="74" t="n">
        <v>0</v>
      </c>
      <c r="U30" s="75" t="inlineStr"/>
      <c r="V30" s="74" t="n">
        <v>0</v>
      </c>
      <c r="W30" s="75" t="inlineStr">
        <is>
          <t>L</t>
        </is>
      </c>
      <c r="X30" s="74" t="n">
        <v>0</v>
      </c>
      <c r="Y30" s="75" t="inlineStr"/>
      <c r="Z30" s="74" t="n">
        <v>0</v>
      </c>
      <c r="AA30" s="75" t="inlineStr">
        <is>
          <t>R0</t>
        </is>
      </c>
      <c r="AB30" s="74" t="n">
        <v>0</v>
      </c>
      <c r="AC30" s="75" t="n"/>
      <c r="AD30" s="74" t="n"/>
      <c r="AE30" s="74" t="n"/>
      <c r="AF30" s="74" t="n"/>
      <c r="AG30" s="74" t="n"/>
      <c r="AH30" s="74" t="n"/>
      <c r="AI30" s="74" t="n"/>
      <c r="AJ30" s="74" t="n"/>
      <c r="AK30" s="74" t="n"/>
      <c r="AL30" s="74" t="n"/>
      <c r="AM30" s="74" t="n"/>
      <c r="AN30" s="74" t="n"/>
      <c r="AO30" s="74" t="n"/>
      <c r="AP30" s="74" t="n"/>
      <c r="AQ30" s="74" t="n"/>
      <c r="AR30" s="74" t="n"/>
      <c r="AS30" s="74" t="n"/>
      <c r="AT30" s="74" t="n"/>
      <c r="AU30" s="74" t="n"/>
      <c r="AV30" s="74" t="n"/>
      <c r="AW30" s="74" t="n"/>
      <c r="AX30" s="74" t="n"/>
      <c r="AY30" s="74" t="n"/>
      <c r="AZ30" s="74" t="n"/>
      <c r="BA30" s="74" t="n"/>
      <c r="BB30" s="74" t="n"/>
      <c r="BC30" s="74" t="n"/>
      <c r="BD30" s="74" t="n"/>
      <c r="BE30" s="74" t="n"/>
      <c r="BF30" s="74" t="n"/>
      <c r="BG30" s="74" t="n"/>
      <c r="BH30" s="74" t="n"/>
      <c r="BI30" s="74" t="n"/>
      <c r="BJ30" s="74" t="n"/>
      <c r="BK30" s="74" t="n"/>
      <c r="BL30" s="74" t="n"/>
      <c r="BM30" s="74" t="n"/>
      <c r="BN30" s="74" t="n"/>
      <c r="BO30" s="74" t="n"/>
      <c r="BP30" s="74" t="n"/>
      <c r="BQ30" s="62">
        <f>COUNTIF($G30:$BP30,"a")+COUNTIF($G30:$BP30,"r0,a5")/2+COUNTIF($G30:$BP30,"p5,a5")/2</f>
        <v/>
      </c>
      <c r="BR30" s="62">
        <f>COUNTIF($G30:$BP30,"d")+COUNTIF($G30:$BP30,"r0,d5")/2+COUNTIF($G30:$BP30,"p5,d5")/2</f>
        <v/>
      </c>
      <c r="BS30" s="62">
        <f>COUNTIF($G30:$BP30,"b")+COUNTIF($G30:$BP30,"r0,b5")/2+COUNTIF($G30:$BP30,"p5,b5")/2</f>
        <v/>
      </c>
      <c r="BT30" s="62">
        <f>COUNTIF($G30:$BP30,"c")+COUNTIF($G30:$BP30,"r0,c5")/2+COUNTIF($G30:$BP30,"p5,c5")/2</f>
        <v/>
      </c>
      <c r="BU30" s="62">
        <f>COUNTIF($G30:$BP30,"KH")+COUNTIF($G30:$BP30,"TL")+COUNTIF($G30:$BP30,"L")</f>
        <v/>
      </c>
      <c r="BV30" s="62" t="n"/>
      <c r="BW30" s="62">
        <f>COUNTIF($G30:$BP30,"hh")</f>
        <v/>
      </c>
      <c r="BX30" s="62">
        <f>COUNTIF($G30:$BP30,"nt7")</f>
        <v/>
      </c>
      <c r="BY30" s="62">
        <f>COUNTIF($G30:$BP30,"P")+COUNTIF($G30:$BP30,"p5,a5")/2+COUNTIF($G30:$BP30,"p5,b5")/2+COUNTIF($G30:$BP30,"p5,c5")/2+COUNTIF($G30:$BP30,"p5,d5")/2</f>
        <v/>
      </c>
      <c r="BZ30" s="63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4">
        <f>IF(BZ30&gt;25,4,IF(BZ30&gt;18,3,IF(BZ30&gt;12,2,IF(BZ30&gt;4,1,0))))-BX30-2+1</f>
        <v/>
      </c>
      <c r="CE30" s="30" t="n"/>
      <c r="CF30" s="64">
        <f>CD30*CI30</f>
        <v/>
      </c>
      <c r="CG30" s="65">
        <f>F30-BY30+1</f>
        <v/>
      </c>
      <c r="CH30" s="64">
        <f>CE30*16</f>
        <v/>
      </c>
      <c r="CI30" s="66">
        <f>VLOOKUP(A30,[1]DATA!$A$6:$AI$331,34,0)</f>
        <v/>
      </c>
      <c r="CJ30" s="67">
        <f>VLOOKUP(A30,[2]CHAMCONG!A$7:CI$333,79,0)</f>
        <v/>
      </c>
      <c r="CK30" s="68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R0</t>
        </is>
      </c>
      <c r="H31" s="74" t="n">
        <v>0</v>
      </c>
      <c r="I31" s="74" t="inlineStr">
        <is>
          <t>A</t>
        </is>
      </c>
      <c r="J31" s="74" t="n">
        <v>4</v>
      </c>
      <c r="K31" s="74" t="inlineStr"/>
      <c r="L31" s="74" t="n">
        <v>0</v>
      </c>
      <c r="M31" s="74" t="inlineStr">
        <is>
          <t>C</t>
        </is>
      </c>
      <c r="N31" s="74" t="n">
        <v>4</v>
      </c>
      <c r="O31" s="74" t="inlineStr">
        <is>
          <t>C</t>
        </is>
      </c>
      <c r="P31" s="74" t="n">
        <v>4</v>
      </c>
      <c r="Q31" s="74" t="inlineStr">
        <is>
          <t>C</t>
        </is>
      </c>
      <c r="R31" s="74" t="n">
        <v>4</v>
      </c>
      <c r="S31" s="75" t="inlineStr">
        <is>
          <t>C</t>
        </is>
      </c>
      <c r="T31" s="74" t="n">
        <v>4</v>
      </c>
      <c r="U31" s="75" t="inlineStr">
        <is>
          <t>C</t>
        </is>
      </c>
      <c r="V31" s="74" t="n">
        <v>4</v>
      </c>
      <c r="W31" s="75" t="inlineStr">
        <is>
          <t>L</t>
        </is>
      </c>
      <c r="X31" s="74" t="n">
        <v>0</v>
      </c>
      <c r="Y31" s="75" t="inlineStr"/>
      <c r="Z31" s="74" t="n">
        <v>0</v>
      </c>
      <c r="AA31" s="75" t="inlineStr">
        <is>
          <t>R0</t>
        </is>
      </c>
      <c r="AB31" s="74" t="n">
        <v>0</v>
      </c>
      <c r="AC31" s="75" t="n"/>
      <c r="AD31" s="74" t="n"/>
      <c r="AE31" s="74" t="n"/>
      <c r="AF31" s="74" t="n"/>
      <c r="AG31" s="74" t="n"/>
      <c r="AH31" s="74" t="n"/>
      <c r="AI31" s="74" t="n"/>
      <c r="AJ31" s="74" t="n"/>
      <c r="AK31" s="74" t="n"/>
      <c r="AL31" s="74" t="n"/>
      <c r="AM31" s="74" t="n"/>
      <c r="AN31" s="74" t="n"/>
      <c r="AO31" s="74" t="n"/>
      <c r="AP31" s="74" t="n"/>
      <c r="AQ31" s="74" t="n"/>
      <c r="AR31" s="74" t="n"/>
      <c r="AS31" s="74" t="n"/>
      <c r="AT31" s="74" t="n"/>
      <c r="AU31" s="74" t="n"/>
      <c r="AV31" s="74" t="n"/>
      <c r="AW31" s="74" t="n"/>
      <c r="AX31" s="74" t="n"/>
      <c r="AY31" s="74" t="n"/>
      <c r="AZ31" s="74" t="n"/>
      <c r="BA31" s="74" t="n"/>
      <c r="BB31" s="74" t="n"/>
      <c r="BC31" s="74" t="n"/>
      <c r="BD31" s="74" t="n"/>
      <c r="BE31" s="74" t="n"/>
      <c r="BF31" s="74" t="n"/>
      <c r="BG31" s="74" t="n"/>
      <c r="BH31" s="74" t="n"/>
      <c r="BI31" s="74" t="n"/>
      <c r="BJ31" s="74" t="n"/>
      <c r="BK31" s="74" t="n"/>
      <c r="BL31" s="74" t="n"/>
      <c r="BM31" s="74" t="n"/>
      <c r="BN31" s="74" t="n"/>
      <c r="BO31" s="74" t="n"/>
      <c r="BP31" s="74" t="n"/>
      <c r="BQ31" s="62">
        <f>COUNTIF($G31:$BP31,"a")+COUNTIF($G31:$BP31,"r0,a5")/2+COUNTIF($G31:$BP31,"p5,a5")/2</f>
        <v/>
      </c>
      <c r="BR31" s="62">
        <f>COUNTIF($G31:$BP31,"d")+COUNTIF($G31:$BP31,"r0,d5")/2+COUNTIF($G31:$BP31,"p5,d5")/2</f>
        <v/>
      </c>
      <c r="BS31" s="62">
        <f>COUNTIF($G31:$BP31,"b")+COUNTIF($G31:$BP31,"r0,b5")/2+COUNTIF($G31:$BP31,"p5,b5")/2</f>
        <v/>
      </c>
      <c r="BT31" s="62">
        <f>COUNTIF($G31:$BP31,"c")+COUNTIF($G31:$BP31,"r0,c5")/2+COUNTIF($G31:$BP31,"p5,c5")/2</f>
        <v/>
      </c>
      <c r="BU31" s="62">
        <f>COUNTIF($G31:$BP31,"KH")+COUNTIF($G31:$BP31,"TL")+COUNTIF($G31:$BP31,"L")</f>
        <v/>
      </c>
      <c r="BV31" s="62" t="n"/>
      <c r="BW31" s="62">
        <f>COUNTIF($G31:$BP31,"hh")</f>
        <v/>
      </c>
      <c r="BX31" s="62">
        <f>COUNTIF($G31:$BP31,"nt7")</f>
        <v/>
      </c>
      <c r="BY31" s="62">
        <f>COUNTIF($G31:$BP31,"P")+COUNTIF($G31:$BP31,"p5,a5")/2+COUNTIF($G31:$BP31,"p5,b5")/2+COUNTIF($G31:$BP31,"p5,c5")/2+COUNTIF($G31:$BP31,"p5,d5")/2</f>
        <v/>
      </c>
      <c r="BZ31" s="63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4">
        <f>IF(BZ31&gt;25,4,IF(BZ31&gt;18,3,IF(BZ31&gt;12,2,IF(BZ31&gt;4,1,0))))-BX31-2+1</f>
        <v/>
      </c>
      <c r="CE31" s="30" t="n"/>
      <c r="CF31" s="64">
        <f>CD31*CI31</f>
        <v/>
      </c>
      <c r="CG31" s="65">
        <f>F31-BY31+1</f>
        <v/>
      </c>
      <c r="CH31" s="64">
        <f>CE31*16</f>
        <v/>
      </c>
      <c r="CI31" s="66">
        <f>VLOOKUP(A31,[1]DATA!$A$6:$AI$331,34,0)</f>
        <v/>
      </c>
      <c r="CJ31" s="67">
        <f>VLOOKUP(A31,[2]CHAMCONG!A$7:CI$333,79,0)</f>
        <v/>
      </c>
      <c r="CK31" s="68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A</t>
        </is>
      </c>
      <c r="H32" s="74" t="n">
        <v>4</v>
      </c>
      <c r="I32" s="75" t="inlineStr">
        <is>
          <t>A</t>
        </is>
      </c>
      <c r="J32" s="74" t="n">
        <v>4</v>
      </c>
      <c r="K32" s="75" t="inlineStr"/>
      <c r="L32" s="74" t="n">
        <v>0</v>
      </c>
      <c r="M32" s="75" t="inlineStr">
        <is>
          <t>A</t>
        </is>
      </c>
      <c r="N32" s="74" t="n">
        <v>0</v>
      </c>
      <c r="O32" s="75" t="inlineStr">
        <is>
          <t>A</t>
        </is>
      </c>
      <c r="P32" s="74" t="n">
        <v>4</v>
      </c>
      <c r="Q32" s="74" t="inlineStr">
        <is>
          <t>A</t>
        </is>
      </c>
      <c r="R32" s="74" t="n">
        <v>3</v>
      </c>
      <c r="S32" s="74" t="inlineStr">
        <is>
          <t>A</t>
        </is>
      </c>
      <c r="T32" s="74" t="n">
        <v>4</v>
      </c>
      <c r="U32" s="74" t="inlineStr">
        <is>
          <t>A</t>
        </is>
      </c>
      <c r="V32" s="74" t="n">
        <v>4</v>
      </c>
      <c r="W32" s="74" t="inlineStr">
        <is>
          <t>L</t>
        </is>
      </c>
      <c r="X32" s="74" t="n">
        <v>0</v>
      </c>
      <c r="Y32" s="74" t="inlineStr"/>
      <c r="Z32" s="74" t="n">
        <v>0</v>
      </c>
      <c r="AA32" s="74" t="inlineStr">
        <is>
          <t>R0</t>
        </is>
      </c>
      <c r="AB32" s="74" t="n">
        <v>0</v>
      </c>
      <c r="AC32" s="74" t="n"/>
      <c r="AD32" s="74" t="n"/>
      <c r="AE32" s="74" t="n"/>
      <c r="AF32" s="74" t="n"/>
      <c r="AG32" s="74" t="n"/>
      <c r="AH32" s="74" t="n"/>
      <c r="AI32" s="74" t="n"/>
      <c r="AJ32" s="74" t="n"/>
      <c r="AK32" s="74" t="n"/>
      <c r="AL32" s="74" t="n"/>
      <c r="AM32" s="74" t="n"/>
      <c r="AN32" s="74" t="n"/>
      <c r="AO32" s="74" t="n"/>
      <c r="AP32" s="74" t="n"/>
      <c r="AQ32" s="74" t="n"/>
      <c r="AR32" s="74" t="n"/>
      <c r="AS32" s="74" t="n"/>
      <c r="AT32" s="74" t="n"/>
      <c r="AU32" s="74" t="n"/>
      <c r="AV32" s="74" t="n"/>
      <c r="AW32" s="74" t="n"/>
      <c r="AX32" s="74" t="n"/>
      <c r="AY32" s="74" t="n"/>
      <c r="AZ32" s="74" t="n"/>
      <c r="BA32" s="74" t="n"/>
      <c r="BB32" s="74" t="n"/>
      <c r="BC32" s="74" t="n"/>
      <c r="BD32" s="74" t="n"/>
      <c r="BE32" s="74" t="n"/>
      <c r="BF32" s="74" t="n"/>
      <c r="BG32" s="74" t="n"/>
      <c r="BH32" s="74" t="n"/>
      <c r="BI32" s="74" t="n"/>
      <c r="BJ32" s="74" t="n"/>
      <c r="BK32" s="74" t="n"/>
      <c r="BL32" s="74" t="n"/>
      <c r="BM32" s="74" t="n"/>
      <c r="BN32" s="74" t="n"/>
      <c r="BO32" s="74" t="n"/>
      <c r="BP32" s="74" t="n"/>
      <c r="BQ32" s="62">
        <f>COUNTIF($G32:$BP32,"a")+COUNTIF($G32:$BP32,"r0,a5")/2+COUNTIF($G32:$BP32,"p5,a5")/2</f>
        <v/>
      </c>
      <c r="BR32" s="62">
        <f>COUNTIF($G32:$BP32,"d")+COUNTIF($G32:$BP32,"r0,d5")/2+COUNTIF($G32:$BP32,"p5,d5")/2</f>
        <v/>
      </c>
      <c r="BS32" s="62">
        <f>COUNTIF($G32:$BP32,"b")+COUNTIF($G32:$BP32,"r0,b5")/2+COUNTIF($G32:$BP32,"p5,b5")/2</f>
        <v/>
      </c>
      <c r="BT32" s="62">
        <f>COUNTIF($G32:$BP32,"c")+COUNTIF($G32:$BP32,"r0,c5")/2+COUNTIF($G32:$BP32,"p5,c5")/2</f>
        <v/>
      </c>
      <c r="BU32" s="62">
        <f>COUNTIF($G32:$BP32,"KH")+COUNTIF($G32:$BP32,"TL")+COUNTIF($G32:$BP32,"L")</f>
        <v/>
      </c>
      <c r="BV32" s="62" t="n"/>
      <c r="BW32" s="62">
        <f>COUNTIF($G32:$BP32,"hh")</f>
        <v/>
      </c>
      <c r="BX32" s="62">
        <f>COUNTIF($G32:$BP32,"nt7")</f>
        <v/>
      </c>
      <c r="BY32" s="62">
        <f>COUNTIF($G32:$BP32,"P")+COUNTIF($G32:$BP32,"p5,a5")/2+COUNTIF($G32:$BP32,"p5,b5")/2+COUNTIF($G32:$BP32,"p5,c5")/2+COUNTIF($G32:$BP32,"p5,d5")/2</f>
        <v/>
      </c>
      <c r="BZ32" s="63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4">
        <f>IF(BZ32&gt;25,4,IF(BZ32&gt;18,3,IF(BZ32&gt;12,2,IF(BZ32&gt;4,1,0))))-BX32-2+1</f>
        <v/>
      </c>
      <c r="CE32" s="30" t="n"/>
      <c r="CF32" s="64">
        <f>CD32*CI32</f>
        <v/>
      </c>
      <c r="CG32" s="65">
        <f>F32-BY32+1</f>
        <v/>
      </c>
      <c r="CH32" s="64">
        <f>CE32*16</f>
        <v/>
      </c>
      <c r="CI32" s="66">
        <f>VLOOKUP(A32,[1]DATA!$A$6:$AI$331,34,0)</f>
        <v/>
      </c>
      <c r="CJ32" s="67">
        <f>VLOOKUP(A32,[2]CHAMCONG!A$7:CI$333,79,0)</f>
        <v/>
      </c>
      <c r="CK32" s="68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A</t>
        </is>
      </c>
      <c r="H33" s="74" t="n">
        <v>8</v>
      </c>
      <c r="I33" s="74" t="inlineStr">
        <is>
          <t>A</t>
        </is>
      </c>
      <c r="J33" s="74" t="n">
        <v>8</v>
      </c>
      <c r="K33" s="74" t="inlineStr">
        <is>
          <t>CN</t>
        </is>
      </c>
      <c r="L33" s="74" t="n">
        <v>12</v>
      </c>
      <c r="M33" s="74" t="inlineStr">
        <is>
          <t>A</t>
        </is>
      </c>
      <c r="N33" s="74" t="n">
        <v>4</v>
      </c>
      <c r="O33" s="75" t="inlineStr">
        <is>
          <t>A</t>
        </is>
      </c>
      <c r="P33" s="74" t="n">
        <v>8</v>
      </c>
      <c r="Q33" s="75" t="inlineStr">
        <is>
          <t>A</t>
        </is>
      </c>
      <c r="R33" s="75" t="n">
        <v>4</v>
      </c>
      <c r="S33" s="74" t="inlineStr">
        <is>
          <t>A</t>
        </is>
      </c>
      <c r="T33" s="74" t="n">
        <v>6</v>
      </c>
      <c r="U33" s="74" t="inlineStr">
        <is>
          <t>A</t>
        </is>
      </c>
      <c r="V33" s="74" t="n">
        <v>8</v>
      </c>
      <c r="W33" s="74" t="inlineStr">
        <is>
          <t>L</t>
        </is>
      </c>
      <c r="X33" s="74" t="n">
        <v>0</v>
      </c>
      <c r="Y33" s="74" t="inlineStr"/>
      <c r="Z33" s="74" t="n">
        <v>0</v>
      </c>
      <c r="AA33" s="74" t="inlineStr">
        <is>
          <t>R0</t>
        </is>
      </c>
      <c r="AB33" s="74" t="n">
        <v>0</v>
      </c>
      <c r="AC33" s="74" t="n"/>
      <c r="AD33" s="74" t="n"/>
      <c r="AE33" s="74" t="n"/>
      <c r="AF33" s="74" t="n"/>
      <c r="AG33" s="74" t="n"/>
      <c r="AH33" s="74" t="n"/>
      <c r="AI33" s="74" t="n"/>
      <c r="AJ33" s="74" t="n"/>
      <c r="AK33" s="74" t="n"/>
      <c r="AL33" s="74" t="n"/>
      <c r="AM33" s="74" t="n"/>
      <c r="AN33" s="74" t="n"/>
      <c r="AO33" s="74" t="n"/>
      <c r="AP33" s="74" t="n"/>
      <c r="AQ33" s="74" t="n"/>
      <c r="AR33" s="74" t="n"/>
      <c r="AS33" s="74" t="n"/>
      <c r="AT33" s="74" t="n"/>
      <c r="AU33" s="74" t="n"/>
      <c r="AV33" s="74" t="n"/>
      <c r="AW33" s="74" t="n"/>
      <c r="AX33" s="74" t="n"/>
      <c r="AY33" s="74" t="n"/>
      <c r="AZ33" s="74" t="n"/>
      <c r="BA33" s="74" t="n"/>
      <c r="BB33" s="74" t="n"/>
      <c r="BC33" s="74" t="n"/>
      <c r="BD33" s="74" t="n"/>
      <c r="BE33" s="74" t="n"/>
      <c r="BF33" s="74" t="n"/>
      <c r="BG33" s="74" t="n"/>
      <c r="BH33" s="74" t="n"/>
      <c r="BI33" s="74" t="n"/>
      <c r="BJ33" s="74" t="n"/>
      <c r="BK33" s="74" t="n"/>
      <c r="BL33" s="74" t="n"/>
      <c r="BM33" s="74" t="n"/>
      <c r="BN33" s="74" t="n"/>
      <c r="BO33" s="74" t="n"/>
      <c r="BP33" s="74" t="n"/>
      <c r="BQ33" s="62">
        <f>COUNTIF($G33:$BP33,"a")+COUNTIF($G33:$BP33,"r0,a5")/2+COUNTIF($G33:$BP33,"p5,a5")/2</f>
        <v/>
      </c>
      <c r="BR33" s="62">
        <f>COUNTIF($G33:$BP33,"d")+COUNTIF($G33:$BP33,"r0,d5")/2+COUNTIF($G33:$BP33,"p5,d5")/2</f>
        <v/>
      </c>
      <c r="BS33" s="62">
        <f>COUNTIF($G33:$BP33,"b")+COUNTIF($G33:$BP33,"r0,b5")/2+COUNTIF($G33:$BP33,"p5,b5")/2</f>
        <v/>
      </c>
      <c r="BT33" s="62">
        <f>COUNTIF($G33:$BP33,"c")+COUNTIF($G33:$BP33,"r0,c5")/2+COUNTIF($G33:$BP33,"p5,c5")/2</f>
        <v/>
      </c>
      <c r="BU33" s="62">
        <f>COUNTIF($G33:$BP33,"KH")+COUNTIF($G33:$BP33,"TL")+COUNTIF($G33:$BP33,"L")</f>
        <v/>
      </c>
      <c r="BV33" s="62" t="n"/>
      <c r="BW33" s="62">
        <f>COUNTIF($G33:$BP33,"hh")</f>
        <v/>
      </c>
      <c r="BX33" s="62">
        <f>COUNTIF($G33:$BP33,"nt7")</f>
        <v/>
      </c>
      <c r="BY33" s="62">
        <f>COUNTIF($G33:$BP33,"P")+COUNTIF($G33:$BP33,"p5,a5")/2+COUNTIF($G33:$BP33,"p5,b5")/2+COUNTIF($G33:$BP33,"p5,c5")/2+COUNTIF($G33:$BP33,"p5,d5")/2</f>
        <v/>
      </c>
      <c r="BZ33" s="63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4">
        <f>IF(BZ33&gt;25,4,IF(BZ33&gt;18,3,IF(BZ33&gt;12,2,IF(BZ33&gt;4,1,0))))-BX33-2+1</f>
        <v/>
      </c>
      <c r="CE33" s="30" t="n"/>
      <c r="CF33" s="64">
        <f>CD33*CI33</f>
        <v/>
      </c>
      <c r="CG33" s="65">
        <f>F33-BY33+1</f>
        <v/>
      </c>
      <c r="CH33" s="64">
        <f>CE33*16</f>
        <v/>
      </c>
      <c r="CI33" s="66">
        <f>VLOOKUP(A33,[1]DATA!$A$6:$AI$331,34,0)</f>
        <v/>
      </c>
      <c r="CJ33" s="67">
        <f>VLOOKUP(A33,[2]CHAMCONG!A$7:CI$333,79,0)</f>
        <v/>
      </c>
      <c r="CK33" s="68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A</t>
        </is>
      </c>
      <c r="H34" s="74" t="n">
        <v>4</v>
      </c>
      <c r="I34" s="75" t="inlineStr">
        <is>
          <t>A</t>
        </is>
      </c>
      <c r="J34" s="74" t="n">
        <v>4</v>
      </c>
      <c r="K34" s="75" t="inlineStr">
        <is>
          <t>CN</t>
        </is>
      </c>
      <c r="L34" s="74" t="n">
        <v>12</v>
      </c>
      <c r="M34" s="75" t="inlineStr">
        <is>
          <t>A</t>
        </is>
      </c>
      <c r="N34" s="74" t="n">
        <v>4</v>
      </c>
      <c r="O34" s="75" t="inlineStr">
        <is>
          <t>A</t>
        </is>
      </c>
      <c r="P34" s="74" t="n">
        <v>8</v>
      </c>
      <c r="Q34" s="75" t="inlineStr">
        <is>
          <t>A</t>
        </is>
      </c>
      <c r="R34" s="75" t="n">
        <v>4</v>
      </c>
      <c r="S34" s="75" t="inlineStr">
        <is>
          <t>A</t>
        </is>
      </c>
      <c r="T34" s="74" t="n">
        <v>6</v>
      </c>
      <c r="U34" s="74" t="inlineStr">
        <is>
          <t>A</t>
        </is>
      </c>
      <c r="V34" s="74" t="n">
        <v>8</v>
      </c>
      <c r="W34" s="74" t="inlineStr">
        <is>
          <t>L</t>
        </is>
      </c>
      <c r="X34" s="74" t="n">
        <v>0</v>
      </c>
      <c r="Y34" s="74" t="inlineStr"/>
      <c r="Z34" s="74" t="n">
        <v>0</v>
      </c>
      <c r="AA34" s="74" t="inlineStr">
        <is>
          <t>R0</t>
        </is>
      </c>
      <c r="AB34" s="74" t="n">
        <v>0</v>
      </c>
      <c r="AC34" s="74" t="n"/>
      <c r="AD34" s="74" t="n"/>
      <c r="AE34" s="74" t="n"/>
      <c r="AF34" s="74" t="n"/>
      <c r="AG34" s="74" t="n"/>
      <c r="AH34" s="74" t="n"/>
      <c r="AI34" s="74" t="n"/>
      <c r="AJ34" s="74" t="n"/>
      <c r="AK34" s="74" t="n"/>
      <c r="AL34" s="74" t="n"/>
      <c r="AM34" s="74" t="n"/>
      <c r="AN34" s="74" t="n"/>
      <c r="AO34" s="74" t="n"/>
      <c r="AP34" s="74" t="n"/>
      <c r="AQ34" s="74" t="n"/>
      <c r="AR34" s="74" t="n"/>
      <c r="AS34" s="74" t="n"/>
      <c r="AT34" s="74" t="n"/>
      <c r="AU34" s="74" t="n"/>
      <c r="AV34" s="74" t="n"/>
      <c r="AW34" s="74" t="n"/>
      <c r="AX34" s="74" t="n"/>
      <c r="AY34" s="74" t="n"/>
      <c r="AZ34" s="74" t="n"/>
      <c r="BA34" s="74" t="n"/>
      <c r="BB34" s="74" t="n"/>
      <c r="BC34" s="75" t="n"/>
      <c r="BD34" s="74" t="n"/>
      <c r="BE34" s="75" t="n"/>
      <c r="BF34" s="74" t="n"/>
      <c r="BG34" s="75" t="n"/>
      <c r="BH34" s="75" t="n"/>
      <c r="BI34" s="74" t="n"/>
      <c r="BJ34" s="74" t="n"/>
      <c r="BK34" s="74" t="n"/>
      <c r="BL34" s="74" t="n"/>
      <c r="BM34" s="74" t="n"/>
      <c r="BN34" s="74" t="n"/>
      <c r="BO34" s="74" t="n"/>
      <c r="BP34" s="74" t="n"/>
      <c r="BQ34" s="62">
        <f>COUNTIF($G34:$BP34,"a")+COUNTIF($G34:$BP34,"r0,a5")/2+COUNTIF($G34:$BP34,"p5,a5")/2</f>
        <v/>
      </c>
      <c r="BR34" s="62">
        <f>COUNTIF($G34:$BP34,"d")+COUNTIF($G34:$BP34,"r0,d5")/2+COUNTIF($G34:$BP34,"p5,d5")/2</f>
        <v/>
      </c>
      <c r="BS34" s="62">
        <f>COUNTIF($G34:$BP34,"b")+COUNTIF($G34:$BP34,"r0,b5")/2+COUNTIF($G34:$BP34,"p5,b5")/2</f>
        <v/>
      </c>
      <c r="BT34" s="62">
        <f>COUNTIF($G34:$BP34,"c")+COUNTIF($G34:$BP34,"r0,c5")/2+COUNTIF($G34:$BP34,"p5,c5")/2</f>
        <v/>
      </c>
      <c r="BU34" s="62">
        <f>COUNTIF($G34:$BP34,"KH")+COUNTIF($G34:$BP34,"TL")+COUNTIF($G34:$BP34,"L")</f>
        <v/>
      </c>
      <c r="BV34" s="62" t="n"/>
      <c r="BW34" s="62">
        <f>COUNTIF($G34:$BP34,"hh")</f>
        <v/>
      </c>
      <c r="BX34" s="62">
        <f>COUNTIF($G34:$BP34,"nt7")</f>
        <v/>
      </c>
      <c r="BY34" s="62">
        <f>COUNTIF($G34:$BP34,"P")+COUNTIF($G34:$BP34,"p5,a5")/2+COUNTIF($G34:$BP34,"p5,b5")/2+COUNTIF($G34:$BP34,"p5,c5")/2+COUNTIF($G34:$BP34,"p5,d5")/2</f>
        <v/>
      </c>
      <c r="BZ34" s="63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4">
        <f>IF(BZ34&gt;25,4,IF(BZ34&gt;18,3,IF(BZ34&gt;12,2,IF(BZ34&gt;4,1,0))))-BX34-2+1</f>
        <v/>
      </c>
      <c r="CE34" s="30" t="n"/>
      <c r="CF34" s="64">
        <f>CD34*CI34</f>
        <v/>
      </c>
      <c r="CG34" s="65">
        <f>F34-BY34+1</f>
        <v/>
      </c>
      <c r="CH34" s="64">
        <f>CE34*16</f>
        <v/>
      </c>
      <c r="CI34" s="66">
        <f>VLOOKUP(A34,[1]DATA!$A$6:$AI$331,34,0)</f>
        <v/>
      </c>
      <c r="CJ34" s="67">
        <f>VLOOKUP(A34,[2]CHAMCONG!A$7:CI$333,79,0)</f>
        <v/>
      </c>
      <c r="CK34" s="68">
        <f>CJ34-CA34</f>
        <v/>
      </c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>
        <is>
          <t>P0</t>
        </is>
      </c>
      <c r="H35" s="74" t="n">
        <v>0</v>
      </c>
      <c r="I35" s="74" t="inlineStr">
        <is>
          <t>P0</t>
        </is>
      </c>
      <c r="J35" s="74" t="n">
        <v>0</v>
      </c>
      <c r="K35" s="74" t="inlineStr"/>
      <c r="L35" s="74" t="n">
        <v>0</v>
      </c>
      <c r="M35" s="74" t="inlineStr">
        <is>
          <t>P0</t>
        </is>
      </c>
      <c r="N35" s="74" t="n">
        <v>0</v>
      </c>
      <c r="O35" s="75" t="inlineStr">
        <is>
          <t>P0</t>
        </is>
      </c>
      <c r="P35" s="74" t="n">
        <v>0</v>
      </c>
      <c r="Q35" s="74" t="inlineStr">
        <is>
          <t>P0</t>
        </is>
      </c>
      <c r="R35" s="74" t="n">
        <v>0</v>
      </c>
      <c r="S35" s="74" t="inlineStr">
        <is>
          <t>P0</t>
        </is>
      </c>
      <c r="T35" s="74" t="n">
        <v>0</v>
      </c>
      <c r="U35" s="74" t="inlineStr">
        <is>
          <t>A</t>
        </is>
      </c>
      <c r="V35" s="74" t="n">
        <v>3</v>
      </c>
      <c r="W35" s="74" t="inlineStr">
        <is>
          <t>L</t>
        </is>
      </c>
      <c r="X35" s="74" t="n">
        <v>0</v>
      </c>
      <c r="Y35" s="74" t="inlineStr"/>
      <c r="Z35" s="74" t="n">
        <v>0</v>
      </c>
      <c r="AA35" s="74" t="inlineStr">
        <is>
          <t>P0</t>
        </is>
      </c>
      <c r="AB35" s="74" t="n">
        <v>0</v>
      </c>
      <c r="AC35" s="75" t="n"/>
      <c r="AD35" s="74" t="n"/>
      <c r="AE35" s="74" t="n"/>
      <c r="AF35" s="74" t="n"/>
      <c r="AG35" s="74" t="n"/>
      <c r="AH35" s="74" t="n"/>
      <c r="AI35" s="74" t="n"/>
      <c r="AJ35" s="74" t="n"/>
      <c r="AK35" s="74" t="n"/>
      <c r="AL35" s="74" t="n"/>
      <c r="AM35" s="74" t="n"/>
      <c r="AN35" s="74" t="n"/>
      <c r="AO35" s="74" t="n"/>
      <c r="AP35" s="74" t="n"/>
      <c r="AQ35" s="75" t="n"/>
      <c r="AR35" s="74" t="n"/>
      <c r="AS35" s="74" t="n"/>
      <c r="AT35" s="74" t="n"/>
      <c r="AU35" s="74" t="n"/>
      <c r="AV35" s="74" t="n"/>
      <c r="AW35" s="74" t="n"/>
      <c r="AX35" s="74" t="n"/>
      <c r="AY35" s="74" t="n"/>
      <c r="AZ35" s="74" t="n"/>
      <c r="BA35" s="74" t="n"/>
      <c r="BB35" s="74" t="n"/>
      <c r="BC35" s="74" t="n"/>
      <c r="BD35" s="74" t="n"/>
      <c r="BE35" s="75" t="n"/>
      <c r="BF35" s="74" t="n"/>
      <c r="BG35" s="74" t="n"/>
      <c r="BH35" s="74" t="n"/>
      <c r="BI35" s="74" t="n"/>
      <c r="BJ35" s="74" t="n"/>
      <c r="BK35" s="74" t="n"/>
      <c r="BL35" s="74" t="n"/>
      <c r="BM35" s="74" t="n"/>
      <c r="BN35" s="74" t="n"/>
      <c r="BO35" s="74" t="n"/>
      <c r="BP35" s="74" t="n"/>
      <c r="BQ35" s="62">
        <f>COUNTIF($G35:$BP35,"a")+COUNTIF($G35:$BP35,"r0,a5")/2+COUNTIF($G35:$BP35,"p5,a5")/2</f>
        <v/>
      </c>
      <c r="BR35" s="62">
        <f>COUNTIF($G35:$BP35,"d")+COUNTIF($G35:$BP35,"r0,d5")/2+COUNTIF($G35:$BP35,"p5,d5")/2</f>
        <v/>
      </c>
      <c r="BS35" s="62">
        <f>COUNTIF($G35:$BP35,"b")+COUNTIF($G35:$BP35,"r0,b5")/2+COUNTIF($G35:$BP35,"p5,b5")/2</f>
        <v/>
      </c>
      <c r="BT35" s="62">
        <f>COUNTIF($G35:$BP35,"c")+COUNTIF($G35:$BP35,"r0,c5")/2+COUNTIF($G35:$BP35,"p5,c5")/2</f>
        <v/>
      </c>
      <c r="BU35" s="62">
        <f>COUNTIF($G35:$BP35,"KH")+COUNTIF($G35:$BP35,"TL")+COUNTIF($G35:$BP35,"L")</f>
        <v/>
      </c>
      <c r="BV35" s="62" t="n"/>
      <c r="BW35" s="62">
        <f>COUNTIF($G35:$BP35,"hh")</f>
        <v/>
      </c>
      <c r="BX35" s="62">
        <f>COUNTIF($G35:$BP35,"nt7")</f>
        <v/>
      </c>
      <c r="BY35" s="62">
        <f>COUNTIF($G35:$BP35,"P")+COUNTIF($G35:$BP35,"p5,a5")/2+COUNTIF($G35:$BP35,"p5,b5")/2+COUNTIF($G35:$BP35,"p5,c5")/2+COUNTIF($G35:$BP35,"p5,d5")/2</f>
        <v/>
      </c>
      <c r="BZ35" s="63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4">
        <f>IF(BZ35&gt;25,4,IF(BZ35&gt;18,3,IF(BZ35&gt;12,2,IF(BZ35&gt;4,1,0))))-BX35-2+1</f>
        <v/>
      </c>
      <c r="CE35" s="30" t="n"/>
      <c r="CF35" s="64">
        <f>CD35*CI35</f>
        <v/>
      </c>
      <c r="CG35" s="65">
        <f>F35-BY35+1</f>
        <v/>
      </c>
      <c r="CH35" s="64">
        <f>CE35*16</f>
        <v/>
      </c>
      <c r="CI35" s="66">
        <f>VLOOKUP(A35,[1]DATA!$A$6:$AI$331,34,0)</f>
        <v/>
      </c>
      <c r="CJ35" s="67">
        <f>VLOOKUP(A35,[2]CHAMCONG!A$7:CI$333,79,0)</f>
        <v/>
      </c>
      <c r="CK35" s="68">
        <f>CJ35-CA35</f>
        <v/>
      </c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>
        <is>
          <t>P0</t>
        </is>
      </c>
      <c r="H36" s="74" t="n">
        <v>0</v>
      </c>
      <c r="I36" s="75" t="inlineStr">
        <is>
          <t>P0</t>
        </is>
      </c>
      <c r="J36" s="74" t="n">
        <v>0</v>
      </c>
      <c r="K36" s="75" t="inlineStr"/>
      <c r="L36" s="74" t="n">
        <v>0</v>
      </c>
      <c r="M36" s="75" t="inlineStr">
        <is>
          <t>P0</t>
        </is>
      </c>
      <c r="N36" s="74" t="n">
        <v>0</v>
      </c>
      <c r="O36" s="75" t="inlineStr">
        <is>
          <t>P0</t>
        </is>
      </c>
      <c r="P36" s="74" t="n">
        <v>0</v>
      </c>
      <c r="Q36" s="75" t="inlineStr">
        <is>
          <t>P0</t>
        </is>
      </c>
      <c r="R36" s="75" t="n">
        <v>0</v>
      </c>
      <c r="S36" s="75" t="inlineStr">
        <is>
          <t>P0</t>
        </is>
      </c>
      <c r="T36" s="74" t="n">
        <v>0</v>
      </c>
      <c r="U36" s="75" t="inlineStr">
        <is>
          <t>P0</t>
        </is>
      </c>
      <c r="V36" s="74" t="n">
        <v>0</v>
      </c>
      <c r="W36" s="75" t="inlineStr">
        <is>
          <t>L</t>
        </is>
      </c>
      <c r="X36" s="74" t="n">
        <v>0</v>
      </c>
      <c r="Y36" s="75" t="inlineStr"/>
      <c r="Z36" s="74" t="n">
        <v>0</v>
      </c>
      <c r="AA36" s="75" t="inlineStr">
        <is>
          <t>P0</t>
        </is>
      </c>
      <c r="AB36" s="74" t="n">
        <v>0</v>
      </c>
      <c r="AC36" s="75" t="n"/>
      <c r="AD36" s="74" t="n"/>
      <c r="AE36" s="75" t="n"/>
      <c r="AF36" s="75" t="n"/>
      <c r="AG36" s="75" t="n"/>
      <c r="AH36" s="74" t="n"/>
      <c r="AI36" s="74" t="n"/>
      <c r="AJ36" s="74" t="n"/>
      <c r="AK36" s="75" t="n"/>
      <c r="AL36" s="74" t="n"/>
      <c r="AM36" s="75" t="n"/>
      <c r="AN36" s="74" t="n"/>
      <c r="AO36" s="75" t="n"/>
      <c r="AP36" s="74" t="n"/>
      <c r="AQ36" s="75" t="n"/>
      <c r="AR36" s="74" t="n"/>
      <c r="AS36" s="75" t="n"/>
      <c r="AT36" s="75" t="n"/>
      <c r="AU36" s="75" t="n"/>
      <c r="AV36" s="74" t="n"/>
      <c r="AW36" s="74" t="n"/>
      <c r="AX36" s="74" t="n"/>
      <c r="AY36" s="75" t="n"/>
      <c r="AZ36" s="74" t="n"/>
      <c r="BA36" s="75" t="n"/>
      <c r="BB36" s="74" t="n"/>
      <c r="BC36" s="75" t="n"/>
      <c r="BD36" s="74" t="n"/>
      <c r="BE36" s="75" t="n"/>
      <c r="BF36" s="74" t="n"/>
      <c r="BG36" s="75" t="n"/>
      <c r="BH36" s="75" t="n"/>
      <c r="BI36" s="74" t="n"/>
      <c r="BJ36" s="74" t="n"/>
      <c r="BK36" s="74" t="n"/>
      <c r="BL36" s="74" t="n"/>
      <c r="BM36" s="74" t="n"/>
      <c r="BN36" s="74" t="n"/>
      <c r="BO36" s="74" t="n"/>
      <c r="BP36" s="74" t="n"/>
      <c r="BQ36" s="62">
        <f>COUNTIF($G36:$BP36,"a")+COUNTIF($G36:$BP36,"r0,a5")/2+COUNTIF($G36:$BP36,"p5,a5")/2</f>
        <v/>
      </c>
      <c r="BR36" s="62">
        <f>COUNTIF($G36:$BP36,"d")+COUNTIF($G36:$BP36,"r0,d5")/2+COUNTIF($G36:$BP36,"p5,d5")/2</f>
        <v/>
      </c>
      <c r="BS36" s="62">
        <f>COUNTIF($G36:$BP36,"b")+COUNTIF($G36:$BP36,"r0,b5")/2+COUNTIF($G36:$BP36,"p5,b5")/2</f>
        <v/>
      </c>
      <c r="BT36" s="62">
        <f>COUNTIF($G36:$BP36,"c")+COUNTIF($G36:$BP36,"r0,c5")/2+COUNTIF($G36:$BP36,"p5,c5")/2</f>
        <v/>
      </c>
      <c r="BU36" s="62">
        <f>COUNTIF($G36:$BP36,"KH")+COUNTIF($G36:$BP36,"TL")+COUNTIF($G36:$BP36,"L")</f>
        <v/>
      </c>
      <c r="BV36" s="62" t="n"/>
      <c r="BW36" s="62">
        <f>COUNTIF($G36:$BP36,"hh")</f>
        <v/>
      </c>
      <c r="BX36" s="62">
        <f>COUNTIF($G36:$BP36,"nt7")</f>
        <v/>
      </c>
      <c r="BY36" s="62">
        <f>COUNTIF($G36:$BP36,"P")+COUNTIF($G36:$BP36,"p5,a5")/2+COUNTIF($G36:$BP36,"p5,b5")/2+COUNTIF($G36:$BP36,"p5,c5")/2+COUNTIF($G36:$BP36,"p5,d5")/2</f>
        <v/>
      </c>
      <c r="BZ36" s="63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4">
        <f>IF(BZ36&gt;25,4,IF(BZ36&gt;18,3,IF(BZ36&gt;12,2,IF(BZ36&gt;4,1,0))))-BX36-2+1</f>
        <v/>
      </c>
      <c r="CE36" s="30" t="n"/>
      <c r="CF36" s="64">
        <f>CD36*CI36</f>
        <v/>
      </c>
      <c r="CG36" s="65">
        <f>F36-BY36+1</f>
        <v/>
      </c>
      <c r="CH36" s="64">
        <f>CE36*16</f>
        <v/>
      </c>
      <c r="CI36" s="66">
        <f>VLOOKUP(A36,[1]DATA!$A$6:$AI$331,34,0)</f>
        <v/>
      </c>
      <c r="CJ36" s="67">
        <f>VLOOKUP(A36,[2]CHAMCONG!A$7:CI$333,79,0)</f>
        <v/>
      </c>
      <c r="CK36" s="68">
        <f>CJ36-CA36</f>
        <v/>
      </c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C</t>
        </is>
      </c>
      <c r="H37" s="74" t="n">
        <v>4</v>
      </c>
      <c r="I37" s="74" t="inlineStr">
        <is>
          <t>C</t>
        </is>
      </c>
      <c r="J37" s="74" t="n">
        <v>4</v>
      </c>
      <c r="K37" s="74" t="inlineStr">
        <is>
          <t>CN</t>
        </is>
      </c>
      <c r="L37" s="74" t="n">
        <v>0</v>
      </c>
      <c r="M37" s="74" t="inlineStr">
        <is>
          <t>A</t>
        </is>
      </c>
      <c r="N37" s="74" t="n">
        <v>4</v>
      </c>
      <c r="O37" s="74" t="inlineStr">
        <is>
          <t>A</t>
        </is>
      </c>
      <c r="P37" s="74" t="n">
        <v>4</v>
      </c>
      <c r="Q37" s="75" t="inlineStr">
        <is>
          <t>A</t>
        </is>
      </c>
      <c r="R37" s="75" t="n">
        <v>4</v>
      </c>
      <c r="S37" s="75" t="inlineStr">
        <is>
          <t>A</t>
        </is>
      </c>
      <c r="T37" s="74" t="n">
        <v>4</v>
      </c>
      <c r="U37" s="75" t="inlineStr">
        <is>
          <t>A</t>
        </is>
      </c>
      <c r="V37" s="74" t="n">
        <v>4</v>
      </c>
      <c r="W37" s="75" t="inlineStr">
        <is>
          <t>L</t>
        </is>
      </c>
      <c r="X37" s="74" t="n">
        <v>0</v>
      </c>
      <c r="Y37" s="75" t="inlineStr"/>
      <c r="Z37" s="74" t="n">
        <v>0</v>
      </c>
      <c r="AA37" s="75" t="inlineStr">
        <is>
          <t>P0</t>
        </is>
      </c>
      <c r="AB37" s="74" t="n">
        <v>0</v>
      </c>
      <c r="AC37" s="74" t="n"/>
      <c r="AD37" s="74" t="n"/>
      <c r="AE37" s="74" t="n"/>
      <c r="AF37" s="74" t="n"/>
      <c r="AG37" s="74" t="n"/>
      <c r="AH37" s="74" t="n"/>
      <c r="AI37" s="74" t="n"/>
      <c r="AJ37" s="74" t="n"/>
      <c r="AK37" s="74" t="n"/>
      <c r="AL37" s="74" t="n"/>
      <c r="AM37" s="74" t="n"/>
      <c r="AN37" s="74" t="n"/>
      <c r="AO37" s="74" t="n"/>
      <c r="AP37" s="74" t="n"/>
      <c r="AQ37" s="74" t="n"/>
      <c r="AR37" s="74" t="n"/>
      <c r="AS37" s="74" t="n"/>
      <c r="AT37" s="74" t="n"/>
      <c r="AU37" s="74" t="n"/>
      <c r="AV37" s="74" t="n"/>
      <c r="AW37" s="74" t="n"/>
      <c r="AX37" s="74" t="n"/>
      <c r="AY37" s="75" t="n"/>
      <c r="AZ37" s="74" t="n"/>
      <c r="BA37" s="75" t="n"/>
      <c r="BB37" s="74" t="n"/>
      <c r="BC37" s="75" t="n"/>
      <c r="BD37" s="74" t="n"/>
      <c r="BE37" s="74" t="n"/>
      <c r="BF37" s="74" t="n"/>
      <c r="BG37" s="74" t="n"/>
      <c r="BH37" s="74" t="n"/>
      <c r="BI37" s="74" t="n"/>
      <c r="BJ37" s="74" t="n"/>
      <c r="BK37" s="74" t="n"/>
      <c r="BL37" s="74" t="n"/>
      <c r="BM37" s="74" t="n"/>
      <c r="BN37" s="74" t="n"/>
      <c r="BO37" s="74" t="n"/>
      <c r="BP37" s="74" t="n"/>
      <c r="BQ37" s="62">
        <f>COUNTIF($G37:$BP37,"a")+COUNTIF($G37:$BP37,"r0,a5")/2+COUNTIF($G37:$BP37,"p5,a5")/2</f>
        <v/>
      </c>
      <c r="BR37" s="62">
        <f>COUNTIF($G37:$BP37,"d")+COUNTIF($G37:$BP37,"r0,d5")/2+COUNTIF($G37:$BP37,"p5,d5")/2</f>
        <v/>
      </c>
      <c r="BS37" s="62">
        <f>COUNTIF($G37:$BP37,"b")+COUNTIF($G37:$BP37,"r0,b5")/2+COUNTIF($G37:$BP37,"p5,b5")/2</f>
        <v/>
      </c>
      <c r="BT37" s="62">
        <f>COUNTIF($G37:$BP37,"c")+COUNTIF($G37:$BP37,"r0,c5")/2+COUNTIF($G37:$BP37,"p5,c5")/2</f>
        <v/>
      </c>
      <c r="BU37" s="62">
        <f>COUNTIF($G37:$BP37,"KH")+COUNTIF($G37:$BP37,"TL")+COUNTIF($G37:$BP37,"L")</f>
        <v/>
      </c>
      <c r="BV37" s="62" t="n"/>
      <c r="BW37" s="62">
        <f>COUNTIF($G37:$BP37,"hh")</f>
        <v/>
      </c>
      <c r="BX37" s="62">
        <f>COUNTIF($G37:$BP37,"nt7")</f>
        <v/>
      </c>
      <c r="BY37" s="62">
        <f>COUNTIF($G37:$BP37,"P")+COUNTIF($G37:$BP37,"p5,a5")/2+COUNTIF($G37:$BP37,"p5,b5")/2+COUNTIF($G37:$BP37,"p5,c5")/2+COUNTIF($G37:$BP37,"p5,d5")/2</f>
        <v/>
      </c>
      <c r="BZ37" s="63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4">
        <f>IF(BZ37&gt;25,4,IF(BZ37&gt;18,3,IF(BZ37&gt;12,2,IF(BZ37&gt;4,1,0))))-BX37-2+1</f>
        <v/>
      </c>
      <c r="CE37" s="30" t="n"/>
      <c r="CF37" s="64">
        <f>CD37*CI37</f>
        <v/>
      </c>
      <c r="CG37" s="65">
        <f>F37-BY37+1</f>
        <v/>
      </c>
      <c r="CH37" s="64">
        <f>CE37*16</f>
        <v/>
      </c>
      <c r="CI37" s="66">
        <f>VLOOKUP(A37,[1]DATA!$A$6:$AI$331,34,0)</f>
        <v/>
      </c>
      <c r="CJ37" s="67">
        <f>VLOOKUP(A37,[2]CHAMCONG!A$7:CI$333,79,0)</f>
        <v/>
      </c>
      <c r="CK37" s="68">
        <f>CJ37-CA37</f>
        <v/>
      </c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C</t>
        </is>
      </c>
      <c r="H38" s="74" t="n">
        <v>4</v>
      </c>
      <c r="I38" s="75" t="inlineStr">
        <is>
          <t>C</t>
        </is>
      </c>
      <c r="J38" s="74" t="n">
        <v>4</v>
      </c>
      <c r="K38" s="75" t="inlineStr"/>
      <c r="L38" s="74" t="n">
        <v>0</v>
      </c>
      <c r="M38" s="75" t="inlineStr">
        <is>
          <t>A</t>
        </is>
      </c>
      <c r="N38" s="74" t="n">
        <v>4</v>
      </c>
      <c r="O38" s="75" t="inlineStr">
        <is>
          <t>A</t>
        </is>
      </c>
      <c r="P38" s="74" t="n">
        <v>4</v>
      </c>
      <c r="Q38" s="75" t="inlineStr">
        <is>
          <t>A</t>
        </is>
      </c>
      <c r="R38" s="75" t="n">
        <v>4</v>
      </c>
      <c r="S38" s="75" t="inlineStr">
        <is>
          <t>A</t>
        </is>
      </c>
      <c r="T38" s="74" t="n">
        <v>4</v>
      </c>
      <c r="U38" s="75" t="inlineStr">
        <is>
          <t>A</t>
        </is>
      </c>
      <c r="V38" s="74" t="n">
        <v>4</v>
      </c>
      <c r="W38" s="75" t="inlineStr">
        <is>
          <t>L</t>
        </is>
      </c>
      <c r="X38" s="74" t="n">
        <v>0</v>
      </c>
      <c r="Y38" s="75" t="inlineStr"/>
      <c r="Z38" s="74" t="n">
        <v>0</v>
      </c>
      <c r="AA38" s="75" t="inlineStr">
        <is>
          <t>P0</t>
        </is>
      </c>
      <c r="AB38" s="74" t="n">
        <v>0</v>
      </c>
      <c r="AC38" s="75" t="n"/>
      <c r="AD38" s="74" t="n"/>
      <c r="AE38" s="75" t="n"/>
      <c r="AF38" s="75" t="n"/>
      <c r="AG38" s="75" t="n"/>
      <c r="AH38" s="74" t="n"/>
      <c r="AI38" s="75" t="n"/>
      <c r="AJ38" s="74" t="n"/>
      <c r="AK38" s="75" t="n"/>
      <c r="AL38" s="74" t="n"/>
      <c r="AM38" s="75" t="n"/>
      <c r="AN38" s="74" t="n"/>
      <c r="AO38" s="75" t="n"/>
      <c r="AP38" s="74" t="n"/>
      <c r="AQ38" s="75" t="n"/>
      <c r="AR38" s="74" t="n"/>
      <c r="AS38" s="75" t="n"/>
      <c r="AT38" s="75" t="n"/>
      <c r="AU38" s="75" t="n"/>
      <c r="AV38" s="74" t="n"/>
      <c r="AW38" s="74" t="n"/>
      <c r="AX38" s="74" t="n"/>
      <c r="AY38" s="75" t="n"/>
      <c r="AZ38" s="74" t="n"/>
      <c r="BA38" s="75" t="n"/>
      <c r="BB38" s="74" t="n"/>
      <c r="BC38" s="75" t="n"/>
      <c r="BD38" s="74" t="n"/>
      <c r="BE38" s="75" t="n"/>
      <c r="BF38" s="74" t="n"/>
      <c r="BG38" s="75" t="n"/>
      <c r="BH38" s="75" t="n"/>
      <c r="BI38" s="74" t="n"/>
      <c r="BJ38" s="74" t="n"/>
      <c r="BK38" s="74" t="n"/>
      <c r="BL38" s="74" t="n"/>
      <c r="BM38" s="74" t="n"/>
      <c r="BN38" s="74" t="n"/>
      <c r="BO38" s="74" t="n"/>
      <c r="BP38" s="74" t="n"/>
      <c r="BQ38" s="62">
        <f>COUNTIF($G38:$BP38,"a")+COUNTIF($G38:$BP38,"r0,a5")/2+COUNTIF($G38:$BP38,"p5,a5")/2</f>
        <v/>
      </c>
      <c r="BR38" s="62">
        <f>COUNTIF($G38:$BP38,"d")+COUNTIF($G38:$BP38,"r0,d5")/2+COUNTIF($G38:$BP38,"p5,d5")/2</f>
        <v/>
      </c>
      <c r="BS38" s="62">
        <f>COUNTIF($G38:$BP38,"b")+COUNTIF($G38:$BP38,"r0,b5")/2+COUNTIF($G38:$BP38,"p5,b5")/2</f>
        <v/>
      </c>
      <c r="BT38" s="62">
        <f>COUNTIF($G38:$BP38,"c")+COUNTIF($G38:$BP38,"r0,c5")/2+COUNTIF($G38:$BP38,"p5,c5")/2</f>
        <v/>
      </c>
      <c r="BU38" s="62">
        <f>COUNTIF($G38:$BP38,"KH")+COUNTIF($G38:$BP38,"TL")+COUNTIF($G38:$BP38,"L")</f>
        <v/>
      </c>
      <c r="BV38" s="62" t="n"/>
      <c r="BW38" s="62">
        <f>COUNTIF($G38:$BP38,"hh")</f>
        <v/>
      </c>
      <c r="BX38" s="62">
        <f>COUNTIF($G38:$BP38,"nt7")</f>
        <v/>
      </c>
      <c r="BY38" s="62">
        <f>COUNTIF($G38:$BP38,"P")+COUNTIF($G38:$BP38,"p5,a5")/2+COUNTIF($G38:$BP38,"p5,b5")/2+COUNTIF($G38:$BP38,"p5,c5")/2+COUNTIF($G38:$BP38,"p5,d5")/2</f>
        <v/>
      </c>
      <c r="BZ38" s="63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4">
        <f>IF(BZ38&gt;25,4,IF(BZ38&gt;18,3,IF(BZ38&gt;12,2,IF(BZ38&gt;4,1,0))))-BX38-2+1</f>
        <v/>
      </c>
      <c r="CE38" s="30" t="n"/>
      <c r="CF38" s="64">
        <f>CD38*CI38</f>
        <v/>
      </c>
      <c r="CG38" s="65">
        <f>F38-BY38+1</f>
        <v/>
      </c>
      <c r="CH38" s="64">
        <f>CE38*16</f>
        <v/>
      </c>
      <c r="CI38" s="66">
        <f>VLOOKUP(A38,[1]DATA!$A$6:$AI$331,34,0)</f>
        <v/>
      </c>
      <c r="CJ38" s="67">
        <f>VLOOKUP(A38,[2]CHAMCONG!A$7:CI$333,79,0)</f>
        <v/>
      </c>
      <c r="CK38" s="68">
        <f>CJ38-CA38</f>
        <v/>
      </c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A</t>
        </is>
      </c>
      <c r="H39" s="74" t="n">
        <v>4</v>
      </c>
      <c r="I39" s="74" t="inlineStr">
        <is>
          <t>A</t>
        </is>
      </c>
      <c r="J39" s="74" t="n">
        <v>4</v>
      </c>
      <c r="K39" s="74" t="inlineStr"/>
      <c r="L39" s="74" t="n">
        <v>0</v>
      </c>
      <c r="M39" s="74" t="inlineStr">
        <is>
          <t>C</t>
        </is>
      </c>
      <c r="N39" s="74" t="n">
        <v>4</v>
      </c>
      <c r="O39" s="74" t="inlineStr">
        <is>
          <t>C</t>
        </is>
      </c>
      <c r="P39" s="74" t="n">
        <v>4</v>
      </c>
      <c r="Q39" s="75" t="inlineStr">
        <is>
          <t>C</t>
        </is>
      </c>
      <c r="R39" s="75" t="n">
        <v>4</v>
      </c>
      <c r="S39" s="74" t="inlineStr">
        <is>
          <t>C</t>
        </is>
      </c>
      <c r="T39" s="74" t="n">
        <v>4</v>
      </c>
      <c r="U39" s="74" t="inlineStr">
        <is>
          <t>C</t>
        </is>
      </c>
      <c r="V39" s="74" t="n">
        <v>4</v>
      </c>
      <c r="W39" s="75" t="inlineStr">
        <is>
          <t>L</t>
        </is>
      </c>
      <c r="X39" s="74" t="n">
        <v>0</v>
      </c>
      <c r="Y39" s="75" t="inlineStr"/>
      <c r="Z39" s="74" t="n">
        <v>0</v>
      </c>
      <c r="AA39" s="75" t="inlineStr">
        <is>
          <t>R0</t>
        </is>
      </c>
      <c r="AB39" s="74" t="n">
        <v>0</v>
      </c>
      <c r="AC39" s="75" t="n"/>
      <c r="AD39" s="74" t="n"/>
      <c r="AE39" s="75" t="n"/>
      <c r="AF39" s="75" t="n"/>
      <c r="AG39" s="75" t="n"/>
      <c r="AH39" s="74" t="n"/>
      <c r="AI39" s="74" t="n"/>
      <c r="AJ39" s="74" t="n"/>
      <c r="AK39" s="75" t="n"/>
      <c r="AL39" s="74" t="n"/>
      <c r="AM39" s="75" t="n"/>
      <c r="AN39" s="74" t="n"/>
      <c r="AO39" s="75" t="n"/>
      <c r="AP39" s="74" t="n"/>
      <c r="AQ39" s="75" t="n"/>
      <c r="AR39" s="74" t="n"/>
      <c r="AS39" s="75" t="n"/>
      <c r="AT39" s="75" t="n"/>
      <c r="AU39" s="75" t="n"/>
      <c r="AV39" s="74" t="n"/>
      <c r="AW39" s="74" t="n"/>
      <c r="AX39" s="74" t="n"/>
      <c r="AY39" s="75" t="n"/>
      <c r="AZ39" s="74" t="n"/>
      <c r="BA39" s="75" t="n"/>
      <c r="BB39" s="74" t="n"/>
      <c r="BC39" s="75" t="n"/>
      <c r="BD39" s="74" t="n"/>
      <c r="BE39" s="75" t="n"/>
      <c r="BF39" s="74" t="n"/>
      <c r="BG39" s="75" t="n"/>
      <c r="BH39" s="75" t="n"/>
      <c r="BI39" s="74" t="n"/>
      <c r="BJ39" s="74" t="n"/>
      <c r="BK39" s="74" t="n"/>
      <c r="BL39" s="74" t="n"/>
      <c r="BM39" s="74" t="n"/>
      <c r="BN39" s="74" t="n"/>
      <c r="BO39" s="74" t="n"/>
      <c r="BP39" s="74" t="n"/>
      <c r="BQ39" s="62">
        <f>COUNTIF($G39:$BP39,"a")+COUNTIF($G39:$BP39,"r0,a5")/2+COUNTIF($G39:$BP39,"p5,a5")/2</f>
        <v/>
      </c>
      <c r="BR39" s="62">
        <f>COUNTIF($G39:$BP39,"d")+COUNTIF($G39:$BP39,"r0,d5")/2+COUNTIF($G39:$BP39,"p5,d5")/2</f>
        <v/>
      </c>
      <c r="BS39" s="62">
        <f>COUNTIF($G39:$BP39,"b")+COUNTIF($G39:$BP39,"r0,b5")/2+COUNTIF($G39:$BP39,"p5,b5")/2</f>
        <v/>
      </c>
      <c r="BT39" s="62">
        <f>COUNTIF($G39:$BP39,"c")+COUNTIF($G39:$BP39,"r0,c5")/2+COUNTIF($G39:$BP39,"p5,c5")/2</f>
        <v/>
      </c>
      <c r="BU39" s="62">
        <f>COUNTIF($G39:$BP39,"KH")+COUNTIF($G39:$BP39,"TL")+COUNTIF($G39:$BP39,"L")</f>
        <v/>
      </c>
      <c r="BV39" s="62" t="n"/>
      <c r="BW39" s="62">
        <f>COUNTIF($G39:$BP39,"hh")</f>
        <v/>
      </c>
      <c r="BX39" s="62">
        <f>COUNTIF($G39:$BP39,"nt7")</f>
        <v/>
      </c>
      <c r="BY39" s="62">
        <f>COUNTIF($G39:$BP39,"P")+COUNTIF($G39:$BP39,"p5,a5")/2+COUNTIF($G39:$BP39,"p5,b5")/2+COUNTIF($G39:$BP39,"p5,c5")/2+COUNTIF($G39:$BP39,"p5,d5")/2</f>
        <v/>
      </c>
      <c r="BZ39" s="63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4">
        <f>IF(BZ39&gt;25,4,IF(BZ39&gt;18,3,IF(BZ39&gt;12,2,IF(BZ39&gt;4,1,0))))-BX39-2+1</f>
        <v/>
      </c>
      <c r="CE39" s="30" t="n"/>
      <c r="CF39" s="64">
        <f>CD39*CI39</f>
        <v/>
      </c>
      <c r="CG39" s="65">
        <f>F39-BY39+1</f>
        <v/>
      </c>
      <c r="CH39" s="64">
        <f>CE39*16</f>
        <v/>
      </c>
      <c r="CI39" s="66">
        <f>VLOOKUP(A39,[1]DATA!$A$6:$AI$331,34,0)</f>
        <v/>
      </c>
      <c r="CJ39" s="67">
        <f>VLOOKUP(A39,[2]CHAMCONG!A$7:CI$333,79,0)</f>
        <v/>
      </c>
      <c r="CK39" s="68">
        <f>CJ39-CA39</f>
        <v/>
      </c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A</t>
        </is>
      </c>
      <c r="H40" s="74" t="n">
        <v>4</v>
      </c>
      <c r="I40" s="75" t="inlineStr">
        <is>
          <t>A</t>
        </is>
      </c>
      <c r="J40" s="74" t="n">
        <v>4</v>
      </c>
      <c r="K40" s="74" t="inlineStr"/>
      <c r="L40" s="74" t="n">
        <v>0</v>
      </c>
      <c r="M40" s="74" t="inlineStr">
        <is>
          <t>C</t>
        </is>
      </c>
      <c r="N40" s="74" t="n">
        <v>4</v>
      </c>
      <c r="O40" s="74" t="inlineStr">
        <is>
          <t>C</t>
        </is>
      </c>
      <c r="P40" s="74" t="n">
        <v>4</v>
      </c>
      <c r="Q40" s="74" t="inlineStr">
        <is>
          <t>C</t>
        </is>
      </c>
      <c r="R40" s="74" t="n">
        <v>4</v>
      </c>
      <c r="S40" s="75" t="inlineStr">
        <is>
          <t>C</t>
        </is>
      </c>
      <c r="T40" s="74" t="n">
        <v>4</v>
      </c>
      <c r="U40" s="75" t="inlineStr">
        <is>
          <t>C</t>
        </is>
      </c>
      <c r="V40" s="74" t="n">
        <v>4</v>
      </c>
      <c r="W40" s="75" t="inlineStr">
        <is>
          <t>L</t>
        </is>
      </c>
      <c r="X40" s="74" t="n">
        <v>0</v>
      </c>
      <c r="Y40" s="75" t="inlineStr"/>
      <c r="Z40" s="74" t="n">
        <v>0</v>
      </c>
      <c r="AA40" s="75" t="inlineStr">
        <is>
          <t>R0</t>
        </is>
      </c>
      <c r="AB40" s="74" t="n">
        <v>0</v>
      </c>
      <c r="AC40" s="75" t="n"/>
      <c r="AD40" s="74" t="n"/>
      <c r="AE40" s="74" t="n"/>
      <c r="AF40" s="74" t="n"/>
      <c r="AG40" s="74" t="n"/>
      <c r="AH40" s="74" t="n"/>
      <c r="AI40" s="74" t="n"/>
      <c r="AJ40" s="74" t="n"/>
      <c r="AK40" s="74" t="n"/>
      <c r="AL40" s="74" t="n"/>
      <c r="AM40" s="74" t="n"/>
      <c r="AN40" s="74" t="n"/>
      <c r="AO40" s="74" t="n"/>
      <c r="AP40" s="74" t="n"/>
      <c r="AQ40" s="74" t="n"/>
      <c r="AR40" s="74" t="n"/>
      <c r="AS40" s="74" t="n"/>
      <c r="AT40" s="74" t="n"/>
      <c r="AU40" s="74" t="n"/>
      <c r="AV40" s="74" t="n"/>
      <c r="AW40" s="74" t="n"/>
      <c r="AX40" s="74" t="n"/>
      <c r="AY40" s="74" t="n"/>
      <c r="AZ40" s="74" t="n"/>
      <c r="BA40" s="74" t="n"/>
      <c r="BB40" s="74" t="n"/>
      <c r="BC40" s="74" t="n"/>
      <c r="BD40" s="74" t="n"/>
      <c r="BE40" s="74" t="n"/>
      <c r="BF40" s="74" t="n"/>
      <c r="BG40" s="74" t="n"/>
      <c r="BH40" s="74" t="n"/>
      <c r="BI40" s="74" t="n"/>
      <c r="BJ40" s="74" t="n"/>
      <c r="BK40" s="74" t="n"/>
      <c r="BL40" s="74" t="n"/>
      <c r="BM40" s="74" t="n"/>
      <c r="BN40" s="74" t="n"/>
      <c r="BO40" s="74" t="n"/>
      <c r="BP40" s="74" t="n"/>
      <c r="BQ40" s="62">
        <f>COUNTIF($G40:$BP40,"a")+COUNTIF($G40:$BP40,"r0,a5")/2+COUNTIF($G40:$BP40,"p5,a5")/2</f>
        <v/>
      </c>
      <c r="BR40" s="62">
        <f>COUNTIF($G40:$BP40,"d")+COUNTIF($G40:$BP40,"r0,d5")/2+COUNTIF($G40:$BP40,"p5,d5")/2</f>
        <v/>
      </c>
      <c r="BS40" s="62">
        <f>COUNTIF($G40:$BP40,"b")+COUNTIF($G40:$BP40,"r0,b5")/2+COUNTIF($G40:$BP40,"p5,b5")/2</f>
        <v/>
      </c>
      <c r="BT40" s="62">
        <f>COUNTIF($G40:$BP40,"c")+COUNTIF($G40:$BP40,"r0,c5")/2+COUNTIF($G40:$BP40,"p5,c5")/2</f>
        <v/>
      </c>
      <c r="BU40" s="62">
        <f>COUNTIF($G40:$BP40,"KH")+COUNTIF($G40:$BP40,"TL")+COUNTIF($G40:$BP40,"L")</f>
        <v/>
      </c>
      <c r="BV40" s="62" t="n"/>
      <c r="BW40" s="62">
        <f>COUNTIF($G40:$BP40,"hh")</f>
        <v/>
      </c>
      <c r="BX40" s="62">
        <f>COUNTIF($G40:$BP40,"nt7")</f>
        <v/>
      </c>
      <c r="BY40" s="62">
        <f>COUNTIF($G40:$BP40,"P")+COUNTIF($G40:$BP40,"p5,a5")/2+COUNTIF($G40:$BP40,"p5,b5")/2+COUNTIF($G40:$BP40,"p5,c5")/2+COUNTIF($G40:$BP40,"p5,d5")/2</f>
        <v/>
      </c>
      <c r="BZ40" s="63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4">
        <f>IF(BZ40&gt;25,4,IF(BZ40&gt;18,3,IF(BZ40&gt;12,2,IF(BZ40&gt;4,1,0))))-BX40-2+1</f>
        <v/>
      </c>
      <c r="CE40" s="30" t="n"/>
      <c r="CF40" s="64">
        <f>CD40*CI40</f>
        <v/>
      </c>
      <c r="CG40" s="65">
        <f>F40-BY40+1</f>
        <v/>
      </c>
      <c r="CH40" s="64">
        <f>CE40*16</f>
        <v/>
      </c>
      <c r="CI40" s="66">
        <f>VLOOKUP(A40,[1]DATA!$A$6:$AI$331,34,0)</f>
        <v/>
      </c>
      <c r="CJ40" s="67">
        <f>VLOOKUP(A40,[2]CHAMCONG!A$7:CI$333,79,0)</f>
        <v/>
      </c>
      <c r="CK40" s="68">
        <f>CJ40-CA40</f>
        <v/>
      </c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A</t>
        </is>
      </c>
      <c r="H41" s="74" t="n">
        <v>4</v>
      </c>
      <c r="I41" s="75" t="inlineStr">
        <is>
          <t>A</t>
        </is>
      </c>
      <c r="J41" s="74" t="n">
        <v>4</v>
      </c>
      <c r="K41" s="74" t="inlineStr"/>
      <c r="L41" s="74" t="n">
        <v>0</v>
      </c>
      <c r="M41" s="74" t="inlineStr">
        <is>
          <t>A</t>
        </is>
      </c>
      <c r="N41" s="74" t="n">
        <v>4</v>
      </c>
      <c r="O41" s="74" t="inlineStr">
        <is>
          <t>A</t>
        </is>
      </c>
      <c r="P41" s="74" t="n">
        <v>4</v>
      </c>
      <c r="Q41" s="74" t="inlineStr">
        <is>
          <t>A</t>
        </is>
      </c>
      <c r="R41" s="74" t="n">
        <v>4</v>
      </c>
      <c r="S41" s="74" t="inlineStr">
        <is>
          <t>A</t>
        </is>
      </c>
      <c r="T41" s="74" t="n">
        <v>4</v>
      </c>
      <c r="U41" s="74" t="inlineStr">
        <is>
          <t>A</t>
        </is>
      </c>
      <c r="V41" s="74" t="n">
        <v>4</v>
      </c>
      <c r="W41" s="74" t="inlineStr">
        <is>
          <t>L</t>
        </is>
      </c>
      <c r="X41" s="74" t="n">
        <v>0</v>
      </c>
      <c r="Y41" s="74" t="inlineStr"/>
      <c r="Z41" s="74" t="n">
        <v>0</v>
      </c>
      <c r="AA41" s="74" t="inlineStr">
        <is>
          <t>R0</t>
        </is>
      </c>
      <c r="AB41" s="74" t="n">
        <v>0</v>
      </c>
      <c r="AC41" s="74" t="n"/>
      <c r="AD41" s="74" t="n"/>
      <c r="AE41" s="74" t="n"/>
      <c r="AF41" s="74" t="n"/>
      <c r="AG41" s="74" t="n"/>
      <c r="AH41" s="74" t="n"/>
      <c r="AI41" s="74" t="n"/>
      <c r="AJ41" s="74" t="n"/>
      <c r="AK41" s="74" t="n"/>
      <c r="AL41" s="74" t="n"/>
      <c r="AM41" s="74" t="n"/>
      <c r="AN41" s="74" t="n"/>
      <c r="AO41" s="74" t="n"/>
      <c r="AP41" s="74" t="n"/>
      <c r="AQ41" s="74" t="n"/>
      <c r="AR41" s="74" t="n"/>
      <c r="AS41" s="74" t="n"/>
      <c r="AT41" s="74" t="n"/>
      <c r="AU41" s="74" t="n"/>
      <c r="AV41" s="74" t="n"/>
      <c r="AW41" s="74" t="n"/>
      <c r="AX41" s="74" t="n"/>
      <c r="AY41" s="74" t="n"/>
      <c r="AZ41" s="74" t="n"/>
      <c r="BA41" s="74" t="n"/>
      <c r="BB41" s="74" t="n"/>
      <c r="BC41" s="74" t="n"/>
      <c r="BD41" s="74" t="n"/>
      <c r="BE41" s="74" t="n"/>
      <c r="BF41" s="74" t="n"/>
      <c r="BG41" s="74" t="n"/>
      <c r="BH41" s="74" t="n"/>
      <c r="BI41" s="74" t="n"/>
      <c r="BJ41" s="74" t="n"/>
      <c r="BK41" s="74" t="n"/>
      <c r="BL41" s="74" t="n"/>
      <c r="BM41" s="74" t="n"/>
      <c r="BN41" s="74" t="n"/>
      <c r="BO41" s="74" t="n"/>
      <c r="BP41" s="74" t="n"/>
      <c r="BQ41" s="62">
        <f>COUNTIF($G41:$BP41,"a")+COUNTIF($G41:$BP41,"r0,a5")/2+COUNTIF($G41:$BP41,"p5,a5")/2</f>
        <v/>
      </c>
      <c r="BR41" s="62">
        <f>COUNTIF($G41:$BP41,"d")+COUNTIF($G41:$BP41,"r0,d5")/2+COUNTIF($G41:$BP41,"p5,d5")/2</f>
        <v/>
      </c>
      <c r="BS41" s="62">
        <f>COUNTIF($G41:$BP41,"b")+COUNTIF($G41:$BP41,"r0,b5")/2+COUNTIF($G41:$BP41,"p5,b5")/2</f>
        <v/>
      </c>
      <c r="BT41" s="62">
        <f>COUNTIF($G41:$BP41,"c")+COUNTIF($G41:$BP41,"r0,c5")/2+COUNTIF($G41:$BP41,"p5,c5")/2</f>
        <v/>
      </c>
      <c r="BU41" s="62">
        <f>COUNTIF($G41:$BP41,"KH")+COUNTIF($G41:$BP41,"TL")+COUNTIF($G41:$BP41,"L")</f>
        <v/>
      </c>
      <c r="BV41" s="62" t="n"/>
      <c r="BW41" s="62">
        <f>COUNTIF($G41:$BP41,"hh")</f>
        <v/>
      </c>
      <c r="BX41" s="62">
        <f>COUNTIF($G41:$BP41,"nt7")</f>
        <v/>
      </c>
      <c r="BY41" s="62">
        <f>COUNTIF($G41:$BP41,"P")+COUNTIF($G41:$BP41,"p5,a5")/2+COUNTIF($G41:$BP41,"p5,b5")/2+COUNTIF($G41:$BP41,"p5,c5")/2+COUNTIF($G41:$BP41,"p5,d5")/2</f>
        <v/>
      </c>
      <c r="BZ41" s="63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4">
        <f>IF(BZ41&gt;25,4,IF(BZ41&gt;18,3,IF(BZ41&gt;12,2,IF(BZ41&gt;4,1,0))))-BX41-2+1</f>
        <v/>
      </c>
      <c r="CE41" s="30" t="n"/>
      <c r="CF41" s="64">
        <f>CD41*CI41</f>
        <v/>
      </c>
      <c r="CG41" s="65">
        <f>F41-BY41+1</f>
        <v/>
      </c>
      <c r="CH41" s="64">
        <f>CE41*16</f>
        <v/>
      </c>
      <c r="CI41" s="66">
        <f>VLOOKUP(A41,[1]DATA!$A$6:$AI$331,34,0)</f>
        <v/>
      </c>
      <c r="CJ41" s="67">
        <f>VLOOKUP(A41,[2]CHAMCONG!A$7:CI$333,79,0)</f>
        <v/>
      </c>
      <c r="CK41" s="68">
        <f>CJ41-CA41</f>
        <v/>
      </c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D</t>
        </is>
      </c>
      <c r="H42" s="74" t="n">
        <v>0</v>
      </c>
      <c r="I42" s="74" t="inlineStr">
        <is>
          <t>D</t>
        </is>
      </c>
      <c r="J42" s="74" t="n">
        <v>0</v>
      </c>
      <c r="K42" s="74" t="inlineStr"/>
      <c r="L42" s="74" t="n">
        <v>0</v>
      </c>
      <c r="M42" s="74" t="inlineStr">
        <is>
          <t>D</t>
        </is>
      </c>
      <c r="N42" s="74" t="n">
        <v>0</v>
      </c>
      <c r="O42" s="74" t="inlineStr">
        <is>
          <t>R0</t>
        </is>
      </c>
      <c r="P42" s="74" t="n">
        <v>0</v>
      </c>
      <c r="Q42" s="75" t="inlineStr">
        <is>
          <t>D</t>
        </is>
      </c>
      <c r="R42" s="75" t="n">
        <v>0</v>
      </c>
      <c r="S42" s="74" t="inlineStr">
        <is>
          <t>R0</t>
        </is>
      </c>
      <c r="T42" s="74" t="n">
        <v>0</v>
      </c>
      <c r="U42" s="74" t="inlineStr">
        <is>
          <t>P0</t>
        </is>
      </c>
      <c r="V42" s="74" t="n">
        <v>0</v>
      </c>
      <c r="W42" s="75" t="inlineStr">
        <is>
          <t>L</t>
        </is>
      </c>
      <c r="X42" s="74" t="n">
        <v>0</v>
      </c>
      <c r="Y42" s="75" t="inlineStr"/>
      <c r="Z42" s="74" t="n">
        <v>0</v>
      </c>
      <c r="AA42" s="75" t="inlineStr">
        <is>
          <t>P0</t>
        </is>
      </c>
      <c r="AB42" s="74" t="n">
        <v>0</v>
      </c>
      <c r="AC42" s="75" t="n"/>
      <c r="AD42" s="74" t="n"/>
      <c r="AE42" s="75" t="n"/>
      <c r="AF42" s="75" t="n"/>
      <c r="AG42" s="75" t="n"/>
      <c r="AH42" s="74" t="n"/>
      <c r="AI42" s="74" t="n"/>
      <c r="AJ42" s="74" t="n"/>
      <c r="AK42" s="75" t="n"/>
      <c r="AL42" s="74" t="n"/>
      <c r="AM42" s="75" t="n"/>
      <c r="AN42" s="74" t="n"/>
      <c r="AO42" s="75" t="n"/>
      <c r="AP42" s="74" t="n"/>
      <c r="AQ42" s="75" t="n"/>
      <c r="AR42" s="74" t="n"/>
      <c r="AS42" s="75" t="n"/>
      <c r="AT42" s="75" t="n"/>
      <c r="AU42" s="74" t="n"/>
      <c r="AV42" s="74" t="n"/>
      <c r="AW42" s="74" t="n"/>
      <c r="AX42" s="74" t="n"/>
      <c r="AY42" s="75" t="n"/>
      <c r="AZ42" s="74" t="n"/>
      <c r="BA42" s="75" t="n"/>
      <c r="BB42" s="74" t="n"/>
      <c r="BC42" s="75" t="n"/>
      <c r="BD42" s="74" t="n"/>
      <c r="BE42" s="75" t="n"/>
      <c r="BF42" s="74" t="n"/>
      <c r="BG42" s="75" t="n"/>
      <c r="BH42" s="75" t="n"/>
      <c r="BI42" s="74" t="n"/>
      <c r="BJ42" s="74" t="n"/>
      <c r="BK42" s="74" t="n"/>
      <c r="BL42" s="74" t="n"/>
      <c r="BM42" s="74" t="n"/>
      <c r="BN42" s="74" t="n"/>
      <c r="BO42" s="74" t="n"/>
      <c r="BP42" s="74" t="n"/>
      <c r="BQ42" s="62">
        <f>COUNTIF($G42:$BP42,"a")+COUNTIF($G42:$BP42,"r0,a5")/2+COUNTIF($G42:$BP42,"p5,a5")/2</f>
        <v/>
      </c>
      <c r="BR42" s="62">
        <f>COUNTIF($G42:$BP42,"d")+COUNTIF($G42:$BP42,"r0,d5")/2+COUNTIF($G42:$BP42,"p5,d5")/2</f>
        <v/>
      </c>
      <c r="BS42" s="62">
        <f>COUNTIF($G42:$BP42,"b")+COUNTIF($G42:$BP42,"r0,b5")/2+COUNTIF($G42:$BP42,"p5,b5")/2</f>
        <v/>
      </c>
      <c r="BT42" s="62">
        <f>COUNTIF($G42:$BP42,"c")+COUNTIF($G42:$BP42,"r0,c5")/2+COUNTIF($G42:$BP42,"p5,c5")/2</f>
        <v/>
      </c>
      <c r="BU42" s="62">
        <f>COUNTIF($G42:$BP42,"KH")+COUNTIF($G42:$BP42,"TL")+COUNTIF($G42:$BP42,"L")</f>
        <v/>
      </c>
      <c r="BV42" s="62" t="n"/>
      <c r="BW42" s="62">
        <f>COUNTIF($G42:$BP42,"hh")</f>
        <v/>
      </c>
      <c r="BX42" s="62">
        <f>COUNTIF($G42:$BP42,"nt7")</f>
        <v/>
      </c>
      <c r="BY42" s="62">
        <f>COUNTIF($G42:$BP42,"P")+COUNTIF($G42:$BP42,"p5,a5")/2+COUNTIF($G42:$BP42,"p5,b5")/2+COUNTIF($G42:$BP42,"p5,c5")/2+COUNTIF($G42:$BP42,"p5,d5")/2</f>
        <v/>
      </c>
      <c r="BZ42" s="63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4">
        <f>IF(BZ42&gt;25,4,IF(BZ42&gt;18,3,IF(BZ42&gt;12,2,IF(BZ42&gt;4,1,0))))-BX42-2+1</f>
        <v/>
      </c>
      <c r="CE42" s="30" t="n"/>
      <c r="CF42" s="64">
        <f>CD42*CI42</f>
        <v/>
      </c>
      <c r="CG42" s="65">
        <f>F42-BY42+1</f>
        <v/>
      </c>
      <c r="CH42" s="64">
        <f>CE42*16</f>
        <v/>
      </c>
      <c r="CI42" s="66">
        <f>VLOOKUP(A42,[1]DATA!$A$6:$AI$331,34,0)</f>
        <v/>
      </c>
      <c r="CJ42" s="67">
        <f>VLOOKUP(A42,[2]CHAMCONG!A$7:CI$333,79,0)</f>
        <v/>
      </c>
      <c r="CK42" s="68">
        <f>CJ42-CA42</f>
        <v/>
      </c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D</t>
        </is>
      </c>
      <c r="H43" s="74" t="n">
        <v>0</v>
      </c>
      <c r="I43" s="74" t="inlineStr">
        <is>
          <t>D</t>
        </is>
      </c>
      <c r="J43" s="74" t="n">
        <v>0</v>
      </c>
      <c r="K43" s="74" t="inlineStr"/>
      <c r="L43" s="74" t="n">
        <v>0</v>
      </c>
      <c r="M43" s="74" t="inlineStr">
        <is>
          <t>D</t>
        </is>
      </c>
      <c r="N43" s="74" t="n">
        <v>0</v>
      </c>
      <c r="O43" s="74" t="inlineStr">
        <is>
          <t>D</t>
        </is>
      </c>
      <c r="P43" s="74" t="n">
        <v>0</v>
      </c>
      <c r="Q43" s="75" t="inlineStr">
        <is>
          <t>D</t>
        </is>
      </c>
      <c r="R43" s="75" t="n">
        <v>0</v>
      </c>
      <c r="S43" s="75" t="inlineStr">
        <is>
          <t>P0</t>
        </is>
      </c>
      <c r="T43" s="74" t="n">
        <v>0</v>
      </c>
      <c r="U43" s="75" t="inlineStr">
        <is>
          <t>P0</t>
        </is>
      </c>
      <c r="V43" s="74" t="n">
        <v>0</v>
      </c>
      <c r="W43" s="75" t="inlineStr">
        <is>
          <t>L</t>
        </is>
      </c>
      <c r="X43" s="74" t="n">
        <v>0</v>
      </c>
      <c r="Y43" s="75" t="inlineStr"/>
      <c r="Z43" s="74" t="n">
        <v>0</v>
      </c>
      <c r="AA43" s="75" t="inlineStr">
        <is>
          <t>R0</t>
        </is>
      </c>
      <c r="AB43" s="74" t="n">
        <v>0</v>
      </c>
      <c r="AC43" s="75" t="n"/>
      <c r="AD43" s="74" t="n"/>
      <c r="AE43" s="75" t="n"/>
      <c r="AF43" s="75" t="n"/>
      <c r="AG43" s="74" t="n"/>
      <c r="AH43" s="74" t="n"/>
      <c r="AI43" s="74" t="n"/>
      <c r="AJ43" s="74" t="n"/>
      <c r="AK43" s="74" t="n"/>
      <c r="AL43" s="74" t="n"/>
      <c r="AM43" s="74" t="n"/>
      <c r="AN43" s="74" t="n"/>
      <c r="AO43" s="74" t="n"/>
      <c r="AP43" s="74" t="n"/>
      <c r="AQ43" s="74" t="n"/>
      <c r="AR43" s="74" t="n"/>
      <c r="AS43" s="74" t="n"/>
      <c r="AT43" s="74" t="n"/>
      <c r="AU43" s="74" t="n"/>
      <c r="AV43" s="74" t="n"/>
      <c r="AW43" s="74" t="n"/>
      <c r="AX43" s="74" t="n"/>
      <c r="AY43" s="74" t="n"/>
      <c r="AZ43" s="74" t="n"/>
      <c r="BA43" s="74" t="n"/>
      <c r="BB43" s="74" t="n"/>
      <c r="BC43" s="74" t="n"/>
      <c r="BD43" s="74" t="n"/>
      <c r="BE43" s="74" t="n"/>
      <c r="BF43" s="74" t="n"/>
      <c r="BG43" s="74" t="n"/>
      <c r="BH43" s="74" t="n"/>
      <c r="BI43" s="74" t="n"/>
      <c r="BJ43" s="74" t="n"/>
      <c r="BK43" s="74" t="n"/>
      <c r="BL43" s="74" t="n"/>
      <c r="BM43" s="74" t="n"/>
      <c r="BN43" s="74" t="n"/>
      <c r="BO43" s="74" t="n"/>
      <c r="BP43" s="74" t="n"/>
      <c r="BQ43" s="62">
        <f>COUNTIF($G43:$BP43,"a")+COUNTIF($G43:$BP43,"r0,a5")/2+COUNTIF($G43:$BP43,"p5,a5")/2</f>
        <v/>
      </c>
      <c r="BR43" s="62">
        <f>COUNTIF($G43:$BP43,"d")+COUNTIF($G43:$BP43,"r0,d5")/2+COUNTIF($G43:$BP43,"p5,d5")/2</f>
        <v/>
      </c>
      <c r="BS43" s="62">
        <f>COUNTIF($G43:$BP43,"b")+COUNTIF($G43:$BP43,"r0,b5")/2+COUNTIF($G43:$BP43,"p5,b5")/2</f>
        <v/>
      </c>
      <c r="BT43" s="62">
        <f>COUNTIF($G43:$BP43,"c")+COUNTIF($G43:$BP43,"r0,c5")/2+COUNTIF($G43:$BP43,"p5,c5")/2</f>
        <v/>
      </c>
      <c r="BU43" s="62">
        <f>COUNTIF($G43:$BP43,"KH")+COUNTIF($G43:$BP43,"TL")+COUNTIF($G43:$BP43,"L")</f>
        <v/>
      </c>
      <c r="BV43" s="62" t="n"/>
      <c r="BW43" s="62">
        <f>COUNTIF($G43:$BP43,"hh")</f>
        <v/>
      </c>
      <c r="BX43" s="62">
        <f>COUNTIF($G43:$BP43,"nt7")</f>
        <v/>
      </c>
      <c r="BY43" s="62">
        <f>COUNTIF($G43:$BP43,"P")+COUNTIF($G43:$BP43,"p5,a5")/2+COUNTIF($G43:$BP43,"p5,b5")/2+COUNTIF($G43:$BP43,"p5,c5")/2+COUNTIF($G43:$BP43,"p5,d5")/2</f>
        <v/>
      </c>
      <c r="BZ43" s="63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4">
        <f>IF(BZ43&gt;25,4,IF(BZ43&gt;18,3,IF(BZ43&gt;12,2,IF(BZ43&gt;4,1,0))))-BX43-2+1</f>
        <v/>
      </c>
      <c r="CE43" s="30" t="n"/>
      <c r="CF43" s="64">
        <f>CD43*CI43</f>
        <v/>
      </c>
      <c r="CG43" s="65">
        <f>F43-BY43+1</f>
        <v/>
      </c>
      <c r="CH43" s="64">
        <f>CE43*16</f>
        <v/>
      </c>
      <c r="CI43" s="66">
        <f>VLOOKUP(A43,[1]DATA!$A$6:$AI$331,34,0)</f>
        <v/>
      </c>
      <c r="CJ43" s="67">
        <f>VLOOKUP(A43,[2]CHAMCONG!A$7:CI$333,79,0)</f>
        <v/>
      </c>
      <c r="CK43" s="68">
        <f>CJ43-CA43</f>
        <v/>
      </c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A</t>
        </is>
      </c>
      <c r="H44" s="74" t="n">
        <v>4</v>
      </c>
      <c r="I44" s="74" t="inlineStr">
        <is>
          <t>A</t>
        </is>
      </c>
      <c r="J44" s="74" t="n">
        <v>4</v>
      </c>
      <c r="K44" s="74" t="inlineStr"/>
      <c r="L44" s="74" t="n">
        <v>0</v>
      </c>
      <c r="M44" s="74" t="inlineStr">
        <is>
          <t>A</t>
        </is>
      </c>
      <c r="N44" s="74" t="n">
        <v>4</v>
      </c>
      <c r="O44" s="75" t="inlineStr">
        <is>
          <t>A</t>
        </is>
      </c>
      <c r="P44" s="74" t="n">
        <v>4</v>
      </c>
      <c r="Q44" s="75" t="inlineStr">
        <is>
          <t>A</t>
        </is>
      </c>
      <c r="R44" s="75" t="n">
        <v>4</v>
      </c>
      <c r="S44" s="75" t="inlineStr">
        <is>
          <t>A</t>
        </is>
      </c>
      <c r="T44" s="74" t="n">
        <v>4</v>
      </c>
      <c r="U44" s="74" t="inlineStr">
        <is>
          <t>A</t>
        </is>
      </c>
      <c r="V44" s="74" t="n">
        <v>4</v>
      </c>
      <c r="W44" s="75" t="inlineStr">
        <is>
          <t>L</t>
        </is>
      </c>
      <c r="X44" s="74" t="n">
        <v>0</v>
      </c>
      <c r="Y44" s="75" t="inlineStr"/>
      <c r="Z44" s="74" t="n">
        <v>0</v>
      </c>
      <c r="AA44" s="74" t="inlineStr">
        <is>
          <t>R0</t>
        </is>
      </c>
      <c r="AB44" s="74" t="n">
        <v>0</v>
      </c>
      <c r="AC44" s="74" t="n"/>
      <c r="AD44" s="74" t="n"/>
      <c r="AE44" s="74" t="n"/>
      <c r="AF44" s="74" t="n"/>
      <c r="AG44" s="74" t="n"/>
      <c r="AH44" s="74" t="n"/>
      <c r="AI44" s="74" t="n"/>
      <c r="AJ44" s="74" t="n"/>
      <c r="AK44" s="74" t="n"/>
      <c r="AL44" s="74" t="n"/>
      <c r="AM44" s="74" t="n"/>
      <c r="AN44" s="74" t="n"/>
      <c r="AO44" s="74" t="n"/>
      <c r="AP44" s="74" t="n"/>
      <c r="AQ44" s="75" t="n"/>
      <c r="AR44" s="74" t="n"/>
      <c r="AS44" s="75" t="n"/>
      <c r="AT44" s="75" t="n"/>
      <c r="AU44" s="75" t="n"/>
      <c r="AV44" s="74" t="n"/>
      <c r="AW44" s="74" t="n"/>
      <c r="AX44" s="74" t="n"/>
      <c r="AY44" s="74" t="n"/>
      <c r="AZ44" s="74" t="n"/>
      <c r="BA44" s="74" t="n"/>
      <c r="BB44" s="74" t="n"/>
      <c r="BC44" s="74" t="n"/>
      <c r="BD44" s="74" t="n"/>
      <c r="BE44" s="74" t="n"/>
      <c r="BF44" s="74" t="n"/>
      <c r="BG44" s="74" t="n"/>
      <c r="BH44" s="74" t="n"/>
      <c r="BI44" s="74" t="n"/>
      <c r="BJ44" s="74" t="n"/>
      <c r="BK44" s="74" t="n"/>
      <c r="BL44" s="74" t="n"/>
      <c r="BM44" s="74" t="n"/>
      <c r="BN44" s="74" t="n"/>
      <c r="BO44" s="74" t="n"/>
      <c r="BP44" s="74" t="n"/>
      <c r="BQ44" s="62">
        <f>COUNTIF($G44:$BP44,"a")+COUNTIF($G44:$BP44,"r0,a5")/2+COUNTIF($G44:$BP44,"p5,a5")/2</f>
        <v/>
      </c>
      <c r="BR44" s="62">
        <f>COUNTIF($G44:$BP44,"d")+COUNTIF($G44:$BP44,"r0,d5")/2+COUNTIF($G44:$BP44,"p5,d5")/2</f>
        <v/>
      </c>
      <c r="BS44" s="62">
        <f>COUNTIF($G44:$BP44,"b")+COUNTIF($G44:$BP44,"r0,b5")/2+COUNTIF($G44:$BP44,"p5,b5")/2</f>
        <v/>
      </c>
      <c r="BT44" s="62">
        <f>COUNTIF($G44:$BP44,"c")+COUNTIF($G44:$BP44,"r0,c5")/2+COUNTIF($G44:$BP44,"p5,c5")/2</f>
        <v/>
      </c>
      <c r="BU44" s="62">
        <f>COUNTIF($G44:$BP44,"KH")+COUNTIF($G44:$BP44,"TL")+COUNTIF($G44:$BP44,"L")</f>
        <v/>
      </c>
      <c r="BV44" s="62" t="n"/>
      <c r="BW44" s="62">
        <f>COUNTIF($G44:$BP44,"hh")</f>
        <v/>
      </c>
      <c r="BX44" s="62">
        <f>COUNTIF($G44:$BP44,"nt7")</f>
        <v/>
      </c>
      <c r="BY44" s="62">
        <f>COUNTIF($G44:$BP44,"P")+COUNTIF($G44:$BP44,"p5,a5")/2+COUNTIF($G44:$BP44,"p5,b5")/2+COUNTIF($G44:$BP44,"p5,c5")/2+COUNTIF($G44:$BP44,"p5,d5")/2</f>
        <v/>
      </c>
      <c r="BZ44" s="63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4">
        <f>IF(BZ44&gt;25,4,IF(BZ44&gt;18,3,IF(BZ44&gt;12,2,IF(BZ44&gt;4,1,0))))-BX44-2+1</f>
        <v/>
      </c>
      <c r="CE44" s="30" t="n"/>
      <c r="CF44" s="64">
        <f>CD44*CI44</f>
        <v/>
      </c>
      <c r="CG44" s="65">
        <f>F44-BY44+1</f>
        <v/>
      </c>
      <c r="CH44" s="64">
        <f>CE44*16</f>
        <v/>
      </c>
      <c r="CI44" s="66">
        <f>VLOOKUP(A44,[1]DATA!$A$6:$AI$331,34,0)</f>
        <v/>
      </c>
      <c r="CJ44" s="67">
        <f>VLOOKUP(A44,[2]CHAMCONG!A$7:CI$333,79,0)</f>
        <v/>
      </c>
      <c r="CK44" s="68">
        <f>CJ44-CA44</f>
        <v/>
      </c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C</t>
        </is>
      </c>
      <c r="H45" s="74" t="n">
        <v>4</v>
      </c>
      <c r="I45" s="75" t="inlineStr">
        <is>
          <t>C</t>
        </is>
      </c>
      <c r="J45" s="74" t="n">
        <v>4</v>
      </c>
      <c r="K45" s="74" t="inlineStr"/>
      <c r="L45" s="74" t="n">
        <v>0</v>
      </c>
      <c r="M45" s="74" t="inlineStr">
        <is>
          <t>A</t>
        </is>
      </c>
      <c r="N45" s="74" t="n">
        <v>4</v>
      </c>
      <c r="O45" s="75" t="inlineStr">
        <is>
          <t>A</t>
        </is>
      </c>
      <c r="P45" s="74" t="n">
        <v>4</v>
      </c>
      <c r="Q45" s="75" t="inlineStr">
        <is>
          <t>A</t>
        </is>
      </c>
      <c r="R45" s="75" t="n">
        <v>4</v>
      </c>
      <c r="S45" s="75" t="inlineStr">
        <is>
          <t>A</t>
        </is>
      </c>
      <c r="T45" s="74" t="n">
        <v>4</v>
      </c>
      <c r="U45" s="74" t="inlineStr">
        <is>
          <t>A</t>
        </is>
      </c>
      <c r="V45" s="74" t="n">
        <v>4</v>
      </c>
      <c r="W45" s="75" t="inlineStr">
        <is>
          <t>L</t>
        </is>
      </c>
      <c r="X45" s="74" t="n">
        <v>0</v>
      </c>
      <c r="Y45" s="75" t="inlineStr"/>
      <c r="Z45" s="74" t="n">
        <v>0</v>
      </c>
      <c r="AA45" s="74" t="inlineStr">
        <is>
          <t>P0</t>
        </is>
      </c>
      <c r="AB45" s="74" t="n">
        <v>0</v>
      </c>
      <c r="AC45" s="74" t="n"/>
      <c r="AD45" s="74" t="n"/>
      <c r="AE45" s="74" t="n"/>
      <c r="AF45" s="74" t="n"/>
      <c r="AG45" s="74" t="n"/>
      <c r="AH45" s="74" t="n"/>
      <c r="AI45" s="74" t="n"/>
      <c r="AJ45" s="74" t="n"/>
      <c r="AK45" s="74" t="n"/>
      <c r="AL45" s="74" t="n"/>
      <c r="AM45" s="74" t="n"/>
      <c r="AN45" s="74" t="n"/>
      <c r="AO45" s="74" t="n"/>
      <c r="AP45" s="74" t="n"/>
      <c r="AQ45" s="74" t="n"/>
      <c r="AR45" s="74" t="n"/>
      <c r="AS45" s="74" t="n"/>
      <c r="AT45" s="74" t="n"/>
      <c r="AU45" s="74" t="n"/>
      <c r="AV45" s="74" t="n"/>
      <c r="AW45" s="74" t="n"/>
      <c r="AX45" s="74" t="n"/>
      <c r="AY45" s="74" t="n"/>
      <c r="AZ45" s="74" t="n"/>
      <c r="BA45" s="74" t="n"/>
      <c r="BB45" s="74" t="n"/>
      <c r="BC45" s="74" t="n"/>
      <c r="BD45" s="74" t="n"/>
      <c r="BE45" s="74" t="n"/>
      <c r="BF45" s="74" t="n"/>
      <c r="BG45" s="74" t="n"/>
      <c r="BH45" s="74" t="n"/>
      <c r="BI45" s="74" t="n"/>
      <c r="BJ45" s="74" t="n"/>
      <c r="BK45" s="74" t="n"/>
      <c r="BL45" s="74" t="n"/>
      <c r="BM45" s="74" t="n"/>
      <c r="BN45" s="74" t="n"/>
      <c r="BO45" s="74" t="n"/>
      <c r="BP45" s="74" t="n"/>
      <c r="BQ45" s="62">
        <f>COUNTIF($G45:$BP45,"a")+COUNTIF($G45:$BP45,"r0,a5")/2+COUNTIF($G45:$BP45,"p5,a5")/2</f>
        <v/>
      </c>
      <c r="BR45" s="62">
        <f>COUNTIF($G45:$BP45,"d")+COUNTIF($G45:$BP45,"r0,d5")/2+COUNTIF($G45:$BP45,"p5,d5")/2</f>
        <v/>
      </c>
      <c r="BS45" s="62">
        <f>COUNTIF($G45:$BP45,"b")+COUNTIF($G45:$BP45,"r0,b5")/2+COUNTIF($G45:$BP45,"p5,b5")/2</f>
        <v/>
      </c>
      <c r="BT45" s="62">
        <f>COUNTIF($G45:$BP45,"c")+COUNTIF($G45:$BP45,"r0,c5")/2+COUNTIF($G45:$BP45,"p5,c5")/2</f>
        <v/>
      </c>
      <c r="BU45" s="62">
        <f>COUNTIF($G45:$BP45,"KH")+COUNTIF($G45:$BP45,"TL")+COUNTIF($G45:$BP45,"L")</f>
        <v/>
      </c>
      <c r="BV45" s="62" t="n"/>
      <c r="BW45" s="62">
        <f>COUNTIF($G45:$BP45,"hh")</f>
        <v/>
      </c>
      <c r="BX45" s="62">
        <f>COUNTIF($G45:$BP45,"nt7")</f>
        <v/>
      </c>
      <c r="BY45" s="62">
        <f>COUNTIF($G45:$BP45,"P")+COUNTIF($G45:$BP45,"p5,a5")/2+COUNTIF($G45:$BP45,"p5,b5")/2+COUNTIF($G45:$BP45,"p5,c5")/2+COUNTIF($G45:$BP45,"p5,d5")/2</f>
        <v/>
      </c>
      <c r="BZ45" s="63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4">
        <f>IF(BZ45&gt;25,4,IF(BZ45&gt;18,3,IF(BZ45&gt;12,2,IF(BZ45&gt;4,1,0))))-BX45-2+1</f>
        <v/>
      </c>
      <c r="CE45" s="30" t="n"/>
      <c r="CF45" s="64">
        <f>CD45*CI45</f>
        <v/>
      </c>
      <c r="CG45" s="65">
        <f>F45-BY45+1</f>
        <v/>
      </c>
      <c r="CH45" s="64">
        <f>CE45*16</f>
        <v/>
      </c>
      <c r="CI45" s="66">
        <f>VLOOKUP(A45,[1]DATA!$A$6:$AI$331,34,0)</f>
        <v/>
      </c>
      <c r="CJ45" s="67">
        <f>VLOOKUP(A45,[2]CHAMCONG!A$7:CI$333,79,0)</f>
        <v/>
      </c>
      <c r="CK45" s="68">
        <f>CJ45-CA45</f>
        <v/>
      </c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C</t>
        </is>
      </c>
      <c r="H46" s="74" t="n">
        <v>4</v>
      </c>
      <c r="I46" s="74" t="inlineStr">
        <is>
          <t>C</t>
        </is>
      </c>
      <c r="J46" s="74" t="n">
        <v>4</v>
      </c>
      <c r="K46" s="74" t="inlineStr"/>
      <c r="L46" s="74" t="n">
        <v>0</v>
      </c>
      <c r="M46" s="74" t="inlineStr">
        <is>
          <t>A</t>
        </is>
      </c>
      <c r="N46" s="74" t="n">
        <v>4</v>
      </c>
      <c r="O46" s="74" t="inlineStr">
        <is>
          <t>A</t>
        </is>
      </c>
      <c r="P46" s="74" t="n">
        <v>4</v>
      </c>
      <c r="Q46" s="74" t="inlineStr">
        <is>
          <t>A</t>
        </is>
      </c>
      <c r="R46" s="74" t="n">
        <v>4</v>
      </c>
      <c r="S46" s="74" t="inlineStr">
        <is>
          <t>A</t>
        </is>
      </c>
      <c r="T46" s="74" t="n">
        <v>4</v>
      </c>
      <c r="U46" s="74" t="inlineStr">
        <is>
          <t>A</t>
        </is>
      </c>
      <c r="V46" s="74" t="n">
        <v>4</v>
      </c>
      <c r="W46" s="74" t="inlineStr">
        <is>
          <t>L</t>
        </is>
      </c>
      <c r="X46" s="74" t="n">
        <v>0</v>
      </c>
      <c r="Y46" s="74" t="inlineStr"/>
      <c r="Z46" s="74" t="n">
        <v>0</v>
      </c>
      <c r="AA46" s="74" t="inlineStr">
        <is>
          <t>P0</t>
        </is>
      </c>
      <c r="AB46" s="74" t="n">
        <v>0</v>
      </c>
      <c r="AC46" s="74" t="n"/>
      <c r="AD46" s="74" t="n"/>
      <c r="AE46" s="74" t="n"/>
      <c r="AF46" s="74" t="n"/>
      <c r="AG46" s="74" t="n"/>
      <c r="AH46" s="74" t="n"/>
      <c r="AI46" s="74" t="n"/>
      <c r="AJ46" s="74" t="n"/>
      <c r="AK46" s="74" t="n"/>
      <c r="AL46" s="74" t="n"/>
      <c r="AM46" s="74" t="n"/>
      <c r="AN46" s="74" t="n"/>
      <c r="AO46" s="74" t="n"/>
      <c r="AP46" s="74" t="n"/>
      <c r="AQ46" s="74" t="n"/>
      <c r="AR46" s="74" t="n"/>
      <c r="AS46" s="74" t="n"/>
      <c r="AT46" s="74" t="n"/>
      <c r="AU46" s="74" t="n"/>
      <c r="AV46" s="74" t="n"/>
      <c r="AW46" s="74" t="n"/>
      <c r="AX46" s="74" t="n"/>
      <c r="AY46" s="74" t="n"/>
      <c r="AZ46" s="74" t="n"/>
      <c r="BA46" s="74" t="n"/>
      <c r="BB46" s="74" t="n"/>
      <c r="BC46" s="74" t="n"/>
      <c r="BD46" s="74" t="n"/>
      <c r="BE46" s="74" t="n"/>
      <c r="BF46" s="74" t="n"/>
      <c r="BG46" s="74" t="n"/>
      <c r="BH46" s="74" t="n"/>
      <c r="BI46" s="74" t="n"/>
      <c r="BJ46" s="74" t="n"/>
      <c r="BK46" s="74" t="n"/>
      <c r="BL46" s="74" t="n"/>
      <c r="BM46" s="74" t="n"/>
      <c r="BN46" s="74" t="n"/>
      <c r="BO46" s="74" t="n"/>
      <c r="BP46" s="74" t="n"/>
      <c r="BQ46" s="62">
        <f>COUNTIF($G46:$BP46,"a")+COUNTIF($G46:$BP46,"r0,a5")/2+COUNTIF($G46:$BP46,"p5,a5")/2</f>
        <v/>
      </c>
      <c r="BR46" s="62">
        <f>COUNTIF($G46:$BP46,"d")+COUNTIF($G46:$BP46,"r0,d5")/2+COUNTIF($G46:$BP46,"p5,d5")/2</f>
        <v/>
      </c>
      <c r="BS46" s="62">
        <f>COUNTIF($G46:$BP46,"b")+COUNTIF($G46:$BP46,"r0,b5")/2+COUNTIF($G46:$BP46,"p5,b5")/2</f>
        <v/>
      </c>
      <c r="BT46" s="62">
        <f>COUNTIF($G46:$BP46,"c")+COUNTIF($G46:$BP46,"r0,c5")/2+COUNTIF($G46:$BP46,"p5,c5")/2</f>
        <v/>
      </c>
      <c r="BU46" s="62">
        <f>COUNTIF($G46:$BP46,"KH")+COUNTIF($G46:$BP46,"TL")+COUNTIF($G46:$BP46,"L")</f>
        <v/>
      </c>
      <c r="BV46" s="62" t="n"/>
      <c r="BW46" s="62">
        <f>COUNTIF($G46:$BP46,"hh")</f>
        <v/>
      </c>
      <c r="BX46" s="62">
        <f>COUNTIF($G46:$BP46,"nt7")</f>
        <v/>
      </c>
      <c r="BY46" s="62">
        <f>COUNTIF($G46:$BP46,"P")+COUNTIF($G46:$BP46,"p5,a5")/2+COUNTIF($G46:$BP46,"p5,b5")/2+COUNTIF($G46:$BP46,"p5,c5")/2+COUNTIF($G46:$BP46,"p5,d5")/2</f>
        <v/>
      </c>
      <c r="BZ46" s="63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4">
        <f>IF(BZ46&gt;25,4,IF(BZ46&gt;18,3,IF(BZ46&gt;12,2,IF(BZ46&gt;4,1,0))))-BX46-2+1</f>
        <v/>
      </c>
      <c r="CE46" s="30" t="n"/>
      <c r="CF46" s="64">
        <f>CD46*CI46</f>
        <v/>
      </c>
      <c r="CG46" s="65">
        <f>F46-BY46+1</f>
        <v/>
      </c>
      <c r="CH46" s="64">
        <f>CE46*16</f>
        <v/>
      </c>
      <c r="CI46" s="66">
        <f>VLOOKUP(A46,[1]DATA!$A$6:$AI$331,34,0)</f>
        <v/>
      </c>
      <c r="CJ46" s="67">
        <f>VLOOKUP(A46,[2]CHAMCONG!A$7:CI$333,79,0)</f>
        <v/>
      </c>
      <c r="CK46" s="68">
        <f>CJ46-CA46</f>
        <v/>
      </c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A</t>
        </is>
      </c>
      <c r="H47" s="74" t="n">
        <v>3</v>
      </c>
      <c r="I47" s="74" t="inlineStr">
        <is>
          <t>A</t>
        </is>
      </c>
      <c r="J47" s="74" t="n">
        <v>4</v>
      </c>
      <c r="K47" s="74" t="inlineStr"/>
      <c r="L47" s="74" t="n">
        <v>0</v>
      </c>
      <c r="M47" s="74" t="inlineStr">
        <is>
          <t>A</t>
        </is>
      </c>
      <c r="N47" s="74" t="n">
        <v>4</v>
      </c>
      <c r="O47" s="75" t="inlineStr">
        <is>
          <t>A</t>
        </is>
      </c>
      <c r="P47" s="74" t="n">
        <v>4</v>
      </c>
      <c r="Q47" s="75" t="inlineStr">
        <is>
          <t>A</t>
        </is>
      </c>
      <c r="R47" s="74" t="n">
        <v>4</v>
      </c>
      <c r="S47" s="75" t="inlineStr">
        <is>
          <t>A</t>
        </is>
      </c>
      <c r="T47" s="74" t="n">
        <v>4</v>
      </c>
      <c r="U47" s="74" t="inlineStr">
        <is>
          <t>A</t>
        </is>
      </c>
      <c r="V47" s="74" t="n">
        <v>4</v>
      </c>
      <c r="W47" s="75" t="inlineStr">
        <is>
          <t>L</t>
        </is>
      </c>
      <c r="X47" s="74" t="n">
        <v>0</v>
      </c>
      <c r="Y47" s="75" t="inlineStr"/>
      <c r="Z47" s="74" t="n">
        <v>0</v>
      </c>
      <c r="AA47" s="74" t="inlineStr">
        <is>
          <t>R0</t>
        </is>
      </c>
      <c r="AB47" s="74" t="n">
        <v>0</v>
      </c>
      <c r="AC47" s="74" t="n"/>
      <c r="AD47" s="74" t="n"/>
      <c r="AE47" s="74" t="n"/>
      <c r="AF47" s="74" t="n"/>
      <c r="AG47" s="74" t="n"/>
      <c r="AH47" s="74" t="n"/>
      <c r="AI47" s="74" t="n"/>
      <c r="AJ47" s="74" t="n"/>
      <c r="AK47" s="74" t="n"/>
      <c r="AL47" s="74" t="n"/>
      <c r="AM47" s="74" t="n"/>
      <c r="AN47" s="74" t="n"/>
      <c r="AO47" s="74" t="n"/>
      <c r="AP47" s="74" t="n"/>
      <c r="AQ47" s="74" t="n"/>
      <c r="AR47" s="74" t="n"/>
      <c r="AS47" s="74" t="n"/>
      <c r="AT47" s="74" t="n"/>
      <c r="AU47" s="74" t="n"/>
      <c r="AV47" s="74" t="n"/>
      <c r="AW47" s="74" t="n"/>
      <c r="AX47" s="74" t="n"/>
      <c r="AY47" s="74" t="n"/>
      <c r="AZ47" s="74" t="n"/>
      <c r="BA47" s="74" t="n"/>
      <c r="BB47" s="74" t="n"/>
      <c r="BC47" s="74" t="n"/>
      <c r="BD47" s="74" t="n"/>
      <c r="BE47" s="74" t="n"/>
      <c r="BF47" s="74" t="n"/>
      <c r="BG47" s="74" t="n"/>
      <c r="BH47" s="74" t="n"/>
      <c r="BI47" s="74" t="n"/>
      <c r="BJ47" s="74" t="n"/>
      <c r="BK47" s="74" t="n"/>
      <c r="BL47" s="74" t="n"/>
      <c r="BM47" s="74" t="n"/>
      <c r="BN47" s="74" t="n"/>
      <c r="BO47" s="74" t="n"/>
      <c r="BP47" s="74" t="n"/>
      <c r="BQ47" s="62">
        <f>COUNTIF($G47:$BP47,"a")+COUNTIF($G47:$BP47,"r0,a5")/2+COUNTIF($G47:$BP47,"p5,a5")/2</f>
        <v/>
      </c>
      <c r="BR47" s="62">
        <f>COUNTIF($G47:$BP47,"d")+COUNTIF($G47:$BP47,"r0,d5")/2+COUNTIF($G47:$BP47,"p5,d5")/2</f>
        <v/>
      </c>
      <c r="BS47" s="62">
        <f>COUNTIF($G47:$BP47,"b")+COUNTIF($G47:$BP47,"r0,b5")/2+COUNTIF($G47:$BP47,"p5,b5")/2</f>
        <v/>
      </c>
      <c r="BT47" s="62">
        <f>COUNTIF($G47:$BP47,"c")+COUNTIF($G47:$BP47,"r0,c5")/2+COUNTIF($G47:$BP47,"p5,c5")/2</f>
        <v/>
      </c>
      <c r="BU47" s="62">
        <f>COUNTIF($G47:$BP47,"KH")+COUNTIF($G47:$BP47,"TL")+COUNTIF($G47:$BP47,"L")</f>
        <v/>
      </c>
      <c r="BV47" s="62" t="n"/>
      <c r="BW47" s="62">
        <f>COUNTIF($G47:$BP47,"hh")</f>
        <v/>
      </c>
      <c r="BX47" s="62">
        <f>COUNTIF($G47:$BP47,"nt7")</f>
        <v/>
      </c>
      <c r="BY47" s="62">
        <f>COUNTIF($G47:$BP47,"P")+COUNTIF($G47:$BP47,"p5,a5")/2+COUNTIF($G47:$BP47,"p5,b5")/2+COUNTIF($G47:$BP47,"p5,c5")/2+COUNTIF($G47:$BP47,"p5,d5")/2</f>
        <v/>
      </c>
      <c r="BZ47" s="63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4">
        <f>IF(BZ47&gt;25,4,IF(BZ47&gt;18,3,IF(BZ47&gt;12,2,IF(BZ47&gt;4,1,0))))-BX47-2+1</f>
        <v/>
      </c>
      <c r="CE47" s="30" t="n"/>
      <c r="CF47" s="64">
        <f>CD47*CI47</f>
        <v/>
      </c>
      <c r="CG47" s="65">
        <f>F47-BY47+1</f>
        <v/>
      </c>
      <c r="CH47" s="64">
        <f>CE47*16</f>
        <v/>
      </c>
      <c r="CI47" s="66">
        <f>VLOOKUP(A47,[1]DATA!$A$6:$AI$331,34,0)</f>
        <v/>
      </c>
      <c r="CJ47" s="67">
        <f>VLOOKUP(A47,[2]CHAMCONG!A$7:CI$333,79,0)</f>
        <v/>
      </c>
      <c r="CK47" s="68">
        <f>CJ47-CA47</f>
        <v/>
      </c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A</t>
        </is>
      </c>
      <c r="H48" s="74" t="n">
        <v>4</v>
      </c>
      <c r="I48" s="75" t="inlineStr">
        <is>
          <t>A</t>
        </is>
      </c>
      <c r="J48" s="74" t="n">
        <v>3</v>
      </c>
      <c r="K48" s="74" t="inlineStr"/>
      <c r="L48" s="74" t="n">
        <v>11</v>
      </c>
      <c r="M48" s="74" t="inlineStr">
        <is>
          <t>A</t>
        </is>
      </c>
      <c r="N48" s="74" t="n">
        <v>4</v>
      </c>
      <c r="O48" s="75" t="inlineStr">
        <is>
          <t>A</t>
        </is>
      </c>
      <c r="P48" s="74" t="n">
        <v>4</v>
      </c>
      <c r="Q48" s="74" t="inlineStr">
        <is>
          <t>A</t>
        </is>
      </c>
      <c r="R48" s="74" t="n">
        <v>2</v>
      </c>
      <c r="S48" s="74" t="inlineStr">
        <is>
          <t>A</t>
        </is>
      </c>
      <c r="T48" s="74" t="n">
        <v>4</v>
      </c>
      <c r="U48" s="74" t="inlineStr">
        <is>
          <t>A</t>
        </is>
      </c>
      <c r="V48" s="74" t="n">
        <v>4</v>
      </c>
      <c r="W48" s="74" t="inlineStr">
        <is>
          <t>L</t>
        </is>
      </c>
      <c r="X48" s="74" t="n">
        <v>8</v>
      </c>
      <c r="Y48" s="74" t="inlineStr"/>
      <c r="Z48" s="74" t="n">
        <v>0</v>
      </c>
      <c r="AA48" s="74" t="inlineStr">
        <is>
          <t>P0</t>
        </is>
      </c>
      <c r="AB48" s="74" t="n">
        <v>0</v>
      </c>
      <c r="AC48" s="74" t="n"/>
      <c r="AD48" s="74" t="n"/>
      <c r="AE48" s="74" t="n"/>
      <c r="AF48" s="74" t="n"/>
      <c r="AG48" s="74" t="n"/>
      <c r="AH48" s="74" t="n"/>
      <c r="AI48" s="74" t="n"/>
      <c r="AJ48" s="74" t="n"/>
      <c r="AK48" s="74" t="n"/>
      <c r="AL48" s="74" t="n"/>
      <c r="AM48" s="74" t="n"/>
      <c r="AN48" s="74" t="n"/>
      <c r="AO48" s="74" t="n"/>
      <c r="AP48" s="74" t="n"/>
      <c r="AQ48" s="74" t="n"/>
      <c r="AR48" s="74" t="n"/>
      <c r="AS48" s="74" t="n"/>
      <c r="AT48" s="74" t="n"/>
      <c r="AU48" s="74" t="n"/>
      <c r="AV48" s="74" t="n"/>
      <c r="AW48" s="74" t="n"/>
      <c r="AX48" s="74" t="n"/>
      <c r="AY48" s="74" t="n"/>
      <c r="AZ48" s="74" t="n"/>
      <c r="BA48" s="74" t="n"/>
      <c r="BB48" s="74" t="n"/>
      <c r="BC48" s="74" t="n"/>
      <c r="BD48" s="74" t="n"/>
      <c r="BE48" s="74" t="n"/>
      <c r="BF48" s="74" t="n"/>
      <c r="BG48" s="74" t="n"/>
      <c r="BH48" s="74" t="n"/>
      <c r="BI48" s="74" t="n"/>
      <c r="BJ48" s="74" t="n"/>
      <c r="BK48" s="74" t="n"/>
      <c r="BL48" s="74" t="n"/>
      <c r="BM48" s="74" t="n"/>
      <c r="BN48" s="74" t="n"/>
      <c r="BO48" s="74" t="n"/>
      <c r="BP48" s="74" t="n"/>
      <c r="BQ48" s="62">
        <f>COUNTIF($G48:$BP48,"a")+COUNTIF($G48:$BP48,"r0,a5")/2+COUNTIF($G48:$BP48,"p5,a5")/2</f>
        <v/>
      </c>
      <c r="BR48" s="62">
        <f>COUNTIF($G48:$BP48,"d")+COUNTIF($G48:$BP48,"r0,d5")/2+COUNTIF($G48:$BP48,"p5,d5")/2</f>
        <v/>
      </c>
      <c r="BS48" s="62">
        <f>COUNTIF($G48:$BP48,"b")+COUNTIF($G48:$BP48,"r0,b5")/2+COUNTIF($G48:$BP48,"p5,b5")/2</f>
        <v/>
      </c>
      <c r="BT48" s="62">
        <f>COUNTIF($G48:$BP48,"c")+COUNTIF($G48:$BP48,"r0,c5")/2+COUNTIF($G48:$BP48,"p5,c5")/2</f>
        <v/>
      </c>
      <c r="BU48" s="62">
        <f>COUNTIF($G48:$BP48,"KH")+COUNTIF($G48:$BP48,"TL")+COUNTIF($G48:$BP48,"L")</f>
        <v/>
      </c>
      <c r="BV48" s="62" t="n"/>
      <c r="BW48" s="62">
        <f>COUNTIF($G48:$BP48,"hh")</f>
        <v/>
      </c>
      <c r="BX48" s="62">
        <f>COUNTIF($G48:$BP48,"nt7")</f>
        <v/>
      </c>
      <c r="BY48" s="62">
        <f>COUNTIF($G48:$BP48,"P")+COUNTIF($G48:$BP48,"p5,a5")/2+COUNTIF($G48:$BP48,"p5,b5")/2+COUNTIF($G48:$BP48,"p5,c5")/2+COUNTIF($G48:$BP48,"p5,d5")/2</f>
        <v/>
      </c>
      <c r="BZ48" s="63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4">
        <f>IF(BZ48&gt;25,4,IF(BZ48&gt;18,3,IF(BZ48&gt;12,2,IF(BZ48&gt;4,1,0))))-BX48-2+1</f>
        <v/>
      </c>
      <c r="CE48" s="30" t="n"/>
      <c r="CF48" s="64">
        <f>CD48*CI48</f>
        <v/>
      </c>
      <c r="CG48" s="65">
        <f>F48-BY48+1</f>
        <v/>
      </c>
      <c r="CH48" s="64">
        <f>CE48*16</f>
        <v/>
      </c>
      <c r="CI48" s="66">
        <f>VLOOKUP(A48,[1]DATA!$A$6:$AI$331,34,0)</f>
        <v/>
      </c>
      <c r="CJ48" s="67">
        <f>VLOOKUP(A48,[2]CHAMCONG!A$7:CI$333,79,0)</f>
        <v/>
      </c>
      <c r="CK48" s="68">
        <f>CJ48-CA48</f>
        <v/>
      </c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>
        <is>
          <t>P0</t>
        </is>
      </c>
      <c r="H49" s="74" t="n">
        <v>0</v>
      </c>
      <c r="I49" s="74" t="inlineStr">
        <is>
          <t>P0</t>
        </is>
      </c>
      <c r="J49" s="74" t="n">
        <v>0</v>
      </c>
      <c r="K49" s="74" t="inlineStr"/>
      <c r="L49" s="74" t="n">
        <v>0</v>
      </c>
      <c r="M49" s="74" t="inlineStr">
        <is>
          <t>P0</t>
        </is>
      </c>
      <c r="N49" s="74" t="n">
        <v>0</v>
      </c>
      <c r="O49" s="74" t="inlineStr">
        <is>
          <t>P0</t>
        </is>
      </c>
      <c r="P49" s="74" t="n">
        <v>0</v>
      </c>
      <c r="Q49" s="75" t="inlineStr">
        <is>
          <t>P0</t>
        </is>
      </c>
      <c r="R49" s="75" t="n">
        <v>0</v>
      </c>
      <c r="S49" s="75" t="inlineStr">
        <is>
          <t>P0</t>
        </is>
      </c>
      <c r="T49" s="74" t="n">
        <v>0</v>
      </c>
      <c r="U49" s="75" t="inlineStr">
        <is>
          <t>P0</t>
        </is>
      </c>
      <c r="V49" s="74" t="n">
        <v>0</v>
      </c>
      <c r="W49" s="75" t="inlineStr">
        <is>
          <t>L</t>
        </is>
      </c>
      <c r="X49" s="74" t="n">
        <v>0</v>
      </c>
      <c r="Y49" s="75" t="inlineStr"/>
      <c r="Z49" s="74" t="n">
        <v>0</v>
      </c>
      <c r="AA49" s="75" t="inlineStr">
        <is>
          <t>P0</t>
        </is>
      </c>
      <c r="AB49" s="74" t="n">
        <v>0</v>
      </c>
      <c r="AC49" s="74" t="n"/>
      <c r="AD49" s="74" t="n"/>
      <c r="AE49" s="74" t="n"/>
      <c r="AF49" s="74" t="n"/>
      <c r="AG49" s="74" t="n"/>
      <c r="AH49" s="74" t="n"/>
      <c r="AI49" s="74" t="n"/>
      <c r="AJ49" s="74" t="n"/>
      <c r="AK49" s="74" t="n"/>
      <c r="AL49" s="74" t="n"/>
      <c r="AM49" s="74" t="n"/>
      <c r="AN49" s="74" t="n"/>
      <c r="AO49" s="74" t="n"/>
      <c r="AP49" s="74" t="n"/>
      <c r="AQ49" s="74" t="n"/>
      <c r="AR49" s="74" t="n"/>
      <c r="AS49" s="74" t="n"/>
      <c r="AT49" s="74" t="n"/>
      <c r="AU49" s="74" t="n"/>
      <c r="AV49" s="74" t="n"/>
      <c r="AW49" s="74" t="n"/>
      <c r="AX49" s="74" t="n"/>
      <c r="AY49" s="75" t="n"/>
      <c r="AZ49" s="74" t="n"/>
      <c r="BA49" s="75" t="n"/>
      <c r="BB49" s="74" t="n"/>
      <c r="BC49" s="75" t="n"/>
      <c r="BD49" s="74" t="n"/>
      <c r="BE49" s="74" t="n"/>
      <c r="BF49" s="74" t="n"/>
      <c r="BG49" s="74" t="n"/>
      <c r="BH49" s="74" t="n"/>
      <c r="BI49" s="74" t="n"/>
      <c r="BJ49" s="74" t="n"/>
      <c r="BK49" s="74" t="n"/>
      <c r="BL49" s="74" t="n"/>
      <c r="BM49" s="74" t="n"/>
      <c r="BN49" s="74" t="n"/>
      <c r="BO49" s="74" t="n"/>
      <c r="BP49" s="74" t="n"/>
      <c r="BQ49" s="62">
        <f>COUNTIF($G49:$BP49,"a")+COUNTIF($G49:$BP49,"r0,a5")/2+COUNTIF($G49:$BP49,"p5,a5")/2</f>
        <v/>
      </c>
      <c r="BR49" s="62">
        <f>COUNTIF($G49:$BP49,"d")+COUNTIF($G49:$BP49,"r0,d5")/2+COUNTIF($G49:$BP49,"p5,d5")/2</f>
        <v/>
      </c>
      <c r="BS49" s="62">
        <f>COUNTIF($G49:$BP49,"b")+COUNTIF($G49:$BP49,"r0,b5")/2+COUNTIF($G49:$BP49,"p5,b5")/2</f>
        <v/>
      </c>
      <c r="BT49" s="62">
        <f>COUNTIF($G49:$BP49,"c")+COUNTIF($G49:$BP49,"r0,c5")/2+COUNTIF($G49:$BP49,"p5,c5")/2</f>
        <v/>
      </c>
      <c r="BU49" s="62">
        <f>COUNTIF($G49:$BP49,"KH")+COUNTIF($G49:$BP49,"TL")+COUNTIF($G49:$BP49,"L")</f>
        <v/>
      </c>
      <c r="BV49" s="62" t="n"/>
      <c r="BW49" s="62">
        <f>COUNTIF($G49:$BP49,"hh")</f>
        <v/>
      </c>
      <c r="BX49" s="62">
        <f>COUNTIF($G49:$BP49,"nt7")</f>
        <v/>
      </c>
      <c r="BY49" s="62">
        <f>COUNTIF($G49:$BP49,"P")+COUNTIF($G49:$BP49,"p5,a5")/2+COUNTIF($G49:$BP49,"p5,b5")/2+COUNTIF($G49:$BP49,"p5,c5")/2+COUNTIF($G49:$BP49,"p5,d5")/2</f>
        <v/>
      </c>
      <c r="BZ49" s="63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4">
        <f>IF(BZ49&gt;25,4,IF(BZ49&gt;18,3,IF(BZ49&gt;12,2,IF(BZ49&gt;4,1,0))))-BX49-2+1</f>
        <v/>
      </c>
      <c r="CE49" s="30" t="n"/>
      <c r="CF49" s="64">
        <f>CD49*CI49</f>
        <v/>
      </c>
      <c r="CG49" s="65">
        <f>F49-BY49+1</f>
        <v/>
      </c>
      <c r="CH49" s="64">
        <f>CE49*16</f>
        <v/>
      </c>
      <c r="CI49" s="66">
        <f>VLOOKUP(A49,[1]DATA!$A$6:$AI$331,34,0)</f>
        <v/>
      </c>
      <c r="CJ49" s="67">
        <f>VLOOKUP(A49,[2]CHAMCONG!A$7:CI$333,79,0)</f>
        <v/>
      </c>
      <c r="CK49" s="68">
        <f>CJ49-CA49</f>
        <v/>
      </c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A</t>
        </is>
      </c>
      <c r="H50" s="74" t="n">
        <v>4</v>
      </c>
      <c r="I50" s="74" t="inlineStr">
        <is>
          <t>A</t>
        </is>
      </c>
      <c r="J50" s="74" t="n">
        <v>4</v>
      </c>
      <c r="K50" s="74" t="inlineStr"/>
      <c r="L50" s="74" t="n">
        <v>0</v>
      </c>
      <c r="M50" s="74" t="inlineStr">
        <is>
          <t>C</t>
        </is>
      </c>
      <c r="N50" s="74" t="n">
        <v>4</v>
      </c>
      <c r="O50" s="74" t="inlineStr">
        <is>
          <t>C</t>
        </is>
      </c>
      <c r="P50" s="74" t="n">
        <v>4</v>
      </c>
      <c r="Q50" s="74" t="inlineStr">
        <is>
          <t>C</t>
        </is>
      </c>
      <c r="R50" s="74" t="n">
        <v>4</v>
      </c>
      <c r="S50" s="74" t="inlineStr">
        <is>
          <t>C</t>
        </is>
      </c>
      <c r="T50" s="74" t="n">
        <v>4</v>
      </c>
      <c r="U50" s="74" t="inlineStr">
        <is>
          <t>C</t>
        </is>
      </c>
      <c r="V50" s="74" t="n">
        <v>4</v>
      </c>
      <c r="W50" s="74" t="inlineStr">
        <is>
          <t>L</t>
        </is>
      </c>
      <c r="X50" s="74" t="n">
        <v>0</v>
      </c>
      <c r="Y50" s="74" t="inlineStr"/>
      <c r="Z50" s="74" t="n">
        <v>0</v>
      </c>
      <c r="AA50" s="74" t="inlineStr">
        <is>
          <t>R0</t>
        </is>
      </c>
      <c r="AB50" s="74" t="n">
        <v>0</v>
      </c>
      <c r="AC50" s="74" t="n"/>
      <c r="AD50" s="74" t="n"/>
      <c r="AE50" s="74" t="n"/>
      <c r="AF50" s="74" t="n"/>
      <c r="AG50" s="74" t="n"/>
      <c r="AH50" s="74" t="n"/>
      <c r="AI50" s="74" t="n"/>
      <c r="AJ50" s="74" t="n"/>
      <c r="AK50" s="74" t="n"/>
      <c r="AL50" s="74" t="n"/>
      <c r="AM50" s="74" t="n"/>
      <c r="AN50" s="74" t="n"/>
      <c r="AO50" s="74" t="n"/>
      <c r="AP50" s="74" t="n"/>
      <c r="AQ50" s="74" t="n"/>
      <c r="AR50" s="74" t="n"/>
      <c r="AS50" s="74" t="n"/>
      <c r="AT50" s="74" t="n"/>
      <c r="AU50" s="74" t="n"/>
      <c r="AV50" s="74" t="n"/>
      <c r="AW50" s="74" t="n"/>
      <c r="AX50" s="74" t="n"/>
      <c r="AY50" s="74" t="n"/>
      <c r="AZ50" s="74" t="n"/>
      <c r="BA50" s="74" t="n"/>
      <c r="BB50" s="74" t="n"/>
      <c r="BC50" s="74" t="n"/>
      <c r="BD50" s="74" t="n"/>
      <c r="BE50" s="74" t="n"/>
      <c r="BF50" s="74" t="n"/>
      <c r="BG50" s="74" t="n"/>
      <c r="BH50" s="74" t="n"/>
      <c r="BI50" s="74" t="n"/>
      <c r="BJ50" s="74" t="n"/>
      <c r="BK50" s="74" t="n"/>
      <c r="BL50" s="74" t="n"/>
      <c r="BM50" s="74" t="n"/>
      <c r="BN50" s="74" t="n"/>
      <c r="BO50" s="74" t="n"/>
      <c r="BP50" s="74" t="n"/>
      <c r="BQ50" s="62">
        <f>COUNTIF($G50:$BP50,"a")+COUNTIF($G50:$BP50,"r0,a5")/2+COUNTIF($G50:$BP50,"p5,a5")/2</f>
        <v/>
      </c>
      <c r="BR50" s="62">
        <f>COUNTIF($G50:$BP50,"d")+COUNTIF($G50:$BP50,"r0,d5")/2+COUNTIF($G50:$BP50,"p5,d5")/2</f>
        <v/>
      </c>
      <c r="BS50" s="62">
        <f>COUNTIF($G50:$BP50,"b")+COUNTIF($G50:$BP50,"r0,b5")/2+COUNTIF($G50:$BP50,"p5,b5")/2</f>
        <v/>
      </c>
      <c r="BT50" s="62">
        <f>COUNTIF($G50:$BP50,"c")+COUNTIF($G50:$BP50,"r0,c5")/2+COUNTIF($G50:$BP50,"p5,c5")/2</f>
        <v/>
      </c>
      <c r="BU50" s="62">
        <f>COUNTIF($G50:$BP50,"KH")+COUNTIF($G50:$BP50,"TL")+COUNTIF($G50:$BP50,"L")</f>
        <v/>
      </c>
      <c r="BV50" s="62" t="n"/>
      <c r="BW50" s="62">
        <f>COUNTIF($G50:$BP50,"hh")</f>
        <v/>
      </c>
      <c r="BX50" s="62">
        <f>COUNTIF($G50:$BP50,"nt7")</f>
        <v/>
      </c>
      <c r="BY50" s="62">
        <f>COUNTIF($G50:$BP50,"P")+COUNTIF($G50:$BP50,"p5,a5")/2+COUNTIF($G50:$BP50,"p5,b5")/2+COUNTIF($G50:$BP50,"p5,c5")/2+COUNTIF($G50:$BP50,"p5,d5")/2</f>
        <v/>
      </c>
      <c r="BZ50" s="63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4">
        <f>IF(BZ50&gt;25,4,IF(BZ50&gt;18,3,IF(BZ50&gt;12,2,IF(BZ50&gt;4,1,0))))-BX50-2+1</f>
        <v/>
      </c>
      <c r="CE50" s="30" t="n"/>
      <c r="CF50" s="64">
        <f>CD50*CI50</f>
        <v/>
      </c>
      <c r="CG50" s="65">
        <f>F50-BY50+1</f>
        <v/>
      </c>
      <c r="CH50" s="64">
        <f>CE50*16</f>
        <v/>
      </c>
      <c r="CI50" s="66">
        <f>VLOOKUP(A50,[1]DATA!$A$6:$AI$331,34,0)</f>
        <v/>
      </c>
      <c r="CJ50" s="67">
        <f>VLOOKUP(A50,[2]CHAMCONG!A$7:CI$333,79,0)</f>
        <v/>
      </c>
      <c r="CK50" s="68">
        <f>CJ50-CA50</f>
        <v/>
      </c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A</t>
        </is>
      </c>
      <c r="H51" s="74" t="n">
        <v>2</v>
      </c>
      <c r="I51" s="75" t="inlineStr">
        <is>
          <t>A</t>
        </is>
      </c>
      <c r="J51" s="74" t="n">
        <v>0</v>
      </c>
      <c r="K51" s="74" t="inlineStr"/>
      <c r="L51" s="74" t="n">
        <v>12</v>
      </c>
      <c r="M51" s="75" t="inlineStr">
        <is>
          <t>C</t>
        </is>
      </c>
      <c r="N51" s="74" t="n">
        <v>4</v>
      </c>
      <c r="O51" s="74" t="inlineStr">
        <is>
          <t>C</t>
        </is>
      </c>
      <c r="P51" s="74" t="n">
        <v>4</v>
      </c>
      <c r="Q51" s="74" t="inlineStr">
        <is>
          <t>C</t>
        </is>
      </c>
      <c r="R51" s="74" t="n">
        <v>4</v>
      </c>
      <c r="S51" s="74" t="inlineStr">
        <is>
          <t>C</t>
        </is>
      </c>
      <c r="T51" s="74" t="n">
        <v>4</v>
      </c>
      <c r="U51" s="74" t="inlineStr">
        <is>
          <t>C</t>
        </is>
      </c>
      <c r="V51" s="74" t="n">
        <v>4</v>
      </c>
      <c r="W51" s="74" t="inlineStr">
        <is>
          <t>L</t>
        </is>
      </c>
      <c r="X51" s="74" t="n">
        <v>0</v>
      </c>
      <c r="Y51" s="74" t="inlineStr"/>
      <c r="Z51" s="74" t="n">
        <v>0</v>
      </c>
      <c r="AA51" s="74" t="inlineStr">
        <is>
          <t>P0</t>
        </is>
      </c>
      <c r="AB51" s="74" t="n">
        <v>0</v>
      </c>
      <c r="AC51" s="74" t="n"/>
      <c r="AD51" s="74" t="n"/>
      <c r="AE51" s="74" t="n"/>
      <c r="AF51" s="74" t="n"/>
      <c r="AG51" s="74" t="n"/>
      <c r="AH51" s="74" t="n"/>
      <c r="AI51" s="74" t="n"/>
      <c r="AJ51" s="74" t="n"/>
      <c r="AK51" s="74" t="n"/>
      <c r="AL51" s="74" t="n"/>
      <c r="AM51" s="74" t="n"/>
      <c r="AN51" s="74" t="n"/>
      <c r="AO51" s="74" t="n"/>
      <c r="AP51" s="74" t="n"/>
      <c r="AQ51" s="74" t="n"/>
      <c r="AR51" s="74" t="n"/>
      <c r="AS51" s="74" t="n"/>
      <c r="AT51" s="74" t="n"/>
      <c r="AU51" s="74" t="n"/>
      <c r="AV51" s="74" t="n"/>
      <c r="AW51" s="74" t="n"/>
      <c r="AX51" s="74" t="n"/>
      <c r="AY51" s="74" t="n"/>
      <c r="AZ51" s="74" t="n"/>
      <c r="BA51" s="74" t="n"/>
      <c r="BB51" s="74" t="n"/>
      <c r="BC51" s="74" t="n"/>
      <c r="BD51" s="74" t="n"/>
      <c r="BE51" s="74" t="n"/>
      <c r="BF51" s="74" t="n"/>
      <c r="BG51" s="74" t="n"/>
      <c r="BH51" s="74" t="n"/>
      <c r="BI51" s="74" t="n"/>
      <c r="BJ51" s="74" t="n"/>
      <c r="BK51" s="74" t="n"/>
      <c r="BL51" s="74" t="n"/>
      <c r="BM51" s="74" t="n"/>
      <c r="BN51" s="74" t="n"/>
      <c r="BO51" s="74" t="n"/>
      <c r="BP51" s="74" t="n"/>
      <c r="BQ51" s="62">
        <f>COUNTIF($G51:$BP51,"a")+COUNTIF($G51:$BP51,"r0,a5")/2+COUNTIF($G51:$BP51,"p5,a5")/2</f>
        <v/>
      </c>
      <c r="BR51" s="62">
        <f>COUNTIF($G51:$BP51,"d")+COUNTIF($G51:$BP51,"r0,d5")/2+COUNTIF($G51:$BP51,"p5,d5")/2</f>
        <v/>
      </c>
      <c r="BS51" s="62">
        <f>COUNTIF($G51:$BP51,"b")+COUNTIF($G51:$BP51,"r0,b5")/2+COUNTIF($G51:$BP51,"p5,b5")/2</f>
        <v/>
      </c>
      <c r="BT51" s="62">
        <f>COUNTIF($G51:$BP51,"c")+COUNTIF($G51:$BP51,"r0,c5")/2+COUNTIF($G51:$BP51,"p5,c5")/2</f>
        <v/>
      </c>
      <c r="BU51" s="62">
        <f>COUNTIF($G51:$BP51,"KH")+COUNTIF($G51:$BP51,"TL")+COUNTIF($G51:$BP51,"L")</f>
        <v/>
      </c>
      <c r="BV51" s="62" t="n"/>
      <c r="BW51" s="62">
        <f>COUNTIF($G51:$BP51,"hh")</f>
        <v/>
      </c>
      <c r="BX51" s="62">
        <f>COUNTIF($G51:$BP51,"nt7")</f>
        <v/>
      </c>
      <c r="BY51" s="62">
        <f>COUNTIF($G51:$BP51,"P")+COUNTIF($G51:$BP51,"p5,a5")/2+COUNTIF($G51:$BP51,"p5,b5")/2+COUNTIF($G51:$BP51,"p5,c5")/2+COUNTIF($G51:$BP51,"p5,d5")/2</f>
        <v/>
      </c>
      <c r="BZ51" s="63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4">
        <f>IF(BZ51&gt;25,4,IF(BZ51&gt;18,3,IF(BZ51&gt;12,2,IF(BZ51&gt;4,1,0))))-BX51-2+1</f>
        <v/>
      </c>
      <c r="CE51" s="30" t="n"/>
      <c r="CF51" s="64">
        <f>CD51*CI51</f>
        <v/>
      </c>
      <c r="CG51" s="65">
        <f>F51-BY51+1</f>
        <v/>
      </c>
      <c r="CH51" s="64">
        <f>CE51*16</f>
        <v/>
      </c>
      <c r="CI51" s="66">
        <f>VLOOKUP(A51,[1]DATA!$A$6:$AI$331,34,0)</f>
        <v/>
      </c>
      <c r="CJ51" s="67">
        <f>VLOOKUP(A51,[2]CHAMCONG!A$7:CI$333,79,0)</f>
        <v/>
      </c>
      <c r="CK51" s="68">
        <f>CJ51-CA51</f>
        <v/>
      </c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>
        <is>
          <t>P0</t>
        </is>
      </c>
      <c r="H52" s="74" t="n">
        <v>0</v>
      </c>
      <c r="I52" s="75" t="inlineStr">
        <is>
          <t>P0</t>
        </is>
      </c>
      <c r="J52" s="74" t="n">
        <v>0</v>
      </c>
      <c r="K52" s="75" t="inlineStr"/>
      <c r="L52" s="74" t="n">
        <v>0</v>
      </c>
      <c r="M52" s="75" t="inlineStr">
        <is>
          <t>D</t>
        </is>
      </c>
      <c r="N52" s="74" t="n">
        <v>0</v>
      </c>
      <c r="O52" s="75" t="inlineStr">
        <is>
          <t>D</t>
        </is>
      </c>
      <c r="P52" s="74" t="n">
        <v>0</v>
      </c>
      <c r="Q52" s="75" t="inlineStr">
        <is>
          <t>D</t>
        </is>
      </c>
      <c r="R52" s="75" t="n">
        <v>0</v>
      </c>
      <c r="S52" s="75" t="inlineStr">
        <is>
          <t>R0</t>
        </is>
      </c>
      <c r="T52" s="74" t="n">
        <v>0</v>
      </c>
      <c r="U52" s="75" t="inlineStr">
        <is>
          <t>R0</t>
        </is>
      </c>
      <c r="V52" s="74" t="n">
        <v>0</v>
      </c>
      <c r="W52" s="75" t="inlineStr">
        <is>
          <t>L</t>
        </is>
      </c>
      <c r="X52" s="74" t="n">
        <v>0</v>
      </c>
      <c r="Y52" s="75" t="inlineStr"/>
      <c r="Z52" s="74" t="n">
        <v>0</v>
      </c>
      <c r="AA52" s="75" t="inlineStr">
        <is>
          <t>P0</t>
        </is>
      </c>
      <c r="AB52" s="74" t="n">
        <v>0</v>
      </c>
      <c r="AC52" s="75" t="n"/>
      <c r="AD52" s="74" t="n"/>
      <c r="AE52" s="75" t="n"/>
      <c r="AF52" s="75" t="n"/>
      <c r="AG52" s="75" t="n"/>
      <c r="AH52" s="74" t="n"/>
      <c r="AI52" s="75" t="n"/>
      <c r="AJ52" s="74" t="n"/>
      <c r="AK52" s="75" t="n"/>
      <c r="AL52" s="74" t="n"/>
      <c r="AM52" s="75" t="n"/>
      <c r="AN52" s="74" t="n"/>
      <c r="AO52" s="75" t="n"/>
      <c r="AP52" s="74" t="n"/>
      <c r="AQ52" s="75" t="n"/>
      <c r="AR52" s="74" t="n"/>
      <c r="AS52" s="75" t="n"/>
      <c r="AT52" s="75" t="n"/>
      <c r="AU52" s="75" t="n"/>
      <c r="AV52" s="74" t="n"/>
      <c r="AW52" s="74" t="n"/>
      <c r="AX52" s="74" t="n"/>
      <c r="AY52" s="75" t="n"/>
      <c r="AZ52" s="74" t="n"/>
      <c r="BA52" s="75" t="n"/>
      <c r="BB52" s="74" t="n"/>
      <c r="BC52" s="75" t="n"/>
      <c r="BD52" s="74" t="n"/>
      <c r="BE52" s="75" t="n"/>
      <c r="BF52" s="74" t="n"/>
      <c r="BG52" s="75" t="n"/>
      <c r="BH52" s="75" t="n"/>
      <c r="BI52" s="74" t="n"/>
      <c r="BJ52" s="74" t="n"/>
      <c r="BK52" s="74" t="n"/>
      <c r="BL52" s="74" t="n"/>
      <c r="BM52" s="74" t="n"/>
      <c r="BN52" s="74" t="n"/>
      <c r="BO52" s="74" t="n"/>
      <c r="BP52" s="74" t="n"/>
      <c r="BQ52" s="62">
        <f>COUNTIF($G52:$BP52,"a")+COUNTIF($G52:$BP52,"r0,a5")/2+COUNTIF($G52:$BP52,"p5,a5")/2</f>
        <v/>
      </c>
      <c r="BR52" s="62">
        <f>COUNTIF($G52:$BP52,"d")+COUNTIF($G52:$BP52,"r0,d5")/2+COUNTIF($G52:$BP52,"p5,d5")/2</f>
        <v/>
      </c>
      <c r="BS52" s="62">
        <f>COUNTIF($G52:$BP52,"b")+COUNTIF($G52:$BP52,"r0,b5")/2+COUNTIF($G52:$BP52,"p5,b5")/2</f>
        <v/>
      </c>
      <c r="BT52" s="62">
        <f>COUNTIF($G52:$BP52,"c")+COUNTIF($G52:$BP52,"r0,c5")/2+COUNTIF($G52:$BP52,"p5,c5")/2</f>
        <v/>
      </c>
      <c r="BU52" s="62">
        <f>COUNTIF($G52:$BP52,"KH")+COUNTIF($G52:$BP52,"TL")+COUNTIF($G52:$BP52,"L")</f>
        <v/>
      </c>
      <c r="BV52" s="62" t="n"/>
      <c r="BW52" s="62">
        <f>COUNTIF($G52:$BP52,"hh")</f>
        <v/>
      </c>
      <c r="BX52" s="62">
        <f>COUNTIF($G52:$BP52,"nt7")</f>
        <v/>
      </c>
      <c r="BY52" s="62">
        <f>COUNTIF($G52:$BP52,"P")+COUNTIF($G52:$BP52,"p5,a5")/2+COUNTIF($G52:$BP52,"p5,b5")/2+COUNTIF($G52:$BP52,"p5,c5")/2+COUNTIF($G52:$BP52,"p5,d5")/2</f>
        <v/>
      </c>
      <c r="BZ52" s="63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4">
        <f>IF(BZ52&gt;25,4,IF(BZ52&gt;18,3,IF(BZ52&gt;12,2,IF(BZ52&gt;4,1,0))))-BX52-2+1</f>
        <v/>
      </c>
      <c r="CE52" s="30" t="n"/>
      <c r="CF52" s="64">
        <f>CD52*CI52</f>
        <v/>
      </c>
      <c r="CG52" s="65">
        <f>F52-BY52+1</f>
        <v/>
      </c>
      <c r="CH52" s="64">
        <f>CE52*16</f>
        <v/>
      </c>
      <c r="CI52" s="66">
        <f>VLOOKUP(A52,[1]DATA!$A$6:$AI$331,34,0)</f>
        <v/>
      </c>
      <c r="CJ52" s="67">
        <f>VLOOKUP(A52,[2]CHAMCONG!A$7:CI$333,79,0)</f>
        <v/>
      </c>
      <c r="CK52" s="68">
        <f>CJ52-CA52</f>
        <v/>
      </c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>
        <is>
          <t>P0</t>
        </is>
      </c>
      <c r="H53" s="74" t="n">
        <v>0</v>
      </c>
      <c r="I53" s="74" t="inlineStr">
        <is>
          <t>P0</t>
        </is>
      </c>
      <c r="J53" s="74" t="n">
        <v>0</v>
      </c>
      <c r="K53" s="75" t="inlineStr"/>
      <c r="L53" s="74" t="n">
        <v>0</v>
      </c>
      <c r="M53" s="74" t="inlineStr">
        <is>
          <t>D</t>
        </is>
      </c>
      <c r="N53" s="74" t="n">
        <v>0</v>
      </c>
      <c r="O53" s="74" t="inlineStr">
        <is>
          <t>D</t>
        </is>
      </c>
      <c r="P53" s="74" t="n">
        <v>0</v>
      </c>
      <c r="Q53" s="75" t="inlineStr">
        <is>
          <t>D</t>
        </is>
      </c>
      <c r="R53" s="75" t="n">
        <v>0</v>
      </c>
      <c r="S53" s="74" t="inlineStr">
        <is>
          <t>D</t>
        </is>
      </c>
      <c r="T53" s="74" t="n">
        <v>0</v>
      </c>
      <c r="U53" s="74" t="inlineStr">
        <is>
          <t>D</t>
        </is>
      </c>
      <c r="V53" s="74" t="n">
        <v>0</v>
      </c>
      <c r="W53" s="74" t="inlineStr">
        <is>
          <t>L</t>
        </is>
      </c>
      <c r="X53" s="74" t="n">
        <v>0</v>
      </c>
      <c r="Y53" s="74" t="inlineStr"/>
      <c r="Z53" s="74" t="n">
        <v>0</v>
      </c>
      <c r="AA53" s="74" t="inlineStr">
        <is>
          <t>P0</t>
        </is>
      </c>
      <c r="AB53" s="74" t="n">
        <v>0</v>
      </c>
      <c r="AC53" s="74" t="n"/>
      <c r="AD53" s="74" t="n"/>
      <c r="AE53" s="75" t="n"/>
      <c r="AF53" s="75" t="n"/>
      <c r="AG53" s="75" t="n"/>
      <c r="AH53" s="74" t="n"/>
      <c r="AI53" s="75" t="n"/>
      <c r="AJ53" s="74" t="n"/>
      <c r="AK53" s="75" t="n"/>
      <c r="AL53" s="74" t="n"/>
      <c r="AM53" s="75" t="n"/>
      <c r="AN53" s="74" t="n"/>
      <c r="AO53" s="75" t="n"/>
      <c r="AP53" s="74" t="n"/>
      <c r="AQ53" s="74" t="n"/>
      <c r="AR53" s="74" t="n"/>
      <c r="AS53" s="74" t="n"/>
      <c r="AT53" s="74" t="n"/>
      <c r="AU53" s="74" t="n"/>
      <c r="AV53" s="74" t="n"/>
      <c r="AW53" s="74" t="n"/>
      <c r="AX53" s="74" t="n"/>
      <c r="AY53" s="74" t="n"/>
      <c r="AZ53" s="74" t="n"/>
      <c r="BA53" s="74" t="n"/>
      <c r="BB53" s="74" t="n"/>
      <c r="BC53" s="74" t="n"/>
      <c r="BD53" s="74" t="n"/>
      <c r="BE53" s="74" t="n"/>
      <c r="BF53" s="74" t="n"/>
      <c r="BG53" s="74" t="n"/>
      <c r="BH53" s="74" t="n"/>
      <c r="BI53" s="74" t="n"/>
      <c r="BJ53" s="74" t="n"/>
      <c r="BK53" s="74" t="n"/>
      <c r="BL53" s="74" t="n"/>
      <c r="BM53" s="74" t="n"/>
      <c r="BN53" s="74" t="n"/>
      <c r="BO53" s="74" t="n"/>
      <c r="BP53" s="74" t="n"/>
      <c r="BQ53" s="62">
        <f>COUNTIF($G53:$BP53,"a")+COUNTIF($G53:$BP53,"r0,a5")/2+COUNTIF($G53:$BP53,"p5,a5")/2</f>
        <v/>
      </c>
      <c r="BR53" s="62">
        <f>COUNTIF($G53:$BP53,"d")+COUNTIF($G53:$BP53,"r0,d5")/2+COUNTIF($G53:$BP53,"p5,d5")/2</f>
        <v/>
      </c>
      <c r="BS53" s="62">
        <f>COUNTIF($G53:$BP53,"b")+COUNTIF($G53:$BP53,"r0,b5")/2+COUNTIF($G53:$BP53,"p5,b5")/2</f>
        <v/>
      </c>
      <c r="BT53" s="62">
        <f>COUNTIF($G53:$BP53,"c")+COUNTIF($G53:$BP53,"r0,c5")/2+COUNTIF($G53:$BP53,"p5,c5")/2</f>
        <v/>
      </c>
      <c r="BU53" s="62">
        <f>COUNTIF($G53:$BP53,"KH")+COUNTIF($G53:$BP53,"TL")+COUNTIF($G53:$BP53,"L")</f>
        <v/>
      </c>
      <c r="BV53" s="62" t="n"/>
      <c r="BW53" s="62">
        <f>COUNTIF($G53:$BP53,"hh")</f>
        <v/>
      </c>
      <c r="BX53" s="62">
        <f>COUNTIF($G53:$BP53,"nt7")</f>
        <v/>
      </c>
      <c r="BY53" s="62">
        <f>COUNTIF($G53:$BP53,"P")+COUNTIF($G53:$BP53,"p5,a5")/2+COUNTIF($G53:$BP53,"p5,b5")/2+COUNTIF($G53:$BP53,"p5,c5")/2+COUNTIF($G53:$BP53,"p5,d5")/2</f>
        <v/>
      </c>
      <c r="BZ53" s="63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4">
        <f>IF(BZ53&gt;25,4,IF(BZ53&gt;18,3,IF(BZ53&gt;12,2,IF(BZ53&gt;4,1,0))))-BX53-2+1</f>
        <v/>
      </c>
      <c r="CE53" s="30" t="n"/>
      <c r="CF53" s="64">
        <f>CD53*CI53</f>
        <v/>
      </c>
      <c r="CG53" s="65">
        <f>F53-BY53+1</f>
        <v/>
      </c>
      <c r="CH53" s="64">
        <f>CE53*16</f>
        <v/>
      </c>
      <c r="CI53" s="66">
        <f>VLOOKUP(A53,[1]DATA!$A$6:$AI$331,34,0)</f>
        <v/>
      </c>
      <c r="CJ53" s="67">
        <f>VLOOKUP(A53,[2]CHAMCONG!A$7:CI$333,79,0)</f>
        <v/>
      </c>
      <c r="CK53" s="68">
        <f>CJ53-CA53</f>
        <v/>
      </c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C</t>
        </is>
      </c>
      <c r="H54" s="74" t="n">
        <v>4</v>
      </c>
      <c r="I54" s="75" t="inlineStr">
        <is>
          <t>C</t>
        </is>
      </c>
      <c r="J54" s="74" t="n">
        <v>4</v>
      </c>
      <c r="K54" s="75" t="inlineStr"/>
      <c r="L54" s="74" t="n">
        <v>12</v>
      </c>
      <c r="M54" s="75" t="inlineStr">
        <is>
          <t>A</t>
        </is>
      </c>
      <c r="N54" s="74" t="n">
        <v>2</v>
      </c>
      <c r="O54" s="75" t="inlineStr">
        <is>
          <t>A</t>
        </is>
      </c>
      <c r="P54" s="74" t="n">
        <v>4</v>
      </c>
      <c r="Q54" s="74" t="inlineStr">
        <is>
          <t>A</t>
        </is>
      </c>
      <c r="R54" s="74" t="n">
        <v>4</v>
      </c>
      <c r="S54" s="74" t="inlineStr">
        <is>
          <t>A</t>
        </is>
      </c>
      <c r="T54" s="74" t="n">
        <v>4</v>
      </c>
      <c r="U54" s="74" t="inlineStr">
        <is>
          <t>A</t>
        </is>
      </c>
      <c r="V54" s="74" t="n">
        <v>0</v>
      </c>
      <c r="W54" s="74" t="inlineStr">
        <is>
          <t>L</t>
        </is>
      </c>
      <c r="X54" s="74" t="n">
        <v>0</v>
      </c>
      <c r="Y54" s="74" t="inlineStr"/>
      <c r="Z54" s="74" t="n">
        <v>8</v>
      </c>
      <c r="AA54" s="74" t="inlineStr">
        <is>
          <t>P0</t>
        </is>
      </c>
      <c r="AB54" s="74" t="n">
        <v>0</v>
      </c>
      <c r="AC54" s="74" t="n"/>
      <c r="AD54" s="74" t="n"/>
      <c r="AE54" s="74" t="n"/>
      <c r="AF54" s="74" t="n"/>
      <c r="AG54" s="74" t="n"/>
      <c r="AH54" s="74" t="n"/>
      <c r="AI54" s="74" t="n"/>
      <c r="AJ54" s="74" t="n"/>
      <c r="AK54" s="74" t="n"/>
      <c r="AL54" s="74" t="n"/>
      <c r="AM54" s="74" t="n"/>
      <c r="AN54" s="74" t="n"/>
      <c r="AO54" s="74" t="n"/>
      <c r="AP54" s="74" t="n"/>
      <c r="AQ54" s="74" t="n"/>
      <c r="AR54" s="74" t="n"/>
      <c r="AS54" s="74" t="n"/>
      <c r="AT54" s="74" t="n"/>
      <c r="AU54" s="74" t="n"/>
      <c r="AV54" s="74" t="n"/>
      <c r="AW54" s="74" t="n"/>
      <c r="AX54" s="74" t="n"/>
      <c r="AY54" s="74" t="n"/>
      <c r="AZ54" s="74" t="n"/>
      <c r="BA54" s="74" t="n"/>
      <c r="BB54" s="74" t="n"/>
      <c r="BC54" s="74" t="n"/>
      <c r="BD54" s="74" t="n"/>
      <c r="BE54" s="74" t="n"/>
      <c r="BF54" s="74" t="n"/>
      <c r="BG54" s="74" t="n"/>
      <c r="BH54" s="74" t="n"/>
      <c r="BI54" s="74" t="n"/>
      <c r="BJ54" s="74" t="n"/>
      <c r="BK54" s="74" t="n"/>
      <c r="BL54" s="74" t="n"/>
      <c r="BM54" s="74" t="n"/>
      <c r="BN54" s="74" t="n"/>
      <c r="BO54" s="74" t="n"/>
      <c r="BP54" s="74" t="n"/>
      <c r="BQ54" s="62">
        <f>COUNTIF($G54:$BP54,"a")+COUNTIF($G54:$BP54,"r0,a5")/2+COUNTIF($G54:$BP54,"p5,a5")/2</f>
        <v/>
      </c>
      <c r="BR54" s="62">
        <f>COUNTIF($G54:$BP54,"d")+COUNTIF($G54:$BP54,"r0,d5")/2+COUNTIF($G54:$BP54,"p5,d5")/2</f>
        <v/>
      </c>
      <c r="BS54" s="62">
        <f>COUNTIF($G54:$BP54,"b")+COUNTIF($G54:$BP54,"r0,b5")/2+COUNTIF($G54:$BP54,"p5,b5")/2</f>
        <v/>
      </c>
      <c r="BT54" s="62">
        <f>COUNTIF($G54:$BP54,"c")+COUNTIF($G54:$BP54,"r0,c5")/2+COUNTIF($G54:$BP54,"p5,c5")/2</f>
        <v/>
      </c>
      <c r="BU54" s="62">
        <f>COUNTIF($G54:$BP54,"KH")+COUNTIF($G54:$BP54,"TL")+COUNTIF($G54:$BP54,"L")</f>
        <v/>
      </c>
      <c r="BV54" s="62" t="n"/>
      <c r="BW54" s="62">
        <f>COUNTIF($G54:$BP54,"hh")</f>
        <v/>
      </c>
      <c r="BX54" s="62">
        <f>COUNTIF($G54:$BP54,"nt7")</f>
        <v/>
      </c>
      <c r="BY54" s="62">
        <f>COUNTIF($G54:$BP54,"P")+COUNTIF($G54:$BP54,"p5,a5")/2+COUNTIF($G54:$BP54,"p5,b5")/2+COUNTIF($G54:$BP54,"p5,c5")/2+COUNTIF($G54:$BP54,"p5,d5")/2</f>
        <v/>
      </c>
      <c r="BZ54" s="63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4">
        <f>IF(BZ54&gt;25,4,IF(BZ54&gt;18,3,IF(BZ54&gt;12,2,IF(BZ54&gt;4,1,0))))-BX54-2+1</f>
        <v/>
      </c>
      <c r="CE54" s="30" t="n"/>
      <c r="CF54" s="64">
        <f>CD54*CI54</f>
        <v/>
      </c>
      <c r="CG54" s="65">
        <f>F54-BY54+1</f>
        <v/>
      </c>
      <c r="CH54" s="64">
        <f>CE54*16</f>
        <v/>
      </c>
      <c r="CI54" s="66">
        <f>VLOOKUP(A54,[1]DATA!$A$6:$AI$331,34,0)</f>
        <v/>
      </c>
      <c r="CJ54" s="67">
        <f>VLOOKUP(A54,[2]CHAMCONG!A$7:CI$333,79,0)</f>
        <v/>
      </c>
      <c r="CK54" s="68">
        <f>CJ54-CA54</f>
        <v/>
      </c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D</t>
        </is>
      </c>
      <c r="H55" s="74" t="n">
        <v>0</v>
      </c>
      <c r="I55" s="75" t="inlineStr">
        <is>
          <t>D</t>
        </is>
      </c>
      <c r="J55" s="74" t="n">
        <v>0</v>
      </c>
      <c r="K55" s="75" t="inlineStr"/>
      <c r="L55" s="74" t="n">
        <v>0</v>
      </c>
      <c r="M55" s="75" t="inlineStr">
        <is>
          <t>D</t>
        </is>
      </c>
      <c r="N55" s="74" t="n">
        <v>0</v>
      </c>
      <c r="O55" s="75" t="inlineStr">
        <is>
          <t>D</t>
        </is>
      </c>
      <c r="P55" s="74" t="n">
        <v>0</v>
      </c>
      <c r="Q55" s="74" t="inlineStr">
        <is>
          <t>D</t>
        </is>
      </c>
      <c r="R55" s="74" t="n">
        <v>0</v>
      </c>
      <c r="S55" s="74" t="inlineStr">
        <is>
          <t>P0</t>
        </is>
      </c>
      <c r="T55" s="74" t="n">
        <v>0</v>
      </c>
      <c r="U55" s="74" t="inlineStr">
        <is>
          <t>D</t>
        </is>
      </c>
      <c r="V55" s="74" t="n">
        <v>0</v>
      </c>
      <c r="W55" s="74" t="inlineStr">
        <is>
          <t>L</t>
        </is>
      </c>
      <c r="X55" s="74" t="n">
        <v>0</v>
      </c>
      <c r="Y55" s="74" t="inlineStr"/>
      <c r="Z55" s="74" t="n">
        <v>0</v>
      </c>
      <c r="AA55" s="74" t="inlineStr">
        <is>
          <t>P0</t>
        </is>
      </c>
      <c r="AB55" s="74" t="n">
        <v>0</v>
      </c>
      <c r="AC55" s="74" t="n"/>
      <c r="AD55" s="74" t="n"/>
      <c r="AE55" s="74" t="n"/>
      <c r="AF55" s="74" t="n"/>
      <c r="AG55" s="74" t="n"/>
      <c r="AH55" s="74" t="n"/>
      <c r="AI55" s="74" t="n"/>
      <c r="AJ55" s="74" t="n"/>
      <c r="AK55" s="74" t="n"/>
      <c r="AL55" s="74" t="n"/>
      <c r="AM55" s="74" t="n"/>
      <c r="AN55" s="74" t="n"/>
      <c r="AO55" s="74" t="n"/>
      <c r="AP55" s="74" t="n"/>
      <c r="AQ55" s="74" t="n"/>
      <c r="AR55" s="74" t="n"/>
      <c r="AS55" s="74" t="n"/>
      <c r="AT55" s="74" t="n"/>
      <c r="AU55" s="74" t="n"/>
      <c r="AV55" s="74" t="n"/>
      <c r="AW55" s="74" t="n"/>
      <c r="AX55" s="74" t="n"/>
      <c r="AY55" s="74" t="n"/>
      <c r="AZ55" s="74" t="n"/>
      <c r="BA55" s="74" t="n"/>
      <c r="BB55" s="74" t="n"/>
      <c r="BC55" s="74" t="n"/>
      <c r="BD55" s="74" t="n"/>
      <c r="BE55" s="74" t="n"/>
      <c r="BF55" s="74" t="n"/>
      <c r="BG55" s="74" t="n"/>
      <c r="BH55" s="74" t="n"/>
      <c r="BI55" s="74" t="n"/>
      <c r="BJ55" s="74" t="n"/>
      <c r="BK55" s="74" t="n"/>
      <c r="BL55" s="74" t="n"/>
      <c r="BM55" s="74" t="n"/>
      <c r="BN55" s="74" t="n"/>
      <c r="BO55" s="74" t="n"/>
      <c r="BP55" s="74" t="n"/>
      <c r="BQ55" s="62">
        <f>COUNTIF($G55:$BP55,"a")+COUNTIF($G55:$BP55,"r0,a5")/2+COUNTIF($G55:$BP55,"p5,a5")/2</f>
        <v/>
      </c>
      <c r="BR55" s="62">
        <f>COUNTIF($G55:$BP55,"d")+COUNTIF($G55:$BP55,"r0,d5")/2+COUNTIF($G55:$BP55,"p5,d5")/2</f>
        <v/>
      </c>
      <c r="BS55" s="62">
        <f>COUNTIF($G55:$BP55,"b")+COUNTIF($G55:$BP55,"r0,b5")/2+COUNTIF($G55:$BP55,"p5,b5")/2</f>
        <v/>
      </c>
      <c r="BT55" s="62">
        <f>COUNTIF($G55:$BP55,"c")+COUNTIF($G55:$BP55,"r0,c5")/2+COUNTIF($G55:$BP55,"p5,c5")/2</f>
        <v/>
      </c>
      <c r="BU55" s="62">
        <f>COUNTIF($G55:$BP55,"KH")+COUNTIF($G55:$BP55,"TL")+COUNTIF($G55:$BP55,"L")</f>
        <v/>
      </c>
      <c r="BV55" s="62" t="n"/>
      <c r="BW55" s="62">
        <f>COUNTIF($G55:$BP55,"hh")</f>
        <v/>
      </c>
      <c r="BX55" s="62">
        <f>COUNTIF($G55:$BP55,"nt7")</f>
        <v/>
      </c>
      <c r="BY55" s="62">
        <f>COUNTIF($G55:$BP55,"P")+COUNTIF($G55:$BP55,"p5,a5")/2+COUNTIF($G55:$BP55,"p5,b5")/2+COUNTIF($G55:$BP55,"p5,c5")/2+COUNTIF($G55:$BP55,"p5,d5")/2</f>
        <v/>
      </c>
      <c r="BZ55" s="63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4">
        <f>IF(BZ55&gt;25,4,IF(BZ55&gt;18,3,IF(BZ55&gt;12,2,IF(BZ55&gt;4,1,0))))-BX55-2+1</f>
        <v/>
      </c>
      <c r="CE55" s="30" t="n"/>
      <c r="CF55" s="64">
        <f>CD55*CI55</f>
        <v/>
      </c>
      <c r="CG55" s="65">
        <f>F55-BY55+1</f>
        <v/>
      </c>
      <c r="CH55" s="64">
        <f>CE55*16</f>
        <v/>
      </c>
      <c r="CI55" s="66">
        <f>VLOOKUP(A55,[1]DATA!$A$6:$AI$331,34,0)</f>
        <v/>
      </c>
      <c r="CJ55" s="67">
        <f>VLOOKUP(A55,[2]CHAMCONG!A$7:CI$333,79,0)</f>
        <v/>
      </c>
      <c r="CK55" s="68">
        <f>CJ55-CA55</f>
        <v/>
      </c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A</t>
        </is>
      </c>
      <c r="H56" s="74" t="n">
        <v>4</v>
      </c>
      <c r="I56" s="74" t="inlineStr">
        <is>
          <t>A</t>
        </is>
      </c>
      <c r="J56" s="74" t="n">
        <v>4</v>
      </c>
      <c r="K56" s="74" t="inlineStr"/>
      <c r="L56" s="74" t="n">
        <v>0</v>
      </c>
      <c r="M56" s="74" t="inlineStr">
        <is>
          <t>C</t>
        </is>
      </c>
      <c r="N56" s="74" t="n">
        <v>4</v>
      </c>
      <c r="O56" s="74" t="inlineStr">
        <is>
          <t>C</t>
        </is>
      </c>
      <c r="P56" s="74" t="n">
        <v>4</v>
      </c>
      <c r="Q56" s="75" t="inlineStr">
        <is>
          <t>C</t>
        </is>
      </c>
      <c r="R56" s="75" t="n">
        <v>4</v>
      </c>
      <c r="S56" s="75" t="inlineStr">
        <is>
          <t>C</t>
        </is>
      </c>
      <c r="T56" s="74" t="n">
        <v>4</v>
      </c>
      <c r="U56" s="75" t="inlineStr">
        <is>
          <t>C</t>
        </is>
      </c>
      <c r="V56" s="74" t="n">
        <v>4</v>
      </c>
      <c r="W56" s="75" t="inlineStr">
        <is>
          <t>L</t>
        </is>
      </c>
      <c r="X56" s="74" t="n">
        <v>0</v>
      </c>
      <c r="Y56" s="75" t="inlineStr"/>
      <c r="Z56" s="74" t="n">
        <v>0</v>
      </c>
      <c r="AA56" s="75" t="inlineStr">
        <is>
          <t>R0</t>
        </is>
      </c>
      <c r="AB56" s="74" t="n">
        <v>0</v>
      </c>
      <c r="AC56" s="74" t="n"/>
      <c r="AD56" s="74" t="n"/>
      <c r="AE56" s="74" t="n"/>
      <c r="AF56" s="74" t="n"/>
      <c r="AG56" s="74" t="n"/>
      <c r="AH56" s="74" t="n"/>
      <c r="AI56" s="74" t="n"/>
      <c r="AJ56" s="74" t="n"/>
      <c r="AK56" s="74" t="n"/>
      <c r="AL56" s="74" t="n"/>
      <c r="AM56" s="74" t="n"/>
      <c r="AN56" s="74" t="n"/>
      <c r="AO56" s="74" t="n"/>
      <c r="AP56" s="74" t="n"/>
      <c r="AQ56" s="74" t="n"/>
      <c r="AR56" s="74" t="n"/>
      <c r="AS56" s="74" t="n"/>
      <c r="AT56" s="74" t="n"/>
      <c r="AU56" s="74" t="n"/>
      <c r="AV56" s="74" t="n"/>
      <c r="AW56" s="74" t="n"/>
      <c r="AX56" s="74" t="n"/>
      <c r="AY56" s="75" t="n"/>
      <c r="AZ56" s="74" t="n"/>
      <c r="BA56" s="75" t="n"/>
      <c r="BB56" s="74" t="n"/>
      <c r="BC56" s="75" t="n"/>
      <c r="BD56" s="74" t="n"/>
      <c r="BE56" s="74" t="n"/>
      <c r="BF56" s="74" t="n"/>
      <c r="BG56" s="74" t="n"/>
      <c r="BH56" s="74" t="n"/>
      <c r="BI56" s="74" t="n"/>
      <c r="BJ56" s="74" t="n"/>
      <c r="BK56" s="74" t="n"/>
      <c r="BL56" s="74" t="n"/>
      <c r="BM56" s="74" t="n"/>
      <c r="BN56" s="74" t="n"/>
      <c r="BO56" s="74" t="n"/>
      <c r="BP56" s="74" t="n"/>
      <c r="BQ56" s="62">
        <f>COUNTIF($G56:$BP56,"a")+COUNTIF($G56:$BP56,"r0,a5")/2+COUNTIF($G56:$BP56,"p5,a5")/2</f>
        <v/>
      </c>
      <c r="BR56" s="62">
        <f>COUNTIF($G56:$BP56,"d")+COUNTIF($G56:$BP56,"r0,d5")/2+COUNTIF($G56:$BP56,"p5,d5")/2</f>
        <v/>
      </c>
      <c r="BS56" s="62">
        <f>COUNTIF($G56:$BP56,"b")+COUNTIF($G56:$BP56,"r0,b5")/2+COUNTIF($G56:$BP56,"p5,b5")/2</f>
        <v/>
      </c>
      <c r="BT56" s="62">
        <f>COUNTIF($G56:$BP56,"c")+COUNTIF($G56:$BP56,"r0,c5")/2+COUNTIF($G56:$BP56,"p5,c5")/2</f>
        <v/>
      </c>
      <c r="BU56" s="62">
        <f>COUNTIF($G56:$BP56,"KH")+COUNTIF($G56:$BP56,"TL")+COUNTIF($G56:$BP56,"L")</f>
        <v/>
      </c>
      <c r="BV56" s="62" t="n"/>
      <c r="BW56" s="62">
        <f>COUNTIF($G56:$BP56,"hh")</f>
        <v/>
      </c>
      <c r="BX56" s="62">
        <f>COUNTIF($G56:$BP56,"nt7")</f>
        <v/>
      </c>
      <c r="BY56" s="62">
        <f>COUNTIF($G56:$BP56,"P")+COUNTIF($G56:$BP56,"p5,a5")/2+COUNTIF($G56:$BP56,"p5,b5")/2+COUNTIF($G56:$BP56,"p5,c5")/2+COUNTIF($G56:$BP56,"p5,d5")/2</f>
        <v/>
      </c>
      <c r="BZ56" s="63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4">
        <f>IF(BZ56&gt;25,4,IF(BZ56&gt;18,3,IF(BZ56&gt;12,2,IF(BZ56&gt;4,1,0))))-BX56-2+1</f>
        <v/>
      </c>
      <c r="CE56" s="30" t="n"/>
      <c r="CF56" s="64">
        <f>CD56*CI56</f>
        <v/>
      </c>
      <c r="CG56" s="65">
        <f>F56-BY56+1</f>
        <v/>
      </c>
      <c r="CH56" s="64">
        <f>CE56*16</f>
        <v/>
      </c>
      <c r="CI56" s="66">
        <f>VLOOKUP(A56,[1]DATA!$A$6:$AI$331,34,0)</f>
        <v/>
      </c>
      <c r="CJ56" s="67">
        <f>VLOOKUP(A56,[2]CHAMCONG!A$7:CI$333,79,0)</f>
        <v/>
      </c>
      <c r="CK56" s="68">
        <f>CJ56-CA56</f>
        <v/>
      </c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D</t>
        </is>
      </c>
      <c r="H57" s="74" t="n">
        <v>0</v>
      </c>
      <c r="I57" s="75" t="inlineStr">
        <is>
          <t>D</t>
        </is>
      </c>
      <c r="J57" s="74" t="n">
        <v>0</v>
      </c>
      <c r="K57" s="75" t="inlineStr"/>
      <c r="L57" s="74" t="n">
        <v>0</v>
      </c>
      <c r="M57" s="75" t="inlineStr">
        <is>
          <t>D</t>
        </is>
      </c>
      <c r="N57" s="74" t="n">
        <v>0</v>
      </c>
      <c r="O57" s="75" t="inlineStr">
        <is>
          <t>D</t>
        </is>
      </c>
      <c r="P57" s="74" t="n">
        <v>0</v>
      </c>
      <c r="Q57" s="74" t="inlineStr">
        <is>
          <t>D</t>
        </is>
      </c>
      <c r="R57" s="74" t="n">
        <v>0</v>
      </c>
      <c r="S57" s="75" t="inlineStr">
        <is>
          <t>D</t>
        </is>
      </c>
      <c r="T57" s="74" t="n">
        <v>0</v>
      </c>
      <c r="U57" s="75" t="inlineStr">
        <is>
          <t>D</t>
        </is>
      </c>
      <c r="V57" s="74" t="n">
        <v>0</v>
      </c>
      <c r="W57" s="75" t="inlineStr">
        <is>
          <t>L</t>
        </is>
      </c>
      <c r="X57" s="74" t="n">
        <v>0</v>
      </c>
      <c r="Y57" s="75" t="inlineStr"/>
      <c r="Z57" s="74" t="n">
        <v>0</v>
      </c>
      <c r="AA57" s="75" t="inlineStr">
        <is>
          <t>R0</t>
        </is>
      </c>
      <c r="AB57" s="74" t="n">
        <v>0</v>
      </c>
      <c r="AC57" s="75" t="n"/>
      <c r="AD57" s="74" t="n"/>
      <c r="AE57" s="75" t="n"/>
      <c r="AF57" s="75" t="n"/>
      <c r="AG57" s="75" t="n"/>
      <c r="AH57" s="74" t="n"/>
      <c r="AI57" s="75" t="n"/>
      <c r="AJ57" s="74" t="n"/>
      <c r="AK57" s="75" t="n"/>
      <c r="AL57" s="74" t="n"/>
      <c r="AM57" s="75" t="n"/>
      <c r="AN57" s="74" t="n"/>
      <c r="AO57" s="75" t="n"/>
      <c r="AP57" s="74" t="n"/>
      <c r="AQ57" s="74" t="n"/>
      <c r="AR57" s="74" t="n"/>
      <c r="AS57" s="74" t="n"/>
      <c r="AT57" s="74" t="n"/>
      <c r="AU57" s="74" t="n"/>
      <c r="AV57" s="74" t="n"/>
      <c r="AW57" s="74" t="n"/>
      <c r="AX57" s="74" t="n"/>
      <c r="AY57" s="74" t="n"/>
      <c r="AZ57" s="74" t="n"/>
      <c r="BA57" s="74" t="n"/>
      <c r="BB57" s="74" t="n"/>
      <c r="BC57" s="74" t="n"/>
      <c r="BD57" s="74" t="n"/>
      <c r="BE57" s="74" t="n"/>
      <c r="BF57" s="74" t="n"/>
      <c r="BG57" s="74" t="n"/>
      <c r="BH57" s="74" t="n"/>
      <c r="BI57" s="74" t="n"/>
      <c r="BJ57" s="74" t="n"/>
      <c r="BK57" s="74" t="n"/>
      <c r="BL57" s="74" t="n"/>
      <c r="BM57" s="74" t="n"/>
      <c r="BN57" s="74" t="n"/>
      <c r="BO57" s="74" t="n"/>
      <c r="BP57" s="74" t="n"/>
      <c r="BQ57" s="62">
        <f>COUNTIF($G57:$BP57,"a")+COUNTIF($G57:$BP57,"r0,a5")/2+COUNTIF($G57:$BP57,"p5,a5")/2</f>
        <v/>
      </c>
      <c r="BR57" s="62">
        <f>COUNTIF($G57:$BP57,"d")+COUNTIF($G57:$BP57,"r0,d5")/2+COUNTIF($G57:$BP57,"p5,d5")/2</f>
        <v/>
      </c>
      <c r="BS57" s="62">
        <f>COUNTIF($G57:$BP57,"b")+COUNTIF($G57:$BP57,"r0,b5")/2+COUNTIF($G57:$BP57,"p5,b5")/2</f>
        <v/>
      </c>
      <c r="BT57" s="62">
        <f>COUNTIF($G57:$BP57,"c")+COUNTIF($G57:$BP57,"r0,c5")/2+COUNTIF($G57:$BP57,"p5,c5")/2</f>
        <v/>
      </c>
      <c r="BU57" s="62">
        <f>COUNTIF($G57:$BP57,"KH")+COUNTIF($G57:$BP57,"TL")+COUNTIF($G57:$BP57,"L")</f>
        <v/>
      </c>
      <c r="BV57" s="62" t="n"/>
      <c r="BW57" s="62">
        <f>COUNTIF($G57:$BP57,"hh")</f>
        <v/>
      </c>
      <c r="BX57" s="62">
        <f>COUNTIF($G57:$BP57,"nt7")</f>
        <v/>
      </c>
      <c r="BY57" s="62">
        <f>COUNTIF($G57:$BP57,"P")+COUNTIF($G57:$BP57,"p5,a5")/2+COUNTIF($G57:$BP57,"p5,b5")/2+COUNTIF($G57:$BP57,"p5,c5")/2+COUNTIF($G57:$BP57,"p5,d5")/2</f>
        <v/>
      </c>
      <c r="BZ57" s="63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4">
        <f>IF(BZ57&gt;25,4,IF(BZ57&gt;18,3,IF(BZ57&gt;12,2,IF(BZ57&gt;4,1,0))))-BX57-2+1</f>
        <v/>
      </c>
      <c r="CE57" s="30" t="n"/>
      <c r="CF57" s="64">
        <f>CD57*CI57</f>
        <v/>
      </c>
      <c r="CG57" s="65">
        <f>F57-BY57+1</f>
        <v/>
      </c>
      <c r="CH57" s="64">
        <f>CE57*16</f>
        <v/>
      </c>
      <c r="CI57" s="66">
        <f>VLOOKUP(A57,[1]DATA!$A$6:$AI$331,34,0)</f>
        <v/>
      </c>
      <c r="CJ57" s="67">
        <f>VLOOKUP(A57,[2]CHAMCONG!A$7:CI$333,79,0)</f>
        <v/>
      </c>
      <c r="CK57" s="68">
        <f>CJ57-CA57</f>
        <v/>
      </c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D</t>
        </is>
      </c>
      <c r="H58" s="74" t="n">
        <v>0</v>
      </c>
      <c r="I58" s="75" t="inlineStr">
        <is>
          <t>D</t>
        </is>
      </c>
      <c r="J58" s="74" t="n">
        <v>0</v>
      </c>
      <c r="K58" s="74" t="inlineStr"/>
      <c r="L58" s="74" t="n">
        <v>0</v>
      </c>
      <c r="M58" s="74" t="inlineStr">
        <is>
          <t>D</t>
        </is>
      </c>
      <c r="N58" s="74" t="n">
        <v>0</v>
      </c>
      <c r="O58" s="75" t="inlineStr">
        <is>
          <t>D</t>
        </is>
      </c>
      <c r="P58" s="74" t="n">
        <v>0</v>
      </c>
      <c r="Q58" s="74" t="inlineStr">
        <is>
          <t>D</t>
        </is>
      </c>
      <c r="R58" s="74" t="n">
        <v>0</v>
      </c>
      <c r="S58" s="74" t="inlineStr">
        <is>
          <t>D</t>
        </is>
      </c>
      <c r="T58" s="74" t="n">
        <v>0</v>
      </c>
      <c r="U58" s="74" t="inlineStr">
        <is>
          <t>D</t>
        </is>
      </c>
      <c r="V58" s="74" t="n">
        <v>0</v>
      </c>
      <c r="W58" s="74" t="inlineStr">
        <is>
          <t>L</t>
        </is>
      </c>
      <c r="X58" s="74" t="n">
        <v>0</v>
      </c>
      <c r="Y58" s="74" t="inlineStr"/>
      <c r="Z58" s="74" t="n">
        <v>0</v>
      </c>
      <c r="AA58" s="74" t="inlineStr">
        <is>
          <t>P0</t>
        </is>
      </c>
      <c r="AB58" s="74" t="n">
        <v>0</v>
      </c>
      <c r="AC58" s="74" t="n"/>
      <c r="AD58" s="74" t="n"/>
      <c r="AE58" s="74" t="n"/>
      <c r="AF58" s="74" t="n"/>
      <c r="AG58" s="74" t="n"/>
      <c r="AH58" s="74" t="n"/>
      <c r="AI58" s="74" t="n"/>
      <c r="AJ58" s="74" t="n"/>
      <c r="AK58" s="74" t="n"/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  <c r="AU58" s="74" t="n"/>
      <c r="AV58" s="74" t="n"/>
      <c r="AW58" s="74" t="n"/>
      <c r="AX58" s="74" t="n"/>
      <c r="AY58" s="74" t="n"/>
      <c r="AZ58" s="74" t="n"/>
      <c r="BA58" s="74" t="n"/>
      <c r="BB58" s="74" t="n"/>
      <c r="BC58" s="74" t="n"/>
      <c r="BD58" s="74" t="n"/>
      <c r="BE58" s="74" t="n"/>
      <c r="BF58" s="74" t="n"/>
      <c r="BG58" s="74" t="n"/>
      <c r="BH58" s="74" t="n"/>
      <c r="BI58" s="74" t="n"/>
      <c r="BJ58" s="74" t="n"/>
      <c r="BK58" s="74" t="n"/>
      <c r="BL58" s="74" t="n"/>
      <c r="BM58" s="74" t="n"/>
      <c r="BN58" s="74" t="n"/>
      <c r="BO58" s="74" t="n"/>
      <c r="BP58" s="74" t="n"/>
      <c r="BQ58" s="62">
        <f>COUNTIF($G58:$BP58,"a")+COUNTIF($G58:$BP58,"r0,a5")/2+COUNTIF($G58:$BP58,"p5,a5")/2</f>
        <v/>
      </c>
      <c r="BR58" s="62">
        <f>COUNTIF($G58:$BP58,"d")+COUNTIF($G58:$BP58,"r0,d5")/2+COUNTIF($G58:$BP58,"p5,d5")/2</f>
        <v/>
      </c>
      <c r="BS58" s="62">
        <f>COUNTIF($G58:$BP58,"b")+COUNTIF($G58:$BP58,"r0,b5")/2+COUNTIF($G58:$BP58,"p5,b5")/2</f>
        <v/>
      </c>
      <c r="BT58" s="62">
        <f>COUNTIF($G58:$BP58,"c")+COUNTIF($G58:$BP58,"r0,c5")/2+COUNTIF($G58:$BP58,"p5,c5")/2</f>
        <v/>
      </c>
      <c r="BU58" s="62">
        <f>COUNTIF($G58:$BP58,"KH")+COUNTIF($G58:$BP58,"TL")+COUNTIF($G58:$BP58,"L")</f>
        <v/>
      </c>
      <c r="BV58" s="62" t="n"/>
      <c r="BW58" s="62">
        <f>COUNTIF($G58:$BP58,"hh")</f>
        <v/>
      </c>
      <c r="BX58" s="62">
        <f>COUNTIF($G58:$BP58,"nt7")</f>
        <v/>
      </c>
      <c r="BY58" s="62">
        <f>COUNTIF($G58:$BP58,"P")+COUNTIF($G58:$BP58,"p5,a5")/2+COUNTIF($G58:$BP58,"p5,b5")/2+COUNTIF($G58:$BP58,"p5,c5")/2+COUNTIF($G58:$BP58,"p5,d5")/2</f>
        <v/>
      </c>
      <c r="BZ58" s="63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4">
        <f>IF(BZ58&gt;25,4,IF(BZ58&gt;18,3,IF(BZ58&gt;12,2,IF(BZ58&gt;4,1,0))))-BX58-2+1</f>
        <v/>
      </c>
      <c r="CE58" s="30" t="n"/>
      <c r="CF58" s="64">
        <f>CD58*CI58</f>
        <v/>
      </c>
      <c r="CG58" s="65">
        <f>F58-BY58+1</f>
        <v/>
      </c>
      <c r="CH58" s="64">
        <f>CE58*16</f>
        <v/>
      </c>
      <c r="CI58" s="66">
        <f>VLOOKUP(A58,[1]DATA!$A$6:$AI$331,34,0)</f>
        <v/>
      </c>
      <c r="CJ58" s="67">
        <f>VLOOKUP(A58,[2]CHAMCONG!A$7:CI$333,79,0)</f>
        <v/>
      </c>
      <c r="CK58" s="68">
        <f>CJ58-CA58</f>
        <v/>
      </c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D</t>
        </is>
      </c>
      <c r="H59" s="74" t="n">
        <v>0</v>
      </c>
      <c r="I59" s="75" t="inlineStr">
        <is>
          <t>P0</t>
        </is>
      </c>
      <c r="J59" s="74" t="n">
        <v>0</v>
      </c>
      <c r="K59" s="75" t="inlineStr"/>
      <c r="L59" s="74" t="n">
        <v>0</v>
      </c>
      <c r="M59" s="75" t="inlineStr">
        <is>
          <t>D</t>
        </is>
      </c>
      <c r="N59" s="74" t="n">
        <v>0</v>
      </c>
      <c r="O59" s="75" t="inlineStr">
        <is>
          <t>D</t>
        </is>
      </c>
      <c r="P59" s="74" t="n">
        <v>0</v>
      </c>
      <c r="Q59" s="75" t="inlineStr">
        <is>
          <t>D</t>
        </is>
      </c>
      <c r="R59" s="75" t="n">
        <v>0</v>
      </c>
      <c r="S59" s="75" t="inlineStr">
        <is>
          <t>D</t>
        </is>
      </c>
      <c r="T59" s="74" t="n">
        <v>0</v>
      </c>
      <c r="U59" s="75" t="inlineStr">
        <is>
          <t>P0</t>
        </is>
      </c>
      <c r="V59" s="74" t="n">
        <v>0</v>
      </c>
      <c r="W59" s="75" t="inlineStr">
        <is>
          <t>L</t>
        </is>
      </c>
      <c r="X59" s="74" t="n">
        <v>0</v>
      </c>
      <c r="Y59" s="75" t="inlineStr"/>
      <c r="Z59" s="74" t="n">
        <v>0</v>
      </c>
      <c r="AA59" s="75" t="inlineStr">
        <is>
          <t>P0</t>
        </is>
      </c>
      <c r="AB59" s="74" t="n">
        <v>0</v>
      </c>
      <c r="AC59" s="75" t="n"/>
      <c r="AD59" s="74" t="n"/>
      <c r="AE59" s="75" t="n"/>
      <c r="AF59" s="75" t="n"/>
      <c r="AG59" s="75" t="n"/>
      <c r="AH59" s="74" t="n"/>
      <c r="AI59" s="75" t="n"/>
      <c r="AJ59" s="74" t="n"/>
      <c r="AK59" s="75" t="n"/>
      <c r="AL59" s="74" t="n"/>
      <c r="AM59" s="75" t="n"/>
      <c r="AN59" s="74" t="n"/>
      <c r="AO59" s="75" t="n"/>
      <c r="AP59" s="74" t="n"/>
      <c r="AQ59" s="75" t="n"/>
      <c r="AR59" s="74" t="n"/>
      <c r="AS59" s="75" t="n"/>
      <c r="AT59" s="75" t="n"/>
      <c r="AU59" s="75" t="n"/>
      <c r="AV59" s="74" t="n"/>
      <c r="AW59" s="74" t="n"/>
      <c r="AX59" s="74" t="n"/>
      <c r="AY59" s="75" t="n"/>
      <c r="AZ59" s="74" t="n"/>
      <c r="BA59" s="75" t="n"/>
      <c r="BB59" s="74" t="n"/>
      <c r="BC59" s="75" t="n"/>
      <c r="BD59" s="74" t="n"/>
      <c r="BE59" s="75" t="n"/>
      <c r="BF59" s="74" t="n"/>
      <c r="BG59" s="75" t="n"/>
      <c r="BH59" s="75" t="n"/>
      <c r="BI59" s="74" t="n"/>
      <c r="BJ59" s="74" t="n"/>
      <c r="BK59" s="74" t="n"/>
      <c r="BL59" s="74" t="n"/>
      <c r="BM59" s="74" t="n"/>
      <c r="BN59" s="74" t="n"/>
      <c r="BO59" s="74" t="n"/>
      <c r="BP59" s="74" t="n"/>
      <c r="BQ59" s="62">
        <f>COUNTIF($G59:$BP59,"a")+COUNTIF($G59:$BP59,"r0,a5")/2+COUNTIF($G59:$BP59,"p5,a5")/2</f>
        <v/>
      </c>
      <c r="BR59" s="62">
        <f>COUNTIF($G59:$BP59,"d")+COUNTIF($G59:$BP59,"r0,d5")/2+COUNTIF($G59:$BP59,"p5,d5")/2</f>
        <v/>
      </c>
      <c r="BS59" s="62">
        <f>COUNTIF($G59:$BP59,"b")+COUNTIF($G59:$BP59,"r0,b5")/2+COUNTIF($G59:$BP59,"p5,b5")/2</f>
        <v/>
      </c>
      <c r="BT59" s="62">
        <f>COUNTIF($G59:$BP59,"c")+COUNTIF($G59:$BP59,"r0,c5")/2+COUNTIF($G59:$BP59,"p5,c5")/2</f>
        <v/>
      </c>
      <c r="BU59" s="62">
        <f>COUNTIF($G59:$BP59,"KH")+COUNTIF($G59:$BP59,"TL")+COUNTIF($G59:$BP59,"L")</f>
        <v/>
      </c>
      <c r="BV59" s="62" t="n"/>
      <c r="BW59" s="62">
        <f>COUNTIF($G59:$BP59,"hh")</f>
        <v/>
      </c>
      <c r="BX59" s="62">
        <f>COUNTIF($G59:$BP59,"nt7")</f>
        <v/>
      </c>
      <c r="BY59" s="62">
        <f>COUNTIF($G59:$BP59,"P")+COUNTIF($G59:$BP59,"p5,a5")/2+COUNTIF($G59:$BP59,"p5,b5")/2+COUNTIF($G59:$BP59,"p5,c5")/2+COUNTIF($G59:$BP59,"p5,d5")/2</f>
        <v/>
      </c>
      <c r="BZ59" s="63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4">
        <f>IF(BZ59&gt;25,4,IF(BZ59&gt;18,3,IF(BZ59&gt;12,2,IF(BZ59&gt;4,1,0))))-BX59-2+1</f>
        <v/>
      </c>
      <c r="CE59" s="30" t="n"/>
      <c r="CF59" s="64">
        <f>CD59*CI59</f>
        <v/>
      </c>
      <c r="CG59" s="65">
        <f>F59-BY59+1</f>
        <v/>
      </c>
      <c r="CH59" s="64">
        <f>CE59*16</f>
        <v/>
      </c>
      <c r="CI59" s="66">
        <f>VLOOKUP(A59,[1]DATA!$A$6:$AI$331,34,0)</f>
        <v/>
      </c>
      <c r="CJ59" s="67">
        <f>VLOOKUP(A59,[2]CHAMCONG!A$7:CI$333,79,0)</f>
        <v/>
      </c>
      <c r="CK59" s="68">
        <f>CJ59-CA59</f>
        <v/>
      </c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D</t>
        </is>
      </c>
      <c r="H60" s="74" t="n">
        <v>0</v>
      </c>
      <c r="I60" s="74" t="inlineStr">
        <is>
          <t>D</t>
        </is>
      </c>
      <c r="J60" s="74" t="n">
        <v>0</v>
      </c>
      <c r="K60" s="74" t="inlineStr"/>
      <c r="L60" s="74" t="n">
        <v>0</v>
      </c>
      <c r="M60" s="74" t="inlineStr">
        <is>
          <t>D</t>
        </is>
      </c>
      <c r="N60" s="74" t="n">
        <v>0</v>
      </c>
      <c r="O60" s="74" t="inlineStr">
        <is>
          <t>D</t>
        </is>
      </c>
      <c r="P60" s="74" t="n">
        <v>0</v>
      </c>
      <c r="Q60" s="74" t="inlineStr">
        <is>
          <t>D</t>
        </is>
      </c>
      <c r="R60" s="74" t="n">
        <v>0</v>
      </c>
      <c r="S60" s="74" t="inlineStr">
        <is>
          <t>D</t>
        </is>
      </c>
      <c r="T60" s="74" t="n">
        <v>0</v>
      </c>
      <c r="U60" s="74" t="inlineStr">
        <is>
          <t>D</t>
        </is>
      </c>
      <c r="V60" s="74" t="n">
        <v>0</v>
      </c>
      <c r="W60" s="74" t="inlineStr">
        <is>
          <t>L</t>
        </is>
      </c>
      <c r="X60" s="74" t="n">
        <v>0</v>
      </c>
      <c r="Y60" s="74" t="inlineStr"/>
      <c r="Z60" s="74" t="n">
        <v>0</v>
      </c>
      <c r="AA60" s="74" t="inlineStr">
        <is>
          <t>P0</t>
        </is>
      </c>
      <c r="AB60" s="74" t="n">
        <v>0</v>
      </c>
      <c r="AC60" s="74" t="n"/>
      <c r="AD60" s="74" t="n"/>
      <c r="AE60" s="74" t="n"/>
      <c r="AF60" s="74" t="n"/>
      <c r="AG60" s="74" t="n"/>
      <c r="AH60" s="74" t="n"/>
      <c r="AI60" s="74" t="n"/>
      <c r="AJ60" s="74" t="n"/>
      <c r="AK60" s="74" t="n"/>
      <c r="AL60" s="74" t="n"/>
      <c r="AM60" s="74" t="n"/>
      <c r="AN60" s="74" t="n"/>
      <c r="AO60" s="74" t="n"/>
      <c r="AP60" s="74" t="n"/>
      <c r="AQ60" s="74" t="n"/>
      <c r="AR60" s="74" t="n"/>
      <c r="AS60" s="74" t="n"/>
      <c r="AT60" s="74" t="n"/>
      <c r="AU60" s="74" t="n"/>
      <c r="AV60" s="74" t="n"/>
      <c r="AW60" s="74" t="n"/>
      <c r="AX60" s="74" t="n"/>
      <c r="AY60" s="74" t="n"/>
      <c r="AZ60" s="74" t="n"/>
      <c r="BA60" s="74" t="n"/>
      <c r="BB60" s="74" t="n"/>
      <c r="BC60" s="74" t="n"/>
      <c r="BD60" s="74" t="n"/>
      <c r="BE60" s="74" t="n"/>
      <c r="BF60" s="74" t="n"/>
      <c r="BG60" s="74" t="n"/>
      <c r="BH60" s="74" t="n"/>
      <c r="BI60" s="74" t="n"/>
      <c r="BJ60" s="74" t="n"/>
      <c r="BK60" s="74" t="n"/>
      <c r="BL60" s="74" t="n"/>
      <c r="BM60" s="74" t="n"/>
      <c r="BN60" s="74" t="n"/>
      <c r="BO60" s="74" t="n"/>
      <c r="BP60" s="74" t="n"/>
      <c r="BQ60" s="62">
        <f>COUNTIF($G60:$BP60,"a")+COUNTIF($G60:$BP60,"r0,a5")/2+COUNTIF($G60:$BP60,"p5,a5")/2</f>
        <v/>
      </c>
      <c r="BR60" s="62">
        <f>COUNTIF($G60:$BP60,"d")+COUNTIF($G60:$BP60,"r0,d5")/2+COUNTIF($G60:$BP60,"p5,d5")/2</f>
        <v/>
      </c>
      <c r="BS60" s="62">
        <f>COUNTIF($G60:$BP60,"b")+COUNTIF($G60:$BP60,"r0,b5")/2+COUNTIF($G60:$BP60,"p5,b5")/2</f>
        <v/>
      </c>
      <c r="BT60" s="62">
        <f>COUNTIF($G60:$BP60,"c")+COUNTIF($G60:$BP60,"r0,c5")/2+COUNTIF($G60:$BP60,"p5,c5")/2</f>
        <v/>
      </c>
      <c r="BU60" s="62">
        <f>COUNTIF($G60:$BP60,"KH")+COUNTIF($G60:$BP60,"TL")+COUNTIF($G60:$BP60,"L")</f>
        <v/>
      </c>
      <c r="BV60" s="62" t="n"/>
      <c r="BW60" s="62">
        <f>COUNTIF($G60:$BP60,"hh")</f>
        <v/>
      </c>
      <c r="BX60" s="62">
        <f>COUNTIF($G60:$BP60,"nt7")</f>
        <v/>
      </c>
      <c r="BY60" s="62">
        <f>COUNTIF($G60:$BP60,"P")+COUNTIF($G60:$BP60,"p5,a5")/2+COUNTIF($G60:$BP60,"p5,b5")/2+COUNTIF($G60:$BP60,"p5,c5")/2+COUNTIF($G60:$BP60,"p5,d5")/2</f>
        <v/>
      </c>
      <c r="BZ60" s="63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4">
        <f>IF(BZ60&gt;25,4,IF(BZ60&gt;18,3,IF(BZ60&gt;12,2,IF(BZ60&gt;4,1,0))))-BX60-2+1</f>
        <v/>
      </c>
      <c r="CE60" s="30" t="n"/>
      <c r="CF60" s="64">
        <f>CD60*CI60</f>
        <v/>
      </c>
      <c r="CG60" s="65">
        <f>F60-BY60+1</f>
        <v/>
      </c>
      <c r="CH60" s="64">
        <f>CE60*16</f>
        <v/>
      </c>
      <c r="CI60" s="66">
        <f>VLOOKUP(A60,[1]DATA!$A$6:$AI$331,34,0)</f>
        <v/>
      </c>
      <c r="CJ60" s="67">
        <f>VLOOKUP(A60,[2]CHAMCONG!A$7:CI$333,79,0)</f>
        <v/>
      </c>
      <c r="CK60" s="68">
        <f>CJ60-CA60</f>
        <v/>
      </c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A</t>
        </is>
      </c>
      <c r="H61" s="74" t="n">
        <v>2</v>
      </c>
      <c r="I61" s="74" t="inlineStr">
        <is>
          <t>A</t>
        </is>
      </c>
      <c r="J61" s="74" t="n">
        <v>4</v>
      </c>
      <c r="K61" s="74" t="inlineStr"/>
      <c r="L61" s="74" t="n">
        <v>5</v>
      </c>
      <c r="M61" s="74" t="inlineStr">
        <is>
          <t>A</t>
        </is>
      </c>
      <c r="N61" s="74" t="n">
        <v>6</v>
      </c>
      <c r="O61" s="74" t="inlineStr">
        <is>
          <t>A</t>
        </is>
      </c>
      <c r="P61" s="74" t="n">
        <v>2</v>
      </c>
      <c r="Q61" s="74" t="inlineStr">
        <is>
          <t>A</t>
        </is>
      </c>
      <c r="R61" s="74" t="n">
        <v>4</v>
      </c>
      <c r="S61" s="74" t="inlineStr">
        <is>
          <t>A</t>
        </is>
      </c>
      <c r="T61" s="74" t="n">
        <v>2</v>
      </c>
      <c r="U61" s="74" t="inlineStr">
        <is>
          <t>A</t>
        </is>
      </c>
      <c r="V61" s="74" t="n">
        <v>2</v>
      </c>
      <c r="W61" s="74" t="inlineStr">
        <is>
          <t>L</t>
        </is>
      </c>
      <c r="X61" s="74" t="n">
        <v>8</v>
      </c>
      <c r="Y61" s="74" t="inlineStr"/>
      <c r="Z61" s="74" t="n">
        <v>0</v>
      </c>
      <c r="AA61" s="74" t="inlineStr">
        <is>
          <t>R0</t>
        </is>
      </c>
      <c r="AB61" s="74" t="n">
        <v>0</v>
      </c>
      <c r="AC61" s="75" t="n"/>
      <c r="AD61" s="74" t="n"/>
      <c r="AE61" s="75" t="n"/>
      <c r="AF61" s="75" t="n"/>
      <c r="AG61" s="75" t="n"/>
      <c r="AH61" s="74" t="n"/>
      <c r="AI61" s="74" t="n"/>
      <c r="AJ61" s="74" t="n"/>
      <c r="AK61" s="74" t="n"/>
      <c r="AL61" s="74" t="n"/>
      <c r="AM61" s="74" t="n"/>
      <c r="AN61" s="74" t="n"/>
      <c r="AO61" s="74" t="n"/>
      <c r="AP61" s="74" t="n"/>
      <c r="AQ61" s="74" t="n"/>
      <c r="AR61" s="74" t="n"/>
      <c r="AS61" s="74" t="n"/>
      <c r="AT61" s="74" t="n"/>
      <c r="AU61" s="74" t="n"/>
      <c r="AV61" s="74" t="n"/>
      <c r="AW61" s="74" t="n"/>
      <c r="AX61" s="74" t="n"/>
      <c r="AY61" s="74" t="n"/>
      <c r="AZ61" s="74" t="n"/>
      <c r="BA61" s="74" t="n"/>
      <c r="BB61" s="74" t="n"/>
      <c r="BC61" s="74" t="n"/>
      <c r="BD61" s="74" t="n"/>
      <c r="BE61" s="74" t="n"/>
      <c r="BF61" s="74" t="n"/>
      <c r="BG61" s="74" t="n"/>
      <c r="BH61" s="74" t="n"/>
      <c r="BI61" s="74" t="n"/>
      <c r="BJ61" s="74" t="n"/>
      <c r="BK61" s="74" t="n"/>
      <c r="BL61" s="74" t="n"/>
      <c r="BM61" s="74" t="n"/>
      <c r="BN61" s="74" t="n"/>
      <c r="BO61" s="74" t="n"/>
      <c r="BP61" s="74" t="n"/>
      <c r="BQ61" s="62">
        <f>COUNTIF($G61:$BP61,"a")+COUNTIF($G61:$BP61,"r0,a5")/2+COUNTIF($G61:$BP61,"p5,a5")/2</f>
        <v/>
      </c>
      <c r="BR61" s="62">
        <f>COUNTIF($G61:$BP61,"d")+COUNTIF($G61:$BP61,"r0,d5")/2+COUNTIF($G61:$BP61,"p5,d5")/2</f>
        <v/>
      </c>
      <c r="BS61" s="62">
        <f>COUNTIF($G61:$BP61,"b")+COUNTIF($G61:$BP61,"r0,b5")/2+COUNTIF($G61:$BP61,"p5,b5")/2</f>
        <v/>
      </c>
      <c r="BT61" s="62">
        <f>COUNTIF($G61:$BP61,"c")+COUNTIF($G61:$BP61,"r0,c5")/2+COUNTIF($G61:$BP61,"p5,c5")/2</f>
        <v/>
      </c>
      <c r="BU61" s="62">
        <f>COUNTIF($G61:$BP61,"KH")+COUNTIF($G61:$BP61,"TL")+COUNTIF($G61:$BP61,"L")</f>
        <v/>
      </c>
      <c r="BV61" s="62" t="n"/>
      <c r="BW61" s="62">
        <f>COUNTIF($G61:$BP61,"hh")</f>
        <v/>
      </c>
      <c r="BX61" s="62">
        <f>COUNTIF($G61:$BP61,"nt7")</f>
        <v/>
      </c>
      <c r="BY61" s="62">
        <f>COUNTIF($G61:$BP61,"P")+COUNTIF($G61:$BP61,"p5,a5")/2+COUNTIF($G61:$BP61,"p5,b5")/2+COUNTIF($G61:$BP61,"p5,c5")/2+COUNTIF($G61:$BP61,"p5,d5")/2</f>
        <v/>
      </c>
      <c r="BZ61" s="63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4">
        <f>IF(BZ61&gt;25,4,IF(BZ61&gt;18,3,IF(BZ61&gt;12,2,IF(BZ61&gt;4,1,0))))-BX61-2+1</f>
        <v/>
      </c>
      <c r="CE61" s="30" t="n"/>
      <c r="CF61" s="64">
        <f>CD61*CI61</f>
        <v/>
      </c>
      <c r="CG61" s="65">
        <f>F61-BY61+1</f>
        <v/>
      </c>
      <c r="CH61" s="64">
        <f>CE61*16</f>
        <v/>
      </c>
      <c r="CI61" s="66">
        <f>VLOOKUP(A61,[1]DATA!$A$6:$AI$331,34,0)</f>
        <v/>
      </c>
      <c r="CJ61" s="67">
        <f>VLOOKUP(A61,[2]CHAMCONG!A$7:CI$333,79,0)</f>
        <v/>
      </c>
      <c r="CK61" s="68">
        <f>CJ61-CA61</f>
        <v/>
      </c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A</t>
        </is>
      </c>
      <c r="H62" s="74" t="n">
        <v>4</v>
      </c>
      <c r="I62" s="75" t="inlineStr">
        <is>
          <t>A</t>
        </is>
      </c>
      <c r="J62" s="74" t="n">
        <v>4</v>
      </c>
      <c r="K62" s="75" t="inlineStr"/>
      <c r="L62" s="74" t="n">
        <v>12</v>
      </c>
      <c r="M62" s="75" t="inlineStr">
        <is>
          <t>R0</t>
        </is>
      </c>
      <c r="N62" s="74" t="n">
        <v>0</v>
      </c>
      <c r="O62" s="75" t="inlineStr">
        <is>
          <t>C</t>
        </is>
      </c>
      <c r="P62" s="74" t="n">
        <v>4</v>
      </c>
      <c r="Q62" s="75" t="inlineStr">
        <is>
          <t>C</t>
        </is>
      </c>
      <c r="R62" s="75" t="n">
        <v>4</v>
      </c>
      <c r="S62" s="75" t="inlineStr">
        <is>
          <t>C</t>
        </is>
      </c>
      <c r="T62" s="74" t="n">
        <v>4</v>
      </c>
      <c r="U62" s="75" t="inlineStr">
        <is>
          <t>C</t>
        </is>
      </c>
      <c r="V62" s="74" t="n">
        <v>4</v>
      </c>
      <c r="W62" s="75" t="inlineStr">
        <is>
          <t>L</t>
        </is>
      </c>
      <c r="X62" s="74" t="n">
        <v>0</v>
      </c>
      <c r="Y62" s="75" t="inlineStr"/>
      <c r="Z62" s="74" t="n">
        <v>0</v>
      </c>
      <c r="AA62" s="75" t="inlineStr">
        <is>
          <t>R0</t>
        </is>
      </c>
      <c r="AB62" s="74" t="n">
        <v>0</v>
      </c>
      <c r="AC62" s="75" t="n"/>
      <c r="AD62" s="74" t="n"/>
      <c r="AE62" s="74" t="n"/>
      <c r="AF62" s="74" t="n"/>
      <c r="AG62" s="75" t="n"/>
      <c r="AH62" s="74" t="n"/>
      <c r="AI62" s="75" t="n"/>
      <c r="AJ62" s="74" t="n"/>
      <c r="AK62" s="74" t="n"/>
      <c r="AL62" s="74" t="n"/>
      <c r="AM62" s="74" t="n"/>
      <c r="AN62" s="74" t="n"/>
      <c r="AO62" s="74" t="n"/>
      <c r="AP62" s="74" t="n"/>
      <c r="AQ62" s="74" t="n"/>
      <c r="AR62" s="74" t="n"/>
      <c r="AS62" s="74" t="n"/>
      <c r="AT62" s="74" t="n"/>
      <c r="AU62" s="74" t="n"/>
      <c r="AV62" s="74" t="n"/>
      <c r="AW62" s="74" t="n"/>
      <c r="AX62" s="74" t="n"/>
      <c r="AY62" s="74" t="n"/>
      <c r="AZ62" s="74" t="n"/>
      <c r="BA62" s="74" t="n"/>
      <c r="BB62" s="74" t="n"/>
      <c r="BC62" s="74" t="n"/>
      <c r="BD62" s="74" t="n"/>
      <c r="BE62" s="74" t="n"/>
      <c r="BF62" s="74" t="n"/>
      <c r="BG62" s="74" t="n"/>
      <c r="BH62" s="74" t="n"/>
      <c r="BI62" s="74" t="n"/>
      <c r="BJ62" s="74" t="n"/>
      <c r="BK62" s="74" t="n"/>
      <c r="BL62" s="74" t="n"/>
      <c r="BM62" s="74" t="n"/>
      <c r="BN62" s="74" t="n"/>
      <c r="BO62" s="74" t="n"/>
      <c r="BP62" s="74" t="n"/>
      <c r="BQ62" s="62">
        <f>COUNTIF($G62:$BP62,"a")+COUNTIF($G62:$BP62,"r0,a5")/2+COUNTIF($G62:$BP62,"p5,a5")/2</f>
        <v/>
      </c>
      <c r="BR62" s="62">
        <f>COUNTIF($G62:$BP62,"d")+COUNTIF($G62:$BP62,"r0,d5")/2+COUNTIF($G62:$BP62,"p5,d5")/2</f>
        <v/>
      </c>
      <c r="BS62" s="62">
        <f>COUNTIF($G62:$BP62,"b")+COUNTIF($G62:$BP62,"r0,b5")/2+COUNTIF($G62:$BP62,"p5,b5")/2</f>
        <v/>
      </c>
      <c r="BT62" s="62">
        <f>COUNTIF($G62:$BP62,"c")+COUNTIF($G62:$BP62,"r0,c5")/2+COUNTIF($G62:$BP62,"p5,c5")/2</f>
        <v/>
      </c>
      <c r="BU62" s="62">
        <f>COUNTIF($G62:$BP62,"KH")+COUNTIF($G62:$BP62,"TL")+COUNTIF($G62:$BP62,"L")</f>
        <v/>
      </c>
      <c r="BV62" s="62" t="n"/>
      <c r="BW62" s="62">
        <f>COUNTIF($G62:$BP62,"hh")</f>
        <v/>
      </c>
      <c r="BX62" s="62">
        <f>COUNTIF($G62:$BP62,"nt7")</f>
        <v/>
      </c>
      <c r="BY62" s="62">
        <f>COUNTIF($G62:$BP62,"P")+COUNTIF($G62:$BP62,"p5,a5")/2+COUNTIF($G62:$BP62,"p5,b5")/2+COUNTIF($G62:$BP62,"p5,c5")/2+COUNTIF($G62:$BP62,"p5,d5")/2</f>
        <v/>
      </c>
      <c r="BZ62" s="63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4">
        <f>IF(BZ62&gt;25,4,IF(BZ62&gt;18,3,IF(BZ62&gt;12,2,IF(BZ62&gt;4,1,0))))-BX62-2+1</f>
        <v/>
      </c>
      <c r="CE62" s="30" t="n"/>
      <c r="CF62" s="64">
        <f>CD62*CI62</f>
        <v/>
      </c>
      <c r="CG62" s="65">
        <f>F62-BY62+1</f>
        <v/>
      </c>
      <c r="CH62" s="64">
        <f>CE62*16</f>
        <v/>
      </c>
      <c r="CI62" s="66">
        <f>VLOOKUP(A62,[1]DATA!$A$6:$AI$331,34,0)</f>
        <v/>
      </c>
      <c r="CJ62" s="67">
        <f>VLOOKUP(A62,[2]CHAMCONG!A$7:CI$333,79,0)</f>
        <v/>
      </c>
      <c r="CK62" s="68">
        <f>CJ62-CA62</f>
        <v/>
      </c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C</t>
        </is>
      </c>
      <c r="H63" s="74" t="n">
        <v>1</v>
      </c>
      <c r="I63" s="74" t="inlineStr">
        <is>
          <t>C</t>
        </is>
      </c>
      <c r="J63" s="74" t="n">
        <v>4</v>
      </c>
      <c r="K63" s="74" t="inlineStr"/>
      <c r="L63" s="74" t="n">
        <v>0</v>
      </c>
      <c r="M63" s="74" t="inlineStr">
        <is>
          <t>A</t>
        </is>
      </c>
      <c r="N63" s="74" t="n">
        <v>4</v>
      </c>
      <c r="O63" s="75" t="inlineStr">
        <is>
          <t>R0</t>
        </is>
      </c>
      <c r="P63" s="74" t="n">
        <v>0</v>
      </c>
      <c r="Q63" s="75" t="inlineStr">
        <is>
          <t>A</t>
        </is>
      </c>
      <c r="R63" s="75" t="n">
        <v>4</v>
      </c>
      <c r="S63" s="75" t="inlineStr">
        <is>
          <t>A</t>
        </is>
      </c>
      <c r="T63" s="74" t="n">
        <v>4</v>
      </c>
      <c r="U63" s="74" t="inlineStr">
        <is>
          <t>A</t>
        </is>
      </c>
      <c r="V63" s="74" t="n">
        <v>4</v>
      </c>
      <c r="W63" s="74" t="inlineStr">
        <is>
          <t>L</t>
        </is>
      </c>
      <c r="X63" s="74" t="n">
        <v>0</v>
      </c>
      <c r="Y63" s="74" t="inlineStr"/>
      <c r="Z63" s="74" t="n">
        <v>0</v>
      </c>
      <c r="AA63" s="74" t="inlineStr">
        <is>
          <t>P0</t>
        </is>
      </c>
      <c r="AB63" s="74" t="n">
        <v>0</v>
      </c>
      <c r="AC63" s="74" t="n"/>
      <c r="AD63" s="74" t="n"/>
      <c r="AE63" s="74" t="n"/>
      <c r="AF63" s="74" t="n"/>
      <c r="AG63" s="74" t="n"/>
      <c r="AH63" s="74" t="n"/>
      <c r="AI63" s="74" t="n"/>
      <c r="AJ63" s="74" t="n"/>
      <c r="AK63" s="74" t="n"/>
      <c r="AL63" s="74" t="n"/>
      <c r="AM63" s="74" t="n"/>
      <c r="AN63" s="74" t="n"/>
      <c r="AO63" s="74" t="n"/>
      <c r="AP63" s="74" t="n"/>
      <c r="AQ63" s="74" t="n"/>
      <c r="AR63" s="74" t="n"/>
      <c r="AS63" s="74" t="n"/>
      <c r="AT63" s="74" t="n"/>
      <c r="AU63" s="74" t="n"/>
      <c r="AV63" s="74" t="n"/>
      <c r="AW63" s="74" t="n"/>
      <c r="AX63" s="74" t="n"/>
      <c r="AY63" s="74" t="n"/>
      <c r="AZ63" s="74" t="n"/>
      <c r="BA63" s="74" t="n"/>
      <c r="BB63" s="74" t="n"/>
      <c r="BC63" s="74" t="n"/>
      <c r="BD63" s="74" t="n"/>
      <c r="BE63" s="74" t="n"/>
      <c r="BF63" s="74" t="n"/>
      <c r="BG63" s="74" t="n"/>
      <c r="BH63" s="74" t="n"/>
      <c r="BI63" s="74" t="n"/>
      <c r="BJ63" s="74" t="n"/>
      <c r="BK63" s="74" t="n"/>
      <c r="BL63" s="74" t="n"/>
      <c r="BM63" s="74" t="n"/>
      <c r="BN63" s="74" t="n"/>
      <c r="BO63" s="74" t="n"/>
      <c r="BP63" s="74" t="n"/>
      <c r="BQ63" s="62">
        <f>COUNTIF($G63:$BP63,"a")+COUNTIF($G63:$BP63,"r0,a5")/2+COUNTIF($G63:$BP63,"p5,a5")/2</f>
        <v/>
      </c>
      <c r="BR63" s="62">
        <f>COUNTIF($G63:$BP63,"d")+COUNTIF($G63:$BP63,"r0,d5")/2+COUNTIF($G63:$BP63,"p5,d5")/2</f>
        <v/>
      </c>
      <c r="BS63" s="62">
        <f>COUNTIF($G63:$BP63,"b")+COUNTIF($G63:$BP63,"r0,b5")/2+COUNTIF($G63:$BP63,"p5,b5")/2</f>
        <v/>
      </c>
      <c r="BT63" s="62">
        <f>COUNTIF($G63:$BP63,"c")+COUNTIF($G63:$BP63,"r0,c5")/2+COUNTIF($G63:$BP63,"p5,c5")/2</f>
        <v/>
      </c>
      <c r="BU63" s="62">
        <f>COUNTIF($G63:$BP63,"KH")+COUNTIF($G63:$BP63,"TL")+COUNTIF($G63:$BP63,"L")</f>
        <v/>
      </c>
      <c r="BV63" s="62" t="n"/>
      <c r="BW63" s="62">
        <f>COUNTIF($G63:$BP63,"hh")</f>
        <v/>
      </c>
      <c r="BX63" s="62">
        <f>COUNTIF($G63:$BP63,"nt7")</f>
        <v/>
      </c>
      <c r="BY63" s="62">
        <f>COUNTIF($G63:$BP63,"P")+COUNTIF($G63:$BP63,"p5,a5")/2+COUNTIF($G63:$BP63,"p5,b5")/2+COUNTIF($G63:$BP63,"p5,c5")/2+COUNTIF($G63:$BP63,"p5,d5")/2</f>
        <v/>
      </c>
      <c r="BZ63" s="63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4">
        <f>IF(BZ63&gt;25,4,IF(BZ63&gt;18,3,IF(BZ63&gt;12,2,IF(BZ63&gt;4,1,0))))-BX63-2+1</f>
        <v/>
      </c>
      <c r="CE63" s="30" t="n"/>
      <c r="CF63" s="64">
        <f>CD63*CI63</f>
        <v/>
      </c>
      <c r="CG63" s="65">
        <f>F63-BY63+1</f>
        <v/>
      </c>
      <c r="CH63" s="64">
        <f>CE63*16</f>
        <v/>
      </c>
      <c r="CI63" s="66">
        <f>VLOOKUP(A63,[1]DATA!$A$6:$AI$331,34,0)</f>
        <v/>
      </c>
      <c r="CJ63" s="67">
        <f>VLOOKUP(A63,[2]CHAMCONG!A$7:CI$333,79,0)</f>
        <v/>
      </c>
      <c r="CK63" s="68">
        <f>CJ63-CA63</f>
        <v/>
      </c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A</t>
        </is>
      </c>
      <c r="H64" s="74" t="n">
        <v>4</v>
      </c>
      <c r="I64" s="74" t="inlineStr">
        <is>
          <t>A</t>
        </is>
      </c>
      <c r="J64" s="74" t="n">
        <v>4</v>
      </c>
      <c r="K64" s="74" t="inlineStr">
        <is>
          <t>CN</t>
        </is>
      </c>
      <c r="L64" s="74" t="n">
        <v>0</v>
      </c>
      <c r="M64" s="74" t="inlineStr">
        <is>
          <t>A</t>
        </is>
      </c>
      <c r="N64" s="74" t="n">
        <v>4</v>
      </c>
      <c r="O64" s="74" t="inlineStr">
        <is>
          <t>A</t>
        </is>
      </c>
      <c r="P64" s="74" t="n">
        <v>4</v>
      </c>
      <c r="Q64" s="75" t="inlineStr">
        <is>
          <t>A</t>
        </is>
      </c>
      <c r="R64" s="75" t="n">
        <v>4</v>
      </c>
      <c r="S64" s="75" t="inlineStr">
        <is>
          <t>A</t>
        </is>
      </c>
      <c r="T64" s="74" t="n">
        <v>4</v>
      </c>
      <c r="U64" s="75" t="inlineStr">
        <is>
          <t>A</t>
        </is>
      </c>
      <c r="V64" s="74" t="n">
        <v>4</v>
      </c>
      <c r="W64" s="75" t="inlineStr">
        <is>
          <t>L</t>
        </is>
      </c>
      <c r="X64" s="74" t="n">
        <v>0</v>
      </c>
      <c r="Y64" s="75" t="inlineStr"/>
      <c r="Z64" s="74" t="n">
        <v>0</v>
      </c>
      <c r="AA64" s="75" t="inlineStr">
        <is>
          <t>R0</t>
        </is>
      </c>
      <c r="AB64" s="74" t="n">
        <v>0</v>
      </c>
      <c r="AC64" s="75" t="n"/>
      <c r="AD64" s="74" t="n"/>
      <c r="AE64" s="75" t="n"/>
      <c r="AF64" s="75" t="n"/>
      <c r="AG64" s="74" t="n"/>
      <c r="AH64" s="74" t="n"/>
      <c r="AI64" s="74" t="n"/>
      <c r="AJ64" s="74" t="n"/>
      <c r="AK64" s="74" t="n"/>
      <c r="AL64" s="74" t="n"/>
      <c r="AM64" s="74" t="n"/>
      <c r="AN64" s="74" t="n"/>
      <c r="AO64" s="74" t="n"/>
      <c r="AP64" s="74" t="n"/>
      <c r="AQ64" s="74" t="n"/>
      <c r="AR64" s="74" t="n"/>
      <c r="AS64" s="74" t="n"/>
      <c r="AT64" s="74" t="n"/>
      <c r="AU64" s="74" t="n"/>
      <c r="AV64" s="74" t="n"/>
      <c r="AW64" s="74" t="n"/>
      <c r="AX64" s="74" t="n"/>
      <c r="AY64" s="74" t="n"/>
      <c r="AZ64" s="74" t="n"/>
      <c r="BA64" s="74" t="n"/>
      <c r="BB64" s="74" t="n"/>
      <c r="BC64" s="74" t="n"/>
      <c r="BD64" s="74" t="n"/>
      <c r="BE64" s="74" t="n"/>
      <c r="BF64" s="74" t="n"/>
      <c r="BG64" s="74" t="n"/>
      <c r="BH64" s="74" t="n"/>
      <c r="BI64" s="74" t="n"/>
      <c r="BJ64" s="74" t="n"/>
      <c r="BK64" s="74" t="n"/>
      <c r="BL64" s="74" t="n"/>
      <c r="BM64" s="74" t="n"/>
      <c r="BN64" s="74" t="n"/>
      <c r="BO64" s="74" t="n"/>
      <c r="BP64" s="74" t="n"/>
      <c r="BQ64" s="62">
        <f>COUNTIF($G64:$BP64,"a")+COUNTIF($G64:$BP64,"r0,a5")/2+COUNTIF($G64:$BP64,"p5,a5")/2</f>
        <v/>
      </c>
      <c r="BR64" s="62">
        <f>COUNTIF($G64:$BP64,"d")+COUNTIF($G64:$BP64,"r0,d5")/2+COUNTIF($G64:$BP64,"p5,d5")/2</f>
        <v/>
      </c>
      <c r="BS64" s="62">
        <f>COUNTIF($G64:$BP64,"b")+COUNTIF($G64:$BP64,"r0,b5")/2+COUNTIF($G64:$BP64,"p5,b5")/2</f>
        <v/>
      </c>
      <c r="BT64" s="62">
        <f>COUNTIF($G64:$BP64,"c")+COUNTIF($G64:$BP64,"r0,c5")/2+COUNTIF($G64:$BP64,"p5,c5")/2</f>
        <v/>
      </c>
      <c r="BU64" s="62">
        <f>COUNTIF($G64:$BP64,"KH")+COUNTIF($G64:$BP64,"TL")+COUNTIF($G64:$BP64,"L")</f>
        <v/>
      </c>
      <c r="BV64" s="62" t="n"/>
      <c r="BW64" s="62">
        <f>COUNTIF($G64:$BP64,"hh")</f>
        <v/>
      </c>
      <c r="BX64" s="62">
        <f>COUNTIF($G64:$BP64,"nt7")</f>
        <v/>
      </c>
      <c r="BY64" s="62">
        <f>COUNTIF($G64:$BP64,"P")+COUNTIF($G64:$BP64,"p5,a5")/2+COUNTIF($G64:$BP64,"p5,b5")/2+COUNTIF($G64:$BP64,"p5,c5")/2+COUNTIF($G64:$BP64,"p5,d5")/2</f>
        <v/>
      </c>
      <c r="BZ64" s="63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4">
        <f>IF(BZ64&gt;25,4,IF(BZ64&gt;18,3,IF(BZ64&gt;12,2,IF(BZ64&gt;4,1,0))))-BX64-2+1</f>
        <v/>
      </c>
      <c r="CE64" s="30" t="n"/>
      <c r="CF64" s="64">
        <f>CD64*CI64</f>
        <v/>
      </c>
      <c r="CG64" s="65">
        <f>F64-BY64+1</f>
        <v/>
      </c>
      <c r="CH64" s="64">
        <f>CE64*16</f>
        <v/>
      </c>
      <c r="CI64" s="66">
        <f>VLOOKUP(A64,[1]DATA!$A$6:$AI$331,34,0)</f>
        <v/>
      </c>
      <c r="CJ64" s="67">
        <f>VLOOKUP(A64,[2]CHAMCONG!A$7:CI$333,79,0)</f>
        <v/>
      </c>
      <c r="CK64" s="68">
        <f>CJ64-CA64</f>
        <v/>
      </c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D</t>
        </is>
      </c>
      <c r="H65" s="74" t="n">
        <v>0</v>
      </c>
      <c r="I65" s="75" t="inlineStr">
        <is>
          <t>P0</t>
        </is>
      </c>
      <c r="J65" s="74" t="n">
        <v>0</v>
      </c>
      <c r="K65" s="74" t="inlineStr"/>
      <c r="L65" s="74" t="n">
        <v>0</v>
      </c>
      <c r="M65" s="74" t="inlineStr">
        <is>
          <t>D</t>
        </is>
      </c>
      <c r="N65" s="74" t="n">
        <v>0</v>
      </c>
      <c r="O65" s="75" t="inlineStr">
        <is>
          <t>D</t>
        </is>
      </c>
      <c r="P65" s="74" t="n">
        <v>0</v>
      </c>
      <c r="Q65" s="74" t="inlineStr">
        <is>
          <t>D</t>
        </is>
      </c>
      <c r="R65" s="74" t="n">
        <v>0</v>
      </c>
      <c r="S65" s="75" t="inlineStr">
        <is>
          <t>D</t>
        </is>
      </c>
      <c r="T65" s="74" t="n">
        <v>0</v>
      </c>
      <c r="U65" s="74" t="inlineStr">
        <is>
          <t>D</t>
        </is>
      </c>
      <c r="V65" s="74" t="n">
        <v>0</v>
      </c>
      <c r="W65" s="75" t="inlineStr">
        <is>
          <t>L</t>
        </is>
      </c>
      <c r="X65" s="74" t="n">
        <v>0</v>
      </c>
      <c r="Y65" s="75" t="inlineStr"/>
      <c r="Z65" s="74" t="n">
        <v>0</v>
      </c>
      <c r="AA65" s="74" t="inlineStr">
        <is>
          <t>P0</t>
        </is>
      </c>
      <c r="AB65" s="74" t="n">
        <v>0</v>
      </c>
      <c r="AC65" s="75" t="n"/>
      <c r="AD65" s="74" t="n"/>
      <c r="AE65" s="75" t="n"/>
      <c r="AF65" s="75" t="n"/>
      <c r="AG65" s="75" t="n"/>
      <c r="AH65" s="74" t="n"/>
      <c r="AI65" s="75" t="n"/>
      <c r="AJ65" s="74" t="n"/>
      <c r="AK65" s="74" t="n"/>
      <c r="AL65" s="74" t="n"/>
      <c r="AM65" s="74" t="n"/>
      <c r="AN65" s="74" t="n"/>
      <c r="AO65" s="74" t="n"/>
      <c r="AP65" s="74" t="n"/>
      <c r="AQ65" s="74" t="n"/>
      <c r="AR65" s="74" t="n"/>
      <c r="AS65" s="74" t="n"/>
      <c r="AT65" s="74" t="n"/>
      <c r="AU65" s="74" t="n"/>
      <c r="AV65" s="74" t="n"/>
      <c r="AW65" s="74" t="n"/>
      <c r="AX65" s="74" t="n"/>
      <c r="AY65" s="74" t="n"/>
      <c r="AZ65" s="74" t="n"/>
      <c r="BA65" s="74" t="n"/>
      <c r="BB65" s="74" t="n"/>
      <c r="BC65" s="74" t="n"/>
      <c r="BD65" s="74" t="n"/>
      <c r="BE65" s="74" t="n"/>
      <c r="BF65" s="74" t="n"/>
      <c r="BG65" s="74" t="n"/>
      <c r="BH65" s="74" t="n"/>
      <c r="BI65" s="74" t="n"/>
      <c r="BJ65" s="74" t="n"/>
      <c r="BK65" s="74" t="n"/>
      <c r="BL65" s="74" t="n"/>
      <c r="BM65" s="74" t="n"/>
      <c r="BN65" s="74" t="n"/>
      <c r="BO65" s="74" t="n"/>
      <c r="BP65" s="74" t="n"/>
      <c r="BQ65" s="62">
        <f>COUNTIF($G65:$BP65,"a")+COUNTIF($G65:$BP65,"r0,a5")/2+COUNTIF($G65:$BP65,"p5,a5")/2</f>
        <v/>
      </c>
      <c r="BR65" s="62">
        <f>COUNTIF($G65:$BP65,"d")+COUNTIF($G65:$BP65,"r0,d5")/2+COUNTIF($G65:$BP65,"p5,d5")/2</f>
        <v/>
      </c>
      <c r="BS65" s="62">
        <f>COUNTIF($G65:$BP65,"b")+COUNTIF($G65:$BP65,"r0,b5")/2+COUNTIF($G65:$BP65,"p5,b5")/2</f>
        <v/>
      </c>
      <c r="BT65" s="62">
        <f>COUNTIF($G65:$BP65,"c")+COUNTIF($G65:$BP65,"r0,c5")/2+COUNTIF($G65:$BP65,"p5,c5")/2</f>
        <v/>
      </c>
      <c r="BU65" s="62">
        <f>COUNTIF($G65:$BP65,"KH")+COUNTIF($G65:$BP65,"TL")+COUNTIF($G65:$BP65,"L")</f>
        <v/>
      </c>
      <c r="BV65" s="62" t="n"/>
      <c r="BW65" s="62">
        <f>COUNTIF($G65:$BP65,"hh")</f>
        <v/>
      </c>
      <c r="BX65" s="62">
        <f>COUNTIF($G65:$BP65,"nt7")</f>
        <v/>
      </c>
      <c r="BY65" s="62">
        <f>COUNTIF($G65:$BP65,"P")+COUNTIF($G65:$BP65,"p5,a5")/2+COUNTIF($G65:$BP65,"p5,b5")/2+COUNTIF($G65:$BP65,"p5,c5")/2+COUNTIF($G65:$BP65,"p5,d5")/2</f>
        <v/>
      </c>
      <c r="BZ65" s="63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4">
        <f>IF(BZ65&gt;25,4,IF(BZ65&gt;18,3,IF(BZ65&gt;12,2,IF(BZ65&gt;4,1,0))))-BX65-2+1</f>
        <v/>
      </c>
      <c r="CE65" s="30" t="n"/>
      <c r="CF65" s="64">
        <f>CD65*CI65</f>
        <v/>
      </c>
      <c r="CG65" s="65">
        <f>F65-BY65+1</f>
        <v/>
      </c>
      <c r="CH65" s="64">
        <f>CE65*16</f>
        <v/>
      </c>
      <c r="CI65" s="66">
        <f>VLOOKUP(A65,[1]DATA!$A$6:$AI$331,34,0)</f>
        <v/>
      </c>
      <c r="CJ65" s="67">
        <f>VLOOKUP(A65,[2]CHAMCONG!A$7:CI$333,79,0)</f>
        <v/>
      </c>
      <c r="CK65" s="68">
        <f>CJ65-CA65</f>
        <v/>
      </c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A</t>
        </is>
      </c>
      <c r="H66" s="74" t="n">
        <v>4</v>
      </c>
      <c r="I66" s="75" t="inlineStr">
        <is>
          <t>A</t>
        </is>
      </c>
      <c r="J66" s="74" t="n">
        <v>4</v>
      </c>
      <c r="K66" s="74" t="inlineStr"/>
      <c r="L66" s="74" t="n">
        <v>0</v>
      </c>
      <c r="M66" s="74" t="inlineStr">
        <is>
          <t>C</t>
        </is>
      </c>
      <c r="N66" s="74" t="n">
        <v>4</v>
      </c>
      <c r="O66" s="75" t="inlineStr">
        <is>
          <t>C</t>
        </is>
      </c>
      <c r="P66" s="74" t="n">
        <v>4</v>
      </c>
      <c r="Q66" s="74" t="inlineStr">
        <is>
          <t>C</t>
        </is>
      </c>
      <c r="R66" s="74" t="n">
        <v>4</v>
      </c>
      <c r="S66" s="74" t="inlineStr">
        <is>
          <t>C</t>
        </is>
      </c>
      <c r="T66" s="74" t="n">
        <v>4</v>
      </c>
      <c r="U66" s="74" t="inlineStr">
        <is>
          <t>C</t>
        </is>
      </c>
      <c r="V66" s="74" t="n">
        <v>4</v>
      </c>
      <c r="W66" s="75" t="inlineStr">
        <is>
          <t>L</t>
        </is>
      </c>
      <c r="X66" s="74" t="n">
        <v>0</v>
      </c>
      <c r="Y66" s="74" t="inlineStr"/>
      <c r="Z66" s="74" t="n">
        <v>0</v>
      </c>
      <c r="AA66" s="74" t="inlineStr">
        <is>
          <t>R0</t>
        </is>
      </c>
      <c r="AB66" s="74" t="n">
        <v>0</v>
      </c>
      <c r="AC66" s="75" t="n"/>
      <c r="AD66" s="74" t="n"/>
      <c r="AE66" s="74" t="n"/>
      <c r="AF66" s="74" t="n"/>
      <c r="AG66" s="74" t="n"/>
      <c r="AH66" s="74" t="n"/>
      <c r="AI66" s="74" t="n"/>
      <c r="AJ66" s="74" t="n"/>
      <c r="AK66" s="75" t="n"/>
      <c r="AL66" s="74" t="n"/>
      <c r="AM66" s="74" t="n"/>
      <c r="AN66" s="74" t="n"/>
      <c r="AO66" s="74" t="n"/>
      <c r="AP66" s="74" t="n"/>
      <c r="AQ66" s="75" t="n"/>
      <c r="AR66" s="74" t="n"/>
      <c r="AS66" s="74" t="n"/>
      <c r="AT66" s="74" t="n"/>
      <c r="AU66" s="74" t="n"/>
      <c r="AV66" s="74" t="n"/>
      <c r="AW66" s="74" t="n"/>
      <c r="AX66" s="74" t="n"/>
      <c r="AY66" s="75" t="n"/>
      <c r="AZ66" s="74" t="n"/>
      <c r="BA66" s="74" t="n"/>
      <c r="BB66" s="74" t="n"/>
      <c r="BC66" s="74" t="n"/>
      <c r="BD66" s="74" t="n"/>
      <c r="BE66" s="75" t="n"/>
      <c r="BF66" s="74" t="n"/>
      <c r="BG66" s="74" t="n"/>
      <c r="BH66" s="74" t="n"/>
      <c r="BI66" s="74" t="n"/>
      <c r="BJ66" s="74" t="n"/>
      <c r="BK66" s="74" t="n"/>
      <c r="BL66" s="74" t="n"/>
      <c r="BM66" s="74" t="n"/>
      <c r="BN66" s="74" t="n"/>
      <c r="BO66" s="74" t="n"/>
      <c r="BP66" s="74" t="n"/>
      <c r="BQ66" s="62">
        <f>COUNTIF($G66:$BP66,"a")+COUNTIF($G66:$BP66,"r0,a5")/2+COUNTIF($G66:$BP66,"p5,a5")/2</f>
        <v/>
      </c>
      <c r="BR66" s="62">
        <f>COUNTIF($G66:$BP66,"d")+COUNTIF($G66:$BP66,"r0,d5")/2+COUNTIF($G66:$BP66,"p5,d5")/2</f>
        <v/>
      </c>
      <c r="BS66" s="62">
        <f>COUNTIF($G66:$BP66,"b")+COUNTIF($G66:$BP66,"r0,b5")/2+COUNTIF($G66:$BP66,"p5,b5")/2</f>
        <v/>
      </c>
      <c r="BT66" s="62">
        <f>COUNTIF($G66:$BP66,"c")+COUNTIF($G66:$BP66,"r0,c5")/2+COUNTIF($G66:$BP66,"p5,c5")/2</f>
        <v/>
      </c>
      <c r="BU66" s="62">
        <f>COUNTIF($G66:$BP66,"KH")+COUNTIF($G66:$BP66,"TL")+COUNTIF($G66:$BP66,"L")</f>
        <v/>
      </c>
      <c r="BV66" s="62" t="n"/>
      <c r="BW66" s="62">
        <f>COUNTIF($G66:$BP66,"hh")</f>
        <v/>
      </c>
      <c r="BX66" s="62">
        <f>COUNTIF($G66:$BP66,"nt7")</f>
        <v/>
      </c>
      <c r="BY66" s="62">
        <f>COUNTIF($G66:$BP66,"P")+COUNTIF($G66:$BP66,"p5,a5")/2+COUNTIF($G66:$BP66,"p5,b5")/2+COUNTIF($G66:$BP66,"p5,c5")/2+COUNTIF($G66:$BP66,"p5,d5")/2</f>
        <v/>
      </c>
      <c r="BZ66" s="63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4">
        <f>IF(BZ66&gt;25,4,IF(BZ66&gt;18,3,IF(BZ66&gt;12,2,IF(BZ66&gt;4,1,0))))-BX66-2+1</f>
        <v/>
      </c>
      <c r="CE66" s="30" t="n"/>
      <c r="CF66" s="64">
        <f>CD66*CI66</f>
        <v/>
      </c>
      <c r="CG66" s="65">
        <f>F66-BY66+1</f>
        <v/>
      </c>
      <c r="CH66" s="64">
        <f>CE66*16</f>
        <v/>
      </c>
      <c r="CI66" s="66">
        <f>VLOOKUP(A66,[1]DATA!$A$6:$AI$331,34,0)</f>
        <v/>
      </c>
      <c r="CJ66" s="67">
        <f>VLOOKUP(A66,[2]CHAMCONG!A$7:CI$333,79,0)</f>
        <v/>
      </c>
      <c r="CK66" s="68">
        <f>CJ66-CA66</f>
        <v/>
      </c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A</t>
        </is>
      </c>
      <c r="H67" s="74" t="n">
        <v>4</v>
      </c>
      <c r="I67" s="74" t="inlineStr">
        <is>
          <t>A</t>
        </is>
      </c>
      <c r="J67" s="74" t="n">
        <v>4</v>
      </c>
      <c r="K67" s="74" t="inlineStr"/>
      <c r="L67" s="74" t="n">
        <v>0</v>
      </c>
      <c r="M67" s="74" t="inlineStr">
        <is>
          <t>C</t>
        </is>
      </c>
      <c r="N67" s="74" t="n">
        <v>4</v>
      </c>
      <c r="O67" s="74" t="inlineStr">
        <is>
          <t>C</t>
        </is>
      </c>
      <c r="P67" s="74" t="n">
        <v>4</v>
      </c>
      <c r="Q67" s="75" t="inlineStr">
        <is>
          <t>C</t>
        </is>
      </c>
      <c r="R67" s="75" t="n">
        <v>4</v>
      </c>
      <c r="S67" s="74" t="inlineStr">
        <is>
          <t>C</t>
        </is>
      </c>
      <c r="T67" s="74" t="n">
        <v>4</v>
      </c>
      <c r="U67" s="74" t="inlineStr">
        <is>
          <t>C</t>
        </is>
      </c>
      <c r="V67" s="74" t="n">
        <v>4</v>
      </c>
      <c r="W67" s="74" t="inlineStr">
        <is>
          <t>L</t>
        </is>
      </c>
      <c r="X67" s="74" t="n">
        <v>0</v>
      </c>
      <c r="Y67" s="74" t="inlineStr"/>
      <c r="Z67" s="74" t="n">
        <v>0</v>
      </c>
      <c r="AA67" s="74" t="inlineStr">
        <is>
          <t>R0</t>
        </is>
      </c>
      <c r="AB67" s="74" t="n">
        <v>0</v>
      </c>
      <c r="AC67" s="75" t="n"/>
      <c r="AD67" s="74" t="n"/>
      <c r="AE67" s="75" t="n"/>
      <c r="AF67" s="75" t="n"/>
      <c r="AG67" s="74" t="n"/>
      <c r="AH67" s="74" t="n"/>
      <c r="AI67" s="74" t="n"/>
      <c r="AJ67" s="74" t="n"/>
      <c r="AK67" s="74" t="n"/>
      <c r="AL67" s="74" t="n"/>
      <c r="AM67" s="74" t="n"/>
      <c r="AN67" s="74" t="n"/>
      <c r="AO67" s="74" t="n"/>
      <c r="AP67" s="74" t="n"/>
      <c r="AQ67" s="75" t="n"/>
      <c r="AR67" s="74" t="n"/>
      <c r="AS67" s="75" t="n"/>
      <c r="AT67" s="75" t="n"/>
      <c r="AU67" s="75" t="n"/>
      <c r="AV67" s="74" t="n"/>
      <c r="AW67" s="74" t="n"/>
      <c r="AX67" s="74" t="n"/>
      <c r="AY67" s="74" t="n"/>
      <c r="AZ67" s="74" t="n"/>
      <c r="BA67" s="74" t="n"/>
      <c r="BB67" s="74" t="n"/>
      <c r="BC67" s="74" t="n"/>
      <c r="BD67" s="74" t="n"/>
      <c r="BE67" s="74" t="n"/>
      <c r="BF67" s="74" t="n"/>
      <c r="BG67" s="74" t="n"/>
      <c r="BH67" s="74" t="n"/>
      <c r="BI67" s="74" t="n"/>
      <c r="BJ67" s="74" t="n"/>
      <c r="BK67" s="74" t="n"/>
      <c r="BL67" s="74" t="n"/>
      <c r="BM67" s="74" t="n"/>
      <c r="BN67" s="74" t="n"/>
      <c r="BO67" s="74" t="n"/>
      <c r="BP67" s="74" t="n"/>
      <c r="BQ67" s="62">
        <f>COUNTIF($G67:$BP67,"a")+COUNTIF($G67:$BP67,"r0,a5")/2+COUNTIF($G67:$BP67,"p5,a5")/2</f>
        <v/>
      </c>
      <c r="BR67" s="62">
        <f>COUNTIF($G67:$BP67,"d")+COUNTIF($G67:$BP67,"r0,d5")/2+COUNTIF($G67:$BP67,"p5,d5")/2</f>
        <v/>
      </c>
      <c r="BS67" s="62">
        <f>COUNTIF($G67:$BP67,"b")+COUNTIF($G67:$BP67,"r0,b5")/2+COUNTIF($G67:$BP67,"p5,b5")/2</f>
        <v/>
      </c>
      <c r="BT67" s="62">
        <f>COUNTIF($G67:$BP67,"c")+COUNTIF($G67:$BP67,"r0,c5")/2+COUNTIF($G67:$BP67,"p5,c5")/2</f>
        <v/>
      </c>
      <c r="BU67" s="62">
        <f>COUNTIF($G67:$BP67,"KH")+COUNTIF($G67:$BP67,"TL")+COUNTIF($G67:$BP67,"L")</f>
        <v/>
      </c>
      <c r="BV67" s="62" t="n"/>
      <c r="BW67" s="62">
        <f>COUNTIF($G67:$BP67,"hh")</f>
        <v/>
      </c>
      <c r="BX67" s="62">
        <f>COUNTIF($G67:$BP67,"nt7")</f>
        <v/>
      </c>
      <c r="BY67" s="62">
        <f>COUNTIF($G67:$BP67,"P")+COUNTIF($G67:$BP67,"p5,a5")/2+COUNTIF($G67:$BP67,"p5,b5")/2+COUNTIF($G67:$BP67,"p5,c5")/2+COUNTIF($G67:$BP67,"p5,d5")/2</f>
        <v/>
      </c>
      <c r="BZ67" s="63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4">
        <f>IF(BZ67&gt;25,4,IF(BZ67&gt;18,3,IF(BZ67&gt;12,2,IF(BZ67&gt;4,1,0))))-BX67-2+1</f>
        <v/>
      </c>
      <c r="CE67" s="30" t="n"/>
      <c r="CF67" s="64">
        <f>CD67*CI67</f>
        <v/>
      </c>
      <c r="CG67" s="65">
        <f>F67-BY67+1</f>
        <v/>
      </c>
      <c r="CH67" s="64">
        <f>CE67*16</f>
        <v/>
      </c>
      <c r="CI67" s="66">
        <f>VLOOKUP(A67,[1]DATA!$A$6:$AI$331,34,0)</f>
        <v/>
      </c>
      <c r="CJ67" s="67">
        <f>VLOOKUP(A67,[2]CHAMCONG!A$7:CI$333,79,0)</f>
        <v/>
      </c>
      <c r="CK67" s="68">
        <f>CJ67-CA67</f>
        <v/>
      </c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C</t>
        </is>
      </c>
      <c r="H68" s="74" t="n">
        <v>4</v>
      </c>
      <c r="I68" s="75" t="inlineStr">
        <is>
          <t>C</t>
        </is>
      </c>
      <c r="J68" s="74" t="n">
        <v>4</v>
      </c>
      <c r="K68" s="75" t="inlineStr"/>
      <c r="L68" s="74" t="n">
        <v>0</v>
      </c>
      <c r="M68" s="75" t="inlineStr">
        <is>
          <t>A</t>
        </is>
      </c>
      <c r="N68" s="74" t="n">
        <v>4</v>
      </c>
      <c r="O68" s="75" t="inlineStr">
        <is>
          <t>A</t>
        </is>
      </c>
      <c r="P68" s="74" t="n">
        <v>4</v>
      </c>
      <c r="Q68" s="75" t="inlineStr">
        <is>
          <t>A</t>
        </is>
      </c>
      <c r="R68" s="75" t="n">
        <v>4</v>
      </c>
      <c r="S68" s="75" t="inlineStr">
        <is>
          <t>A</t>
        </is>
      </c>
      <c r="T68" s="74" t="n">
        <v>4</v>
      </c>
      <c r="U68" s="75" t="inlineStr">
        <is>
          <t>A</t>
        </is>
      </c>
      <c r="V68" s="74" t="n">
        <v>4</v>
      </c>
      <c r="W68" s="75" t="inlineStr">
        <is>
          <t>L</t>
        </is>
      </c>
      <c r="X68" s="74" t="n">
        <v>0</v>
      </c>
      <c r="Y68" s="74" t="inlineStr"/>
      <c r="Z68" s="74" t="n">
        <v>0</v>
      </c>
      <c r="AA68" s="74" t="inlineStr">
        <is>
          <t>P0</t>
        </is>
      </c>
      <c r="AB68" s="74" t="n">
        <v>0</v>
      </c>
      <c r="AC68" s="74" t="n"/>
      <c r="AD68" s="74" t="n"/>
      <c r="AE68" s="74" t="n"/>
      <c r="AF68" s="74" t="n"/>
      <c r="AG68" s="74" t="n"/>
      <c r="AH68" s="74" t="n"/>
      <c r="AI68" s="74" t="n"/>
      <c r="AJ68" s="74" t="n"/>
      <c r="AK68" s="74" t="n"/>
      <c r="AL68" s="74" t="n"/>
      <c r="AM68" s="74" t="n"/>
      <c r="AN68" s="74" t="n"/>
      <c r="AO68" s="74" t="n"/>
      <c r="AP68" s="74" t="n"/>
      <c r="AQ68" s="74" t="n"/>
      <c r="AR68" s="74" t="n"/>
      <c r="AS68" s="74" t="n"/>
      <c r="AT68" s="74" t="n"/>
      <c r="AU68" s="74" t="n"/>
      <c r="AV68" s="74" t="n"/>
      <c r="AW68" s="74" t="n"/>
      <c r="AX68" s="74" t="n"/>
      <c r="AY68" s="74" t="n"/>
      <c r="AZ68" s="74" t="n"/>
      <c r="BA68" s="74" t="n"/>
      <c r="BB68" s="74" t="n"/>
      <c r="BC68" s="74" t="n"/>
      <c r="BD68" s="74" t="n"/>
      <c r="BE68" s="74" t="n"/>
      <c r="BF68" s="74" t="n"/>
      <c r="BG68" s="74" t="n"/>
      <c r="BH68" s="74" t="n"/>
      <c r="BI68" s="74" t="n"/>
      <c r="BJ68" s="74" t="n"/>
      <c r="BK68" s="74" t="n"/>
      <c r="BL68" s="74" t="n"/>
      <c r="BM68" s="74" t="n"/>
      <c r="BN68" s="74" t="n"/>
      <c r="BO68" s="74" t="n"/>
      <c r="BP68" s="74" t="n"/>
      <c r="BQ68" s="62">
        <f>COUNTIF($G68:$BP68,"a")+COUNTIF($G68:$BP68,"r0,a5")/2+COUNTIF($G68:$BP68,"p5,a5")/2</f>
        <v/>
      </c>
      <c r="BR68" s="62">
        <f>COUNTIF($G68:$BP68,"d")+COUNTIF($G68:$BP68,"r0,d5")/2+COUNTIF($G68:$BP68,"p5,d5")/2</f>
        <v/>
      </c>
      <c r="BS68" s="62">
        <f>COUNTIF($G68:$BP68,"b")+COUNTIF($G68:$BP68,"r0,b5")/2+COUNTIF($G68:$BP68,"p5,b5")/2</f>
        <v/>
      </c>
      <c r="BT68" s="62">
        <f>COUNTIF($G68:$BP68,"c")+COUNTIF($G68:$BP68,"r0,c5")/2+COUNTIF($G68:$BP68,"p5,c5")/2</f>
        <v/>
      </c>
      <c r="BU68" s="62">
        <f>COUNTIF($G68:$BP68,"KH")+COUNTIF($G68:$BP68,"TL")+COUNTIF($G68:$BP68,"L")</f>
        <v/>
      </c>
      <c r="BV68" s="62" t="n"/>
      <c r="BW68" s="62">
        <f>COUNTIF($G68:$BP68,"hh")</f>
        <v/>
      </c>
      <c r="BX68" s="62">
        <f>COUNTIF($G68:$BP68,"nt7")</f>
        <v/>
      </c>
      <c r="BY68" s="62">
        <f>COUNTIF($G68:$BP68,"P")+COUNTIF($G68:$BP68,"p5,a5")/2+COUNTIF($G68:$BP68,"p5,b5")/2+COUNTIF($G68:$BP68,"p5,c5")/2+COUNTIF($G68:$BP68,"p5,d5")/2</f>
        <v/>
      </c>
      <c r="BZ68" s="63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4">
        <f>IF(BZ68&gt;25,4,IF(BZ68&gt;18,3,IF(BZ68&gt;12,2,IF(BZ68&gt;4,1,0))))-BX68-2+1</f>
        <v/>
      </c>
      <c r="CE68" s="30" t="n"/>
      <c r="CF68" s="64">
        <f>CD68*CI68</f>
        <v/>
      </c>
      <c r="CG68" s="65">
        <f>F68-BY68+1</f>
        <v/>
      </c>
      <c r="CH68" s="64">
        <f>CE68*16</f>
        <v/>
      </c>
      <c r="CI68" s="66">
        <f>VLOOKUP(A68,[1]DATA!$A$6:$AI$331,34,0)</f>
        <v/>
      </c>
      <c r="CJ68" s="67">
        <f>VLOOKUP(A68,[2]CHAMCONG!A$7:CI$333,79,0)</f>
        <v/>
      </c>
      <c r="CK68" s="68">
        <f>CJ68-CA68</f>
        <v/>
      </c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R0</t>
        </is>
      </c>
      <c r="H69" s="74" t="n">
        <v>0</v>
      </c>
      <c r="I69" s="74" t="inlineStr">
        <is>
          <t>A</t>
        </is>
      </c>
      <c r="J69" s="74" t="n">
        <v>4</v>
      </c>
      <c r="K69" s="74" t="inlineStr"/>
      <c r="L69" s="74" t="n">
        <v>0</v>
      </c>
      <c r="M69" s="74" t="inlineStr">
        <is>
          <t>C</t>
        </is>
      </c>
      <c r="N69" s="74" t="n">
        <v>4</v>
      </c>
      <c r="O69" s="75" t="inlineStr">
        <is>
          <t>C</t>
        </is>
      </c>
      <c r="P69" s="74" t="n">
        <v>4</v>
      </c>
      <c r="Q69" s="75" t="inlineStr">
        <is>
          <t>C</t>
        </is>
      </c>
      <c r="R69" s="75" t="n">
        <v>4</v>
      </c>
      <c r="S69" s="74" t="inlineStr">
        <is>
          <t>C</t>
        </is>
      </c>
      <c r="T69" s="74" t="n">
        <v>4</v>
      </c>
      <c r="U69" s="74" t="inlineStr">
        <is>
          <t>C</t>
        </is>
      </c>
      <c r="V69" s="74" t="n">
        <v>4</v>
      </c>
      <c r="W69" s="74" t="inlineStr">
        <is>
          <t>L</t>
        </is>
      </c>
      <c r="X69" s="74" t="n">
        <v>0</v>
      </c>
      <c r="Y69" s="74" t="inlineStr"/>
      <c r="Z69" s="74" t="n">
        <v>0</v>
      </c>
      <c r="AA69" s="74" t="inlineStr">
        <is>
          <t>R0</t>
        </is>
      </c>
      <c r="AB69" s="74" t="n">
        <v>0</v>
      </c>
      <c r="AC69" s="74" t="n"/>
      <c r="AD69" s="74" t="n"/>
      <c r="AE69" s="74" t="n"/>
      <c r="AF69" s="74" t="n"/>
      <c r="AG69" s="74" t="n"/>
      <c r="AH69" s="74" t="n"/>
      <c r="AI69" s="74" t="n"/>
      <c r="AJ69" s="74" t="n"/>
      <c r="AK69" s="74" t="n"/>
      <c r="AL69" s="74" t="n"/>
      <c r="AM69" s="74" t="n"/>
      <c r="AN69" s="74" t="n"/>
      <c r="AO69" s="74" t="n"/>
      <c r="AP69" s="74" t="n"/>
      <c r="AQ69" s="74" t="n"/>
      <c r="AR69" s="74" t="n"/>
      <c r="AS69" s="74" t="n"/>
      <c r="AT69" s="74" t="n"/>
      <c r="AU69" s="74" t="n"/>
      <c r="AV69" s="74" t="n"/>
      <c r="AW69" s="74" t="n"/>
      <c r="AX69" s="74" t="n"/>
      <c r="AY69" s="74" t="n"/>
      <c r="AZ69" s="74" t="n"/>
      <c r="BA69" s="74" t="n"/>
      <c r="BB69" s="74" t="n"/>
      <c r="BC69" s="74" t="n"/>
      <c r="BD69" s="74" t="n"/>
      <c r="BE69" s="74" t="n"/>
      <c r="BF69" s="74" t="n"/>
      <c r="BG69" s="74" t="n"/>
      <c r="BH69" s="74" t="n"/>
      <c r="BI69" s="74" t="n"/>
      <c r="BJ69" s="74" t="n"/>
      <c r="BK69" s="74" t="n"/>
      <c r="BL69" s="74" t="n"/>
      <c r="BM69" s="74" t="n"/>
      <c r="BN69" s="74" t="n"/>
      <c r="BO69" s="74" t="n"/>
      <c r="BP69" s="74" t="n"/>
      <c r="BQ69" s="62">
        <f>COUNTIF($G69:$BP69,"a")+COUNTIF($G69:$BP69,"r0,a5")/2+COUNTIF($G69:$BP69,"p5,a5")/2</f>
        <v/>
      </c>
      <c r="BR69" s="62">
        <f>COUNTIF($G69:$BP69,"d")+COUNTIF($G69:$BP69,"r0,d5")/2+COUNTIF($G69:$BP69,"p5,d5")/2</f>
        <v/>
      </c>
      <c r="BS69" s="62">
        <f>COUNTIF($G69:$BP69,"b")+COUNTIF($G69:$BP69,"r0,b5")/2+COUNTIF($G69:$BP69,"p5,b5")/2</f>
        <v/>
      </c>
      <c r="BT69" s="62">
        <f>COUNTIF($G69:$BP69,"c")+COUNTIF($G69:$BP69,"r0,c5")/2+COUNTIF($G69:$BP69,"p5,c5")/2</f>
        <v/>
      </c>
      <c r="BU69" s="62">
        <f>COUNTIF($G69:$BP69,"KH")+COUNTIF($G69:$BP69,"TL")+COUNTIF($G69:$BP69,"L")</f>
        <v/>
      </c>
      <c r="BV69" s="62" t="n"/>
      <c r="BW69" s="62">
        <f>COUNTIF($G69:$BP69,"hh")</f>
        <v/>
      </c>
      <c r="BX69" s="62">
        <f>COUNTIF($G69:$BP69,"nt7")</f>
        <v/>
      </c>
      <c r="BY69" s="62">
        <f>COUNTIF($G69:$BP69,"P")+COUNTIF($G69:$BP69,"p5,a5")/2+COUNTIF($G69:$BP69,"p5,b5")/2+COUNTIF($G69:$BP69,"p5,c5")/2+COUNTIF($G69:$BP69,"p5,d5")/2</f>
        <v/>
      </c>
      <c r="BZ69" s="63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4">
        <f>IF(BZ69&gt;25,4,IF(BZ69&gt;18,3,IF(BZ69&gt;12,2,IF(BZ69&gt;4,1,0))))-BX69-2+1</f>
        <v/>
      </c>
      <c r="CE69" s="30" t="n"/>
      <c r="CF69" s="64">
        <f>CD69*CI69</f>
        <v/>
      </c>
      <c r="CG69" s="65">
        <f>F69-BY69+1</f>
        <v/>
      </c>
      <c r="CH69" s="64">
        <f>CE69*16</f>
        <v/>
      </c>
      <c r="CI69" s="66">
        <f>VLOOKUP(A69,[1]DATA!$A$6:$AI$331,34,0)</f>
        <v/>
      </c>
      <c r="CJ69" s="67">
        <f>VLOOKUP(A69,[2]CHAMCONG!A$7:CI$333,79,0)</f>
        <v/>
      </c>
      <c r="CK69" s="68">
        <f>CJ69-CA69</f>
        <v/>
      </c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C</t>
        </is>
      </c>
      <c r="H70" s="74" t="n">
        <v>4</v>
      </c>
      <c r="I70" s="75" t="inlineStr">
        <is>
          <t>R0</t>
        </is>
      </c>
      <c r="J70" s="74" t="n">
        <v>0</v>
      </c>
      <c r="K70" s="75" t="inlineStr"/>
      <c r="L70" s="74" t="n">
        <v>0</v>
      </c>
      <c r="M70" s="75" t="inlineStr">
        <is>
          <t>C</t>
        </is>
      </c>
      <c r="N70" s="74" t="n">
        <v>4</v>
      </c>
      <c r="O70" s="75" t="inlineStr">
        <is>
          <t>C</t>
        </is>
      </c>
      <c r="P70" s="74" t="n">
        <v>4</v>
      </c>
      <c r="Q70" s="74" t="inlineStr">
        <is>
          <t>C</t>
        </is>
      </c>
      <c r="R70" s="74" t="n">
        <v>4</v>
      </c>
      <c r="S70" s="75" t="inlineStr">
        <is>
          <t>C</t>
        </is>
      </c>
      <c r="T70" s="74" t="n">
        <v>4</v>
      </c>
      <c r="U70" s="75" t="inlineStr">
        <is>
          <t>C</t>
        </is>
      </c>
      <c r="V70" s="74" t="n">
        <v>4</v>
      </c>
      <c r="W70" s="75" t="inlineStr">
        <is>
          <t>L</t>
        </is>
      </c>
      <c r="X70" s="74" t="n">
        <v>12</v>
      </c>
      <c r="Y70" s="75" t="inlineStr"/>
      <c r="Z70" s="74" t="n">
        <v>12</v>
      </c>
      <c r="AA70" s="75" t="inlineStr">
        <is>
          <t>P0</t>
        </is>
      </c>
      <c r="AB70" s="74" t="n">
        <v>0</v>
      </c>
      <c r="AC70" s="75" t="n"/>
      <c r="AD70" s="74" t="n"/>
      <c r="AE70" s="74" t="n"/>
      <c r="AF70" s="74" t="n"/>
      <c r="AG70" s="75" t="n"/>
      <c r="AH70" s="74" t="n"/>
      <c r="AI70" s="75" t="n"/>
      <c r="AJ70" s="74" t="n"/>
      <c r="AK70" s="75" t="n"/>
      <c r="AL70" s="74" t="n"/>
      <c r="AM70" s="75" t="n"/>
      <c r="AN70" s="74" t="n"/>
      <c r="AO70" s="75" t="n"/>
      <c r="AP70" s="74" t="n"/>
      <c r="AQ70" s="75" t="n"/>
      <c r="AR70" s="74" t="n"/>
      <c r="AS70" s="74" t="n"/>
      <c r="AT70" s="74" t="n"/>
      <c r="AU70" s="74" t="n"/>
      <c r="AV70" s="74" t="n"/>
      <c r="AW70" s="74" t="n"/>
      <c r="AX70" s="74" t="n"/>
      <c r="AY70" s="75" t="n"/>
      <c r="AZ70" s="74" t="n"/>
      <c r="BA70" s="74" t="n"/>
      <c r="BB70" s="74" t="n"/>
      <c r="BC70" s="74" t="n"/>
      <c r="BD70" s="74" t="n"/>
      <c r="BE70" s="75" t="n"/>
      <c r="BF70" s="74" t="n"/>
      <c r="BG70" s="74" t="n"/>
      <c r="BH70" s="74" t="n"/>
      <c r="BI70" s="74" t="n"/>
      <c r="BJ70" s="74" t="n"/>
      <c r="BK70" s="74" t="n"/>
      <c r="BL70" s="74" t="n"/>
      <c r="BM70" s="74" t="n"/>
      <c r="BN70" s="74" t="n"/>
      <c r="BO70" s="74" t="n"/>
      <c r="BP70" s="74" t="n"/>
      <c r="BQ70" s="62">
        <f>COUNTIF($G70:$BP70,"a")+COUNTIF($G70:$BP70,"r0,a5")/2+COUNTIF($G70:$BP70,"p5,a5")/2</f>
        <v/>
      </c>
      <c r="BR70" s="62">
        <f>COUNTIF($G70:$BP70,"d")+COUNTIF($G70:$BP70,"r0,d5")/2+COUNTIF($G70:$BP70,"p5,d5")/2</f>
        <v/>
      </c>
      <c r="BS70" s="62">
        <f>COUNTIF($G70:$BP70,"b")+COUNTIF($G70:$BP70,"r0,b5")/2+COUNTIF($G70:$BP70,"p5,b5")/2</f>
        <v/>
      </c>
      <c r="BT70" s="62">
        <f>COUNTIF($G70:$BP70,"c")+COUNTIF($G70:$BP70,"r0,c5")/2+COUNTIF($G70:$BP70,"p5,c5")/2</f>
        <v/>
      </c>
      <c r="BU70" s="62">
        <f>COUNTIF($G70:$BP70,"KH")+COUNTIF($G70:$BP70,"TL")+COUNTIF($G70:$BP70,"L")</f>
        <v/>
      </c>
      <c r="BV70" s="62" t="n"/>
      <c r="BW70" s="62">
        <f>COUNTIF($G70:$BP70,"hh")</f>
        <v/>
      </c>
      <c r="BX70" s="62">
        <f>COUNTIF($G70:$BP70,"nt7")</f>
        <v/>
      </c>
      <c r="BY70" s="62">
        <f>COUNTIF($G70:$BP70,"P")+COUNTIF($G70:$BP70,"p5,a5")/2+COUNTIF($G70:$BP70,"p5,b5")/2+COUNTIF($G70:$BP70,"p5,c5")/2+COUNTIF($G70:$BP70,"p5,d5")/2</f>
        <v/>
      </c>
      <c r="BZ70" s="63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4">
        <f>IF(BZ70&gt;25,4,IF(BZ70&gt;18,3,IF(BZ70&gt;12,2,IF(BZ70&gt;4,1,0))))-BX70-2+1</f>
        <v/>
      </c>
      <c r="CE70" s="30" t="n"/>
      <c r="CF70" s="64">
        <f>CD70*CI70</f>
        <v/>
      </c>
      <c r="CG70" s="65">
        <f>F70-BY70+1</f>
        <v/>
      </c>
      <c r="CH70" s="64">
        <f>CE70*16</f>
        <v/>
      </c>
      <c r="CI70" s="66">
        <f>VLOOKUP(A70,[1]DATA!$A$6:$AI$331,34,0)</f>
        <v/>
      </c>
      <c r="CJ70" s="67">
        <f>VLOOKUP(A70,[2]CHAMCONG!A$7:CI$333,79,0)</f>
        <v/>
      </c>
      <c r="CK70" s="68">
        <f>CJ70-CA70</f>
        <v/>
      </c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C</t>
        </is>
      </c>
      <c r="H71" s="74" t="n">
        <v>4</v>
      </c>
      <c r="I71" s="74" t="inlineStr">
        <is>
          <t>C</t>
        </is>
      </c>
      <c r="J71" s="74" t="n">
        <v>4</v>
      </c>
      <c r="K71" s="74" t="inlineStr">
        <is>
          <t>CN</t>
        </is>
      </c>
      <c r="L71" s="74" t="n">
        <v>12</v>
      </c>
      <c r="M71" s="74" t="inlineStr">
        <is>
          <t>A</t>
        </is>
      </c>
      <c r="N71" s="74" t="n">
        <v>4</v>
      </c>
      <c r="O71" s="74" t="inlineStr">
        <is>
          <t>A</t>
        </is>
      </c>
      <c r="P71" s="74" t="n">
        <v>4</v>
      </c>
      <c r="Q71" s="74" t="inlineStr">
        <is>
          <t>A</t>
        </is>
      </c>
      <c r="R71" s="74" t="n">
        <v>4</v>
      </c>
      <c r="S71" s="74" t="inlineStr">
        <is>
          <t>A</t>
        </is>
      </c>
      <c r="T71" s="74" t="n">
        <v>4</v>
      </c>
      <c r="U71" s="74" t="inlineStr">
        <is>
          <t>A</t>
        </is>
      </c>
      <c r="V71" s="74" t="n">
        <v>4</v>
      </c>
      <c r="W71" s="74" t="inlineStr">
        <is>
          <t>L</t>
        </is>
      </c>
      <c r="X71" s="74" t="n">
        <v>0</v>
      </c>
      <c r="Y71" s="74" t="inlineStr"/>
      <c r="Z71" s="74" t="n">
        <v>0</v>
      </c>
      <c r="AA71" s="74" t="inlineStr">
        <is>
          <t>P0</t>
        </is>
      </c>
      <c r="AB71" s="74" t="n">
        <v>0</v>
      </c>
      <c r="AC71" s="74" t="n"/>
      <c r="AD71" s="74" t="n"/>
      <c r="AE71" s="74" t="n"/>
      <c r="AF71" s="74" t="n"/>
      <c r="AG71" s="74" t="n"/>
      <c r="AH71" s="74" t="n"/>
      <c r="AI71" s="74" t="n"/>
      <c r="AJ71" s="74" t="n"/>
      <c r="AK71" s="74" t="n"/>
      <c r="AL71" s="74" t="n"/>
      <c r="AM71" s="74" t="n"/>
      <c r="AN71" s="74" t="n"/>
      <c r="AO71" s="74" t="n"/>
      <c r="AP71" s="74" t="n"/>
      <c r="AQ71" s="74" t="n"/>
      <c r="AR71" s="74" t="n"/>
      <c r="AS71" s="74" t="n"/>
      <c r="AT71" s="74" t="n"/>
      <c r="AU71" s="74" t="n"/>
      <c r="AV71" s="74" t="n"/>
      <c r="AW71" s="74" t="n"/>
      <c r="AX71" s="74" t="n"/>
      <c r="AY71" s="74" t="n"/>
      <c r="AZ71" s="74" t="n"/>
      <c r="BA71" s="74" t="n"/>
      <c r="BB71" s="74" t="n"/>
      <c r="BC71" s="74" t="n"/>
      <c r="BD71" s="74" t="n"/>
      <c r="BE71" s="74" t="n"/>
      <c r="BF71" s="74" t="n"/>
      <c r="BG71" s="74" t="n"/>
      <c r="BH71" s="74" t="n"/>
      <c r="BI71" s="74" t="n"/>
      <c r="BJ71" s="74" t="n"/>
      <c r="BK71" s="74" t="n"/>
      <c r="BL71" s="74" t="n"/>
      <c r="BM71" s="74" t="n"/>
      <c r="BN71" s="74" t="n"/>
      <c r="BO71" s="74" t="n"/>
      <c r="BP71" s="74" t="n"/>
      <c r="BQ71" s="62">
        <f>COUNTIF($G71:$BP71,"a")+COUNTIF($G71:$BP71,"r0,a5")/2+COUNTIF($G71:$BP71,"p5,a5")/2</f>
        <v/>
      </c>
      <c r="BR71" s="62">
        <f>COUNTIF($G71:$BP71,"d")+COUNTIF($G71:$BP71,"r0,d5")/2+COUNTIF($G71:$BP71,"p5,d5")/2</f>
        <v/>
      </c>
      <c r="BS71" s="62">
        <f>COUNTIF($G71:$BP71,"b")+COUNTIF($G71:$BP71,"r0,b5")/2+COUNTIF($G71:$BP71,"p5,b5")/2</f>
        <v/>
      </c>
      <c r="BT71" s="62">
        <f>COUNTIF($G71:$BP71,"c")+COUNTIF($G71:$BP71,"r0,c5")/2+COUNTIF($G71:$BP71,"p5,c5")/2</f>
        <v/>
      </c>
      <c r="BU71" s="62">
        <f>COUNTIF($G71:$BP71,"KH")+COUNTIF($G71:$BP71,"TL")+COUNTIF($G71:$BP71,"L")</f>
        <v/>
      </c>
      <c r="BV71" s="62" t="n"/>
      <c r="BW71" s="62">
        <f>COUNTIF($G71:$BP71,"hh")</f>
        <v/>
      </c>
      <c r="BX71" s="62">
        <f>COUNTIF($G71:$BP71,"nt7")</f>
        <v/>
      </c>
      <c r="BY71" s="62">
        <f>COUNTIF($G71:$BP71,"P")+COUNTIF($G71:$BP71,"p5,a5")/2+COUNTIF($G71:$BP71,"p5,b5")/2+COUNTIF($G71:$BP71,"p5,c5")/2+COUNTIF($G71:$BP71,"p5,d5")/2</f>
        <v/>
      </c>
      <c r="BZ71" s="63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4">
        <f>IF(BZ71&gt;25,4,IF(BZ71&gt;18,3,IF(BZ71&gt;12,2,IF(BZ71&gt;4,1,0))))-BX71-2+1</f>
        <v/>
      </c>
      <c r="CE71" s="30" t="n"/>
      <c r="CF71" s="64">
        <f>CD71*CI71</f>
        <v/>
      </c>
      <c r="CG71" s="65">
        <f>F71-BY71+1</f>
        <v/>
      </c>
      <c r="CH71" s="64">
        <f>CE71*16</f>
        <v/>
      </c>
      <c r="CI71" s="66">
        <f>VLOOKUP(A71,[1]DATA!$A$6:$AI$331,34,0)</f>
        <v/>
      </c>
      <c r="CJ71" s="67">
        <f>VLOOKUP(A71,[2]CHAMCONG!A$7:CI$333,79,0)</f>
        <v/>
      </c>
      <c r="CK71" s="68">
        <f>CJ71-CA71</f>
        <v/>
      </c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A</t>
        </is>
      </c>
      <c r="H72" s="74" t="n">
        <v>0</v>
      </c>
      <c r="I72" s="75" t="inlineStr">
        <is>
          <t>A</t>
        </is>
      </c>
      <c r="J72" s="74" t="n">
        <v>4</v>
      </c>
      <c r="K72" s="75" t="inlineStr"/>
      <c r="L72" s="74" t="n">
        <v>0</v>
      </c>
      <c r="M72" s="75" t="inlineStr">
        <is>
          <t>A</t>
        </is>
      </c>
      <c r="N72" s="74" t="n">
        <v>4</v>
      </c>
      <c r="O72" s="75" t="inlineStr">
        <is>
          <t>A</t>
        </is>
      </c>
      <c r="P72" s="74" t="n">
        <v>6</v>
      </c>
      <c r="Q72" s="74" t="inlineStr">
        <is>
          <t>A</t>
        </is>
      </c>
      <c r="R72" s="74" t="n">
        <v>4</v>
      </c>
      <c r="S72" s="75" t="inlineStr">
        <is>
          <t>A</t>
        </is>
      </c>
      <c r="T72" s="74" t="n">
        <v>0</v>
      </c>
      <c r="U72" s="75" t="inlineStr">
        <is>
          <t>A</t>
        </is>
      </c>
      <c r="V72" s="74" t="n">
        <v>4</v>
      </c>
      <c r="W72" s="75" t="inlineStr">
        <is>
          <t>L</t>
        </is>
      </c>
      <c r="X72" s="74" t="n">
        <v>0</v>
      </c>
      <c r="Y72" s="74" t="inlineStr"/>
      <c r="Z72" s="74" t="n">
        <v>0</v>
      </c>
      <c r="AA72" s="75" t="inlineStr">
        <is>
          <t>R0</t>
        </is>
      </c>
      <c r="AB72" s="74" t="n">
        <v>0</v>
      </c>
      <c r="AC72" s="75" t="n"/>
      <c r="AD72" s="74" t="n"/>
      <c r="AE72" s="74" t="n"/>
      <c r="AF72" s="74" t="n"/>
      <c r="AG72" s="75" t="n"/>
      <c r="AH72" s="74" t="n"/>
      <c r="AI72" s="75" t="n"/>
      <c r="AJ72" s="74" t="n"/>
      <c r="AK72" s="75" t="n"/>
      <c r="AL72" s="74" t="n"/>
      <c r="AM72" s="75" t="n"/>
      <c r="AN72" s="74" t="n"/>
      <c r="AO72" s="75" t="n"/>
      <c r="AP72" s="74" t="n"/>
      <c r="AQ72" s="74" t="n"/>
      <c r="AR72" s="74" t="n"/>
      <c r="AS72" s="74" t="n"/>
      <c r="AT72" s="74" t="n"/>
      <c r="AU72" s="74" t="n"/>
      <c r="AV72" s="74" t="n"/>
      <c r="AW72" s="74" t="n"/>
      <c r="AX72" s="74" t="n"/>
      <c r="AY72" s="74" t="n"/>
      <c r="AZ72" s="74" t="n"/>
      <c r="BA72" s="74" t="n"/>
      <c r="BB72" s="74" t="n"/>
      <c r="BC72" s="74" t="n"/>
      <c r="BD72" s="74" t="n"/>
      <c r="BE72" s="74" t="n"/>
      <c r="BF72" s="74" t="n"/>
      <c r="BG72" s="74" t="n"/>
      <c r="BH72" s="74" t="n"/>
      <c r="BI72" s="74" t="n"/>
      <c r="BJ72" s="74" t="n"/>
      <c r="BK72" s="74" t="n"/>
      <c r="BL72" s="74" t="n"/>
      <c r="BM72" s="74" t="n"/>
      <c r="BN72" s="74" t="n"/>
      <c r="BO72" s="74" t="n"/>
      <c r="BP72" s="74" t="n"/>
      <c r="BQ72" s="62">
        <f>COUNTIF($G72:$BP72,"a")+COUNTIF($G72:$BP72,"r0,a5")/2+COUNTIF($G72:$BP72,"p5,a5")/2</f>
        <v/>
      </c>
      <c r="BR72" s="62">
        <f>COUNTIF($G72:$BP72,"d")+COUNTIF($G72:$BP72,"r0,d5")/2+COUNTIF($G72:$BP72,"p5,d5")/2</f>
        <v/>
      </c>
      <c r="BS72" s="62">
        <f>COUNTIF($G72:$BP72,"b")+COUNTIF($G72:$BP72,"r0,b5")/2+COUNTIF($G72:$BP72,"p5,b5")/2</f>
        <v/>
      </c>
      <c r="BT72" s="62">
        <f>COUNTIF($G72:$BP72,"c")+COUNTIF($G72:$BP72,"r0,c5")/2+COUNTIF($G72:$BP72,"p5,c5")/2</f>
        <v/>
      </c>
      <c r="BU72" s="62">
        <f>COUNTIF($G72:$BP72,"KH")+COUNTIF($G72:$BP72,"TL")+COUNTIF($G72:$BP72,"L")</f>
        <v/>
      </c>
      <c r="BV72" s="62" t="n"/>
      <c r="BW72" s="62">
        <f>COUNTIF($G72:$BP72,"hh")</f>
        <v/>
      </c>
      <c r="BX72" s="62">
        <f>COUNTIF($G72:$BP72,"nt7")</f>
        <v/>
      </c>
      <c r="BY72" s="62">
        <f>COUNTIF($G72:$BP72,"P")+COUNTIF($G72:$BP72,"p5,a5")/2+COUNTIF($G72:$BP72,"p5,b5")/2+COUNTIF($G72:$BP72,"p5,c5")/2+COUNTIF($G72:$BP72,"p5,d5")/2</f>
        <v/>
      </c>
      <c r="BZ72" s="63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4">
        <f>IF(BZ72&gt;25,4,IF(BZ72&gt;18,3,IF(BZ72&gt;12,2,IF(BZ72&gt;4,1,0))))-BX72-2+1</f>
        <v/>
      </c>
      <c r="CE72" s="30" t="n"/>
      <c r="CF72" s="64">
        <f>CD72*CI72</f>
        <v/>
      </c>
      <c r="CG72" s="65">
        <f>F72-BY72+1</f>
        <v/>
      </c>
      <c r="CH72" s="64">
        <f>CE72*16</f>
        <v/>
      </c>
      <c r="CI72" s="66">
        <f>VLOOKUP(A72,[1]DATA!$A$6:$AI$331,34,0)</f>
        <v/>
      </c>
      <c r="CJ72" s="67">
        <f>VLOOKUP(A72,[2]CHAMCONG!A$7:CI$333,79,0)</f>
        <v/>
      </c>
      <c r="CK72" s="68">
        <f>CJ72-CA72</f>
        <v/>
      </c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A</t>
        </is>
      </c>
      <c r="H73" s="74" t="n">
        <v>4</v>
      </c>
      <c r="I73" s="74" t="inlineStr">
        <is>
          <t>A</t>
        </is>
      </c>
      <c r="J73" s="74" t="n">
        <v>4</v>
      </c>
      <c r="K73" s="74" t="inlineStr">
        <is>
          <t>CN</t>
        </is>
      </c>
      <c r="L73" s="74" t="n">
        <v>0</v>
      </c>
      <c r="M73" s="74" t="inlineStr">
        <is>
          <t>C</t>
        </is>
      </c>
      <c r="N73" s="74" t="n">
        <v>4</v>
      </c>
      <c r="O73" s="74" t="inlineStr">
        <is>
          <t>C</t>
        </is>
      </c>
      <c r="P73" s="74" t="n">
        <v>4</v>
      </c>
      <c r="Q73" s="74" t="inlineStr">
        <is>
          <t>C</t>
        </is>
      </c>
      <c r="R73" s="74" t="n">
        <v>4</v>
      </c>
      <c r="S73" s="74" t="inlineStr">
        <is>
          <t>C</t>
        </is>
      </c>
      <c r="T73" s="74" t="n">
        <v>4</v>
      </c>
      <c r="U73" s="74" t="inlineStr">
        <is>
          <t>C</t>
        </is>
      </c>
      <c r="V73" s="74" t="n">
        <v>4</v>
      </c>
      <c r="W73" s="74" t="inlineStr">
        <is>
          <t>L</t>
        </is>
      </c>
      <c r="X73" s="74" t="n">
        <v>0</v>
      </c>
      <c r="Y73" s="74" t="inlineStr"/>
      <c r="Z73" s="74" t="n">
        <v>0</v>
      </c>
      <c r="AA73" s="75" t="inlineStr">
        <is>
          <t>R0</t>
        </is>
      </c>
      <c r="AB73" s="74" t="n">
        <v>0</v>
      </c>
      <c r="AC73" s="75" t="n"/>
      <c r="AD73" s="74" t="n"/>
      <c r="AE73" s="75" t="n"/>
      <c r="AF73" s="75" t="n"/>
      <c r="AG73" s="75" t="n"/>
      <c r="AH73" s="74" t="n"/>
      <c r="AI73" s="74" t="n"/>
      <c r="AJ73" s="74" t="n"/>
      <c r="AK73" s="74" t="n"/>
      <c r="AL73" s="74" t="n"/>
      <c r="AM73" s="74" t="n"/>
      <c r="AN73" s="74" t="n"/>
      <c r="AO73" s="74" t="n"/>
      <c r="AP73" s="74" t="n"/>
      <c r="AQ73" s="75" t="n"/>
      <c r="AR73" s="74" t="n"/>
      <c r="AS73" s="75" t="n"/>
      <c r="AT73" s="75" t="n"/>
      <c r="AU73" s="74" t="n"/>
      <c r="AV73" s="74" t="n"/>
      <c r="AW73" s="74" t="n"/>
      <c r="AX73" s="74" t="n"/>
      <c r="AY73" s="74" t="n"/>
      <c r="AZ73" s="74" t="n"/>
      <c r="BA73" s="74" t="n"/>
      <c r="BB73" s="74" t="n"/>
      <c r="BC73" s="74" t="n"/>
      <c r="BD73" s="74" t="n"/>
      <c r="BE73" s="74" t="n"/>
      <c r="BF73" s="74" t="n"/>
      <c r="BG73" s="74" t="n"/>
      <c r="BH73" s="74" t="n"/>
      <c r="BI73" s="74" t="n"/>
      <c r="BJ73" s="74" t="n"/>
      <c r="BK73" s="74" t="n"/>
      <c r="BL73" s="74" t="n"/>
      <c r="BM73" s="74" t="n"/>
      <c r="BN73" s="74" t="n"/>
      <c r="BO73" s="74" t="n"/>
      <c r="BP73" s="74" t="n"/>
      <c r="BQ73" s="62">
        <f>COUNTIF($G73:$BP73,"a")+COUNTIF($G73:$BP73,"r0,a5")/2+COUNTIF($G73:$BP73,"p5,a5")/2</f>
        <v/>
      </c>
      <c r="BR73" s="62">
        <f>COUNTIF($G73:$BP73,"d")+COUNTIF($G73:$BP73,"r0,d5")/2+COUNTIF($G73:$BP73,"p5,d5")/2</f>
        <v/>
      </c>
      <c r="BS73" s="62">
        <f>COUNTIF($G73:$BP73,"b")+COUNTIF($G73:$BP73,"r0,b5")/2+COUNTIF($G73:$BP73,"p5,b5")/2</f>
        <v/>
      </c>
      <c r="BT73" s="62">
        <f>COUNTIF($G73:$BP73,"c")+COUNTIF($G73:$BP73,"r0,c5")/2+COUNTIF($G73:$BP73,"p5,c5")/2</f>
        <v/>
      </c>
      <c r="BU73" s="62">
        <f>COUNTIF($G73:$BP73,"KH")+COUNTIF($G73:$BP73,"TL")+COUNTIF($G73:$BP73,"L")</f>
        <v/>
      </c>
      <c r="BV73" s="62" t="n"/>
      <c r="BW73" s="62">
        <f>COUNTIF($G73:$BP73,"hh")</f>
        <v/>
      </c>
      <c r="BX73" s="62">
        <f>COUNTIF($G73:$BP73,"nt7")</f>
        <v/>
      </c>
      <c r="BY73" s="62">
        <f>COUNTIF($G73:$BP73,"P")+COUNTIF($G73:$BP73,"p5,a5")/2+COUNTIF($G73:$BP73,"p5,b5")/2+COUNTIF($G73:$BP73,"p5,c5")/2+COUNTIF($G73:$BP73,"p5,d5")/2</f>
        <v/>
      </c>
      <c r="BZ73" s="63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4">
        <f>IF(BZ73&gt;25,4,IF(BZ73&gt;18,3,IF(BZ73&gt;12,2,IF(BZ73&gt;4,1,0))))-BX73-2+1</f>
        <v/>
      </c>
      <c r="CE73" s="30" t="n"/>
      <c r="CF73" s="64">
        <f>CD73*CI73</f>
        <v/>
      </c>
      <c r="CG73" s="65">
        <f>F73-BY73+1</f>
        <v/>
      </c>
      <c r="CH73" s="64">
        <f>CE73*16</f>
        <v/>
      </c>
      <c r="CI73" s="66">
        <f>VLOOKUP(A73,[1]DATA!$A$6:$AI$331,34,0)</f>
        <v/>
      </c>
      <c r="CJ73" s="67">
        <f>VLOOKUP(A73,[2]CHAMCONG!A$7:CI$333,79,0)</f>
        <v/>
      </c>
      <c r="CK73" s="68">
        <f>CJ73-CA73</f>
        <v/>
      </c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D</t>
        </is>
      </c>
      <c r="H74" s="74" t="n">
        <v>0</v>
      </c>
      <c r="I74" s="75" t="inlineStr">
        <is>
          <t>P0</t>
        </is>
      </c>
      <c r="J74" s="74" t="n">
        <v>0</v>
      </c>
      <c r="K74" s="75" t="inlineStr">
        <is>
          <t>CN</t>
        </is>
      </c>
      <c r="L74" s="74" t="n">
        <v>9</v>
      </c>
      <c r="M74" s="75" t="inlineStr">
        <is>
          <t>D</t>
        </is>
      </c>
      <c r="N74" s="74" t="n">
        <v>0</v>
      </c>
      <c r="O74" s="75" t="inlineStr">
        <is>
          <t>D</t>
        </is>
      </c>
      <c r="P74" s="74" t="n">
        <v>4</v>
      </c>
      <c r="Q74" s="74" t="inlineStr">
        <is>
          <t>D</t>
        </is>
      </c>
      <c r="R74" s="74" t="n">
        <v>0</v>
      </c>
      <c r="S74" s="75" t="inlineStr">
        <is>
          <t>D</t>
        </is>
      </c>
      <c r="T74" s="74" t="n">
        <v>4</v>
      </c>
      <c r="U74" s="75" t="inlineStr">
        <is>
          <t>D</t>
        </is>
      </c>
      <c r="V74" s="74" t="n">
        <v>0</v>
      </c>
      <c r="W74" s="74" t="inlineStr">
        <is>
          <t>L</t>
        </is>
      </c>
      <c r="X74" s="74" t="n">
        <v>8</v>
      </c>
      <c r="Y74" s="75" t="inlineStr">
        <is>
          <t>CN</t>
        </is>
      </c>
      <c r="Z74" s="74" t="n">
        <v>9</v>
      </c>
      <c r="AA74" s="75" t="inlineStr">
        <is>
          <t>P0</t>
        </is>
      </c>
      <c r="AB74" s="74" t="n">
        <v>0</v>
      </c>
      <c r="AC74" s="75" t="n"/>
      <c r="AD74" s="74" t="n"/>
      <c r="AE74" s="74" t="n"/>
      <c r="AF74" s="74" t="n"/>
      <c r="AG74" s="75" t="n"/>
      <c r="AH74" s="74" t="n"/>
      <c r="AI74" s="75" t="n"/>
      <c r="AJ74" s="74" t="n"/>
      <c r="AK74" s="75" t="n"/>
      <c r="AL74" s="74" t="n"/>
      <c r="AM74" s="75" t="n"/>
      <c r="AN74" s="74" t="n"/>
      <c r="AO74" s="75" t="n"/>
      <c r="AP74" s="74" t="n"/>
      <c r="AQ74" s="74" t="n"/>
      <c r="AR74" s="74" t="n"/>
      <c r="AS74" s="74" t="n"/>
      <c r="AT74" s="74" t="n"/>
      <c r="AU74" s="74" t="n"/>
      <c r="AV74" s="74" t="n"/>
      <c r="AW74" s="74" t="n"/>
      <c r="AX74" s="74" t="n"/>
      <c r="AY74" s="74" t="n"/>
      <c r="AZ74" s="74" t="n"/>
      <c r="BA74" s="74" t="n"/>
      <c r="BB74" s="74" t="n"/>
      <c r="BC74" s="74" t="n"/>
      <c r="BD74" s="74" t="n"/>
      <c r="BE74" s="74" t="n"/>
      <c r="BF74" s="74" t="n"/>
      <c r="BG74" s="74" t="n"/>
      <c r="BH74" s="74" t="n"/>
      <c r="BI74" s="74" t="n"/>
      <c r="BJ74" s="74" t="n"/>
      <c r="BK74" s="74" t="n"/>
      <c r="BL74" s="74" t="n"/>
      <c r="BM74" s="74" t="n"/>
      <c r="BN74" s="74" t="n"/>
      <c r="BO74" s="74" t="n"/>
      <c r="BP74" s="74" t="n"/>
      <c r="BQ74" s="62">
        <f>COUNTIF($G74:$BP74,"a")+COUNTIF($G74:$BP74,"r0,a5")/2+COUNTIF($G74:$BP74,"p5,a5")/2</f>
        <v/>
      </c>
      <c r="BR74" s="62">
        <f>COUNTIF($G74:$BP74,"d")+COUNTIF($G74:$BP74,"r0,d5")/2+COUNTIF($G74:$BP74,"p5,d5")/2</f>
        <v/>
      </c>
      <c r="BS74" s="62">
        <f>COUNTIF($G74:$BP74,"b")+COUNTIF($G74:$BP74,"r0,b5")/2+COUNTIF($G74:$BP74,"p5,b5")/2</f>
        <v/>
      </c>
      <c r="BT74" s="62">
        <f>COUNTIF($G74:$BP74,"c")+COUNTIF($G74:$BP74,"r0,c5")/2+COUNTIF($G74:$BP74,"p5,c5")/2</f>
        <v/>
      </c>
      <c r="BU74" s="62">
        <f>COUNTIF($G74:$BP74,"KH")+COUNTIF($G74:$BP74,"TL")+COUNTIF($G74:$BP74,"L")</f>
        <v/>
      </c>
      <c r="BV74" s="62" t="n"/>
      <c r="BW74" s="62">
        <f>COUNTIF($G74:$BP74,"hh")</f>
        <v/>
      </c>
      <c r="BX74" s="62">
        <f>COUNTIF($G74:$BP74,"nt7")</f>
        <v/>
      </c>
      <c r="BY74" s="62">
        <f>COUNTIF($G74:$BP74,"P")+COUNTIF($G74:$BP74,"p5,a5")/2+COUNTIF($G74:$BP74,"p5,b5")/2+COUNTIF($G74:$BP74,"p5,c5")/2+COUNTIF($G74:$BP74,"p5,d5")/2</f>
        <v/>
      </c>
      <c r="BZ74" s="63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4">
        <f>IF(BZ74&gt;25,4,IF(BZ74&gt;18,3,IF(BZ74&gt;12,2,IF(BZ74&gt;4,1,0))))-BX74-2+1</f>
        <v/>
      </c>
      <c r="CE74" s="30" t="n"/>
      <c r="CF74" s="64">
        <f>CD74*CI74</f>
        <v/>
      </c>
      <c r="CG74" s="65">
        <f>F74-BY74+1</f>
        <v/>
      </c>
      <c r="CH74" s="64">
        <f>CE74*16</f>
        <v/>
      </c>
      <c r="CI74" s="66">
        <f>VLOOKUP(A74,[1]DATA!$A$6:$AI$331,34,0)</f>
        <v/>
      </c>
      <c r="CJ74" s="67">
        <f>VLOOKUP(A74,[2]CHAMCONG!A$7:CI$333,79,0)</f>
        <v/>
      </c>
      <c r="CK74" s="68">
        <f>CJ74-CA74</f>
        <v/>
      </c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C</t>
        </is>
      </c>
      <c r="H75" s="74" t="n">
        <v>4</v>
      </c>
      <c r="I75" s="75" t="inlineStr">
        <is>
          <t>C</t>
        </is>
      </c>
      <c r="J75" s="74" t="n">
        <v>4</v>
      </c>
      <c r="K75" s="74" t="inlineStr"/>
      <c r="L75" s="74" t="n">
        <v>0</v>
      </c>
      <c r="M75" s="74" t="inlineStr">
        <is>
          <t>C</t>
        </is>
      </c>
      <c r="N75" s="74" t="n">
        <v>4</v>
      </c>
      <c r="O75" s="75" t="inlineStr">
        <is>
          <t>C</t>
        </is>
      </c>
      <c r="P75" s="74" t="n">
        <v>1</v>
      </c>
      <c r="Q75" s="74" t="inlineStr">
        <is>
          <t>C</t>
        </is>
      </c>
      <c r="R75" s="74" t="n">
        <v>4</v>
      </c>
      <c r="S75" s="74" t="inlineStr">
        <is>
          <t>C</t>
        </is>
      </c>
      <c r="T75" s="74" t="n">
        <v>1</v>
      </c>
      <c r="U75" s="75" t="inlineStr">
        <is>
          <t>C</t>
        </is>
      </c>
      <c r="V75" s="74" t="n">
        <v>4</v>
      </c>
      <c r="W75" s="74" t="inlineStr">
        <is>
          <t>L</t>
        </is>
      </c>
      <c r="X75" s="74" t="n">
        <v>12</v>
      </c>
      <c r="Y75" s="75" t="inlineStr"/>
      <c r="Z75" s="74" t="n">
        <v>12</v>
      </c>
      <c r="AA75" s="75" t="inlineStr">
        <is>
          <t>P0</t>
        </is>
      </c>
      <c r="AB75" s="74" t="n">
        <v>0</v>
      </c>
      <c r="AC75" s="74" t="n"/>
      <c r="AD75" s="74" t="n"/>
      <c r="AE75" s="74" t="n"/>
      <c r="AF75" s="74" t="n"/>
      <c r="AG75" s="74" t="n"/>
      <c r="AH75" s="74" t="n"/>
      <c r="AI75" s="74" t="n"/>
      <c r="AJ75" s="74" t="n"/>
      <c r="AK75" s="74" t="n"/>
      <c r="AL75" s="74" t="n"/>
      <c r="AM75" s="74" t="n"/>
      <c r="AN75" s="74" t="n"/>
      <c r="AO75" s="74" t="n"/>
      <c r="AP75" s="74" t="n"/>
      <c r="AQ75" s="74" t="n"/>
      <c r="AR75" s="74" t="n"/>
      <c r="AS75" s="74" t="n"/>
      <c r="AT75" s="74" t="n"/>
      <c r="AU75" s="74" t="n"/>
      <c r="AV75" s="74" t="n"/>
      <c r="AW75" s="74" t="n"/>
      <c r="AX75" s="74" t="n"/>
      <c r="AY75" s="75" t="n"/>
      <c r="AZ75" s="74" t="n"/>
      <c r="BA75" s="75" t="n"/>
      <c r="BB75" s="74" t="n"/>
      <c r="BC75" s="75" t="n"/>
      <c r="BD75" s="74" t="n"/>
      <c r="BE75" s="74" t="n"/>
      <c r="BF75" s="74" t="n"/>
      <c r="BG75" s="74" t="n"/>
      <c r="BH75" s="74" t="n"/>
      <c r="BI75" s="74" t="n"/>
      <c r="BJ75" s="74" t="n"/>
      <c r="BK75" s="74" t="n"/>
      <c r="BL75" s="74" t="n"/>
      <c r="BM75" s="74" t="n"/>
      <c r="BN75" s="74" t="n"/>
      <c r="BO75" s="74" t="n"/>
      <c r="BP75" s="74" t="n"/>
      <c r="BQ75" s="62">
        <f>COUNTIF($G75:$BP75,"a")+COUNTIF($G75:$BP75,"r0,a5")/2+COUNTIF($G75:$BP75,"p5,a5")/2</f>
        <v/>
      </c>
      <c r="BR75" s="62">
        <f>COUNTIF($G75:$BP75,"d")+COUNTIF($G75:$BP75,"r0,d5")/2+COUNTIF($G75:$BP75,"p5,d5")/2</f>
        <v/>
      </c>
      <c r="BS75" s="62">
        <f>COUNTIF($G75:$BP75,"b")+COUNTIF($G75:$BP75,"r0,b5")/2+COUNTIF($G75:$BP75,"p5,b5")/2</f>
        <v/>
      </c>
      <c r="BT75" s="62">
        <f>COUNTIF($G75:$BP75,"c")+COUNTIF($G75:$BP75,"r0,c5")/2+COUNTIF($G75:$BP75,"p5,c5")/2</f>
        <v/>
      </c>
      <c r="BU75" s="62">
        <f>COUNTIF($G75:$BP75,"KH")+COUNTIF($G75:$BP75,"TL")+COUNTIF($G75:$BP75,"L")</f>
        <v/>
      </c>
      <c r="BV75" s="62" t="n"/>
      <c r="BW75" s="62">
        <f>COUNTIF($G75:$BP75,"hh")</f>
        <v/>
      </c>
      <c r="BX75" s="62">
        <f>COUNTIF($G75:$BP75,"nt7")</f>
        <v/>
      </c>
      <c r="BY75" s="62">
        <f>COUNTIF($G75:$BP75,"P")+COUNTIF($G75:$BP75,"p5,a5")/2+COUNTIF($G75:$BP75,"p5,b5")/2+COUNTIF($G75:$BP75,"p5,c5")/2+COUNTIF($G75:$BP75,"p5,d5")/2</f>
        <v/>
      </c>
      <c r="BZ75" s="63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4">
        <f>IF(BZ75&gt;25,4,IF(BZ75&gt;18,3,IF(BZ75&gt;12,2,IF(BZ75&gt;4,1,0))))-BX75-2+1</f>
        <v/>
      </c>
      <c r="CE75" s="30" t="n"/>
      <c r="CF75" s="64">
        <f>CD75*CI75</f>
        <v/>
      </c>
      <c r="CG75" s="65">
        <f>F75-BY75+1</f>
        <v/>
      </c>
      <c r="CH75" s="64">
        <f>CE75*16</f>
        <v/>
      </c>
      <c r="CI75" s="66">
        <f>VLOOKUP(A75,[1]DATA!$A$6:$AI$331,34,0)</f>
        <v/>
      </c>
      <c r="CJ75" s="67">
        <f>VLOOKUP(A75,[2]CHAMCONG!A$7:CI$333,79,0)</f>
        <v/>
      </c>
      <c r="CK75" s="68">
        <f>CJ75-CA75</f>
        <v/>
      </c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A</t>
        </is>
      </c>
      <c r="H76" s="74" t="n">
        <v>4</v>
      </c>
      <c r="I76" s="74" t="inlineStr">
        <is>
          <t>A</t>
        </is>
      </c>
      <c r="J76" s="74" t="n">
        <v>0</v>
      </c>
      <c r="K76" s="74" t="inlineStr"/>
      <c r="L76" s="74" t="n">
        <v>0</v>
      </c>
      <c r="M76" s="74" t="inlineStr">
        <is>
          <t>A</t>
        </is>
      </c>
      <c r="N76" s="74" t="n">
        <v>4</v>
      </c>
      <c r="O76" s="74" t="inlineStr">
        <is>
          <t>P0</t>
        </is>
      </c>
      <c r="P76" s="74" t="n">
        <v>0</v>
      </c>
      <c r="Q76" s="75" t="inlineStr">
        <is>
          <t>A</t>
        </is>
      </c>
      <c r="R76" s="75" t="n">
        <v>0</v>
      </c>
      <c r="S76" s="74" t="inlineStr">
        <is>
          <t>A</t>
        </is>
      </c>
      <c r="T76" s="74" t="n">
        <v>4</v>
      </c>
      <c r="U76" s="74" t="inlineStr">
        <is>
          <t>A</t>
        </is>
      </c>
      <c r="V76" s="74" t="n">
        <v>4</v>
      </c>
      <c r="W76" s="75" t="inlineStr">
        <is>
          <t>L</t>
        </is>
      </c>
      <c r="X76" s="74" t="n">
        <v>0</v>
      </c>
      <c r="Y76" s="75" t="inlineStr"/>
      <c r="Z76" s="74" t="n">
        <v>0</v>
      </c>
      <c r="AA76" s="75" t="inlineStr">
        <is>
          <t>R0</t>
        </is>
      </c>
      <c r="AB76" s="74" t="n">
        <v>0</v>
      </c>
      <c r="AC76" s="75" t="n"/>
      <c r="AD76" s="74" t="n"/>
      <c r="AE76" s="75" t="n"/>
      <c r="AF76" s="74" t="n"/>
      <c r="AG76" s="74" t="n"/>
      <c r="AH76" s="74" t="n"/>
      <c r="AI76" s="74" t="n"/>
      <c r="AJ76" s="74" t="n"/>
      <c r="AK76" s="74" t="n"/>
      <c r="AL76" s="74" t="n"/>
      <c r="AM76" s="74" t="n"/>
      <c r="AN76" s="74" t="n"/>
      <c r="AO76" s="74" t="n"/>
      <c r="AP76" s="74" t="n"/>
      <c r="AQ76" s="74" t="n"/>
      <c r="AR76" s="74" t="n"/>
      <c r="AS76" s="74" t="n"/>
      <c r="AT76" s="74" t="n"/>
      <c r="AU76" s="74" t="n"/>
      <c r="AV76" s="74" t="n"/>
      <c r="AW76" s="74" t="n"/>
      <c r="AX76" s="74" t="n"/>
      <c r="AY76" s="75" t="n"/>
      <c r="AZ76" s="74" t="n"/>
      <c r="BA76" s="75" t="n"/>
      <c r="BB76" s="74" t="n"/>
      <c r="BC76" s="75" t="n"/>
      <c r="BD76" s="74" t="n"/>
      <c r="BE76" s="74" t="n"/>
      <c r="BF76" s="74" t="n"/>
      <c r="BG76" s="74" t="n"/>
      <c r="BH76" s="74" t="n"/>
      <c r="BI76" s="74" t="n"/>
      <c r="BJ76" s="74" t="n"/>
      <c r="BK76" s="74" t="n"/>
      <c r="BL76" s="74" t="n"/>
      <c r="BM76" s="74" t="n"/>
      <c r="BN76" s="74" t="n"/>
      <c r="BO76" s="74" t="n"/>
      <c r="BP76" s="74" t="n"/>
      <c r="BQ76" s="62">
        <f>COUNTIF($G76:$BP76,"a")+COUNTIF($G76:$BP76,"r0,a5")/2+COUNTIF($G76:$BP76,"p5,a5")/2</f>
        <v/>
      </c>
      <c r="BR76" s="62">
        <f>COUNTIF($G76:$BP76,"d")+COUNTIF($G76:$BP76,"r0,d5")/2+COUNTIF($G76:$BP76,"p5,d5")/2</f>
        <v/>
      </c>
      <c r="BS76" s="62">
        <f>COUNTIF($G76:$BP76,"b")+COUNTIF($G76:$BP76,"r0,b5")/2+COUNTIF($G76:$BP76,"p5,b5")/2</f>
        <v/>
      </c>
      <c r="BT76" s="62">
        <f>COUNTIF($G76:$BP76,"c")+COUNTIF($G76:$BP76,"r0,c5")/2+COUNTIF($G76:$BP76,"p5,c5")/2</f>
        <v/>
      </c>
      <c r="BU76" s="62">
        <f>COUNTIF($G76:$BP76,"KH")+COUNTIF($G76:$BP76,"TL")+COUNTIF($G76:$BP76,"L")</f>
        <v/>
      </c>
      <c r="BV76" s="62" t="n"/>
      <c r="BW76" s="62">
        <f>COUNTIF($G76:$BP76,"hh")</f>
        <v/>
      </c>
      <c r="BX76" s="62">
        <f>COUNTIF($G76:$BP76,"nt7")</f>
        <v/>
      </c>
      <c r="BY76" s="62">
        <f>COUNTIF($G76:$BP76,"P")+COUNTIF($G76:$BP76,"p5,a5")/2+COUNTIF($G76:$BP76,"p5,b5")/2+COUNTIF($G76:$BP76,"p5,c5")/2+COUNTIF($G76:$BP76,"p5,d5")/2</f>
        <v/>
      </c>
      <c r="BZ76" s="63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4">
        <f>IF(BZ76&gt;25,4,IF(BZ76&gt;18,3,IF(BZ76&gt;12,2,IF(BZ76&gt;4,1,0))))-BX76-2+1</f>
        <v/>
      </c>
      <c r="CE76" s="30" t="n"/>
      <c r="CF76" s="64">
        <f>CD76*CI76</f>
        <v/>
      </c>
      <c r="CG76" s="65">
        <f>F76-BY76+1</f>
        <v/>
      </c>
      <c r="CH76" s="64">
        <f>CE76*16</f>
        <v/>
      </c>
      <c r="CI76" s="66">
        <f>VLOOKUP(A76,[1]DATA!$A$6:$AI$331,34,0)</f>
        <v/>
      </c>
      <c r="CJ76" s="67">
        <f>VLOOKUP(A76,[2]CHAMCONG!A$7:CI$333,79,0)</f>
        <v/>
      </c>
      <c r="CK76" s="68">
        <f>CJ76-CA76</f>
        <v/>
      </c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C</t>
        </is>
      </c>
      <c r="H77" s="74" t="n">
        <v>4</v>
      </c>
      <c r="I77" s="75" t="inlineStr">
        <is>
          <t>R0</t>
        </is>
      </c>
      <c r="J77" s="74" t="n">
        <v>0</v>
      </c>
      <c r="K77" s="75" t="inlineStr"/>
      <c r="L77" s="74" t="n">
        <v>0</v>
      </c>
      <c r="M77" s="75" t="inlineStr">
        <is>
          <t>A</t>
        </is>
      </c>
      <c r="N77" s="74" t="n">
        <v>2</v>
      </c>
      <c r="O77" s="75" t="inlineStr">
        <is>
          <t>A</t>
        </is>
      </c>
      <c r="P77" s="74" t="n">
        <v>4</v>
      </c>
      <c r="Q77" s="74" t="inlineStr">
        <is>
          <t>R0</t>
        </is>
      </c>
      <c r="R77" s="74" t="n">
        <v>0</v>
      </c>
      <c r="S77" s="75" t="inlineStr">
        <is>
          <t>R0</t>
        </is>
      </c>
      <c r="T77" s="74" t="n">
        <v>0</v>
      </c>
      <c r="U77" s="75" t="inlineStr">
        <is>
          <t>A</t>
        </is>
      </c>
      <c r="V77" s="74" t="n">
        <v>4</v>
      </c>
      <c r="W77" s="75" t="inlineStr">
        <is>
          <t>L</t>
        </is>
      </c>
      <c r="X77" s="74" t="n">
        <v>0</v>
      </c>
      <c r="Y77" s="75" t="inlineStr"/>
      <c r="Z77" s="74" t="n">
        <v>0</v>
      </c>
      <c r="AA77" s="75" t="inlineStr">
        <is>
          <t>P0</t>
        </is>
      </c>
      <c r="AB77" s="74" t="n">
        <v>0</v>
      </c>
      <c r="AC77" s="75" t="n"/>
      <c r="AD77" s="74" t="n"/>
      <c r="AE77" s="74" t="n"/>
      <c r="AF77" s="74" t="n"/>
      <c r="AG77" s="75" t="n"/>
      <c r="AH77" s="74" t="n"/>
      <c r="AI77" s="75" t="n"/>
      <c r="AJ77" s="74" t="n"/>
      <c r="AK77" s="75" t="n"/>
      <c r="AL77" s="74" t="n"/>
      <c r="AM77" s="75" t="n"/>
      <c r="AN77" s="74" t="n"/>
      <c r="AO77" s="75" t="n"/>
      <c r="AP77" s="74" t="n"/>
      <c r="AQ77" s="74" t="n"/>
      <c r="AR77" s="74" t="n"/>
      <c r="AS77" s="74" t="n"/>
      <c r="AT77" s="74" t="n"/>
      <c r="AU77" s="74" t="n"/>
      <c r="AV77" s="74" t="n"/>
      <c r="AW77" s="74" t="n"/>
      <c r="AX77" s="74" t="n"/>
      <c r="AY77" s="74" t="n"/>
      <c r="AZ77" s="74" t="n"/>
      <c r="BA77" s="74" t="n"/>
      <c r="BB77" s="74" t="n"/>
      <c r="BC77" s="74" t="n"/>
      <c r="BD77" s="74" t="n"/>
      <c r="BE77" s="74" t="n"/>
      <c r="BF77" s="74" t="n"/>
      <c r="BG77" s="74" t="n"/>
      <c r="BH77" s="74" t="n"/>
      <c r="BI77" s="74" t="n"/>
      <c r="BJ77" s="74" t="n"/>
      <c r="BK77" s="74" t="n"/>
      <c r="BL77" s="74" t="n"/>
      <c r="BM77" s="74" t="n"/>
      <c r="BN77" s="74" t="n"/>
      <c r="BO77" s="74" t="n"/>
      <c r="BP77" s="74" t="n"/>
      <c r="BQ77" s="62">
        <f>COUNTIF($G77:$BP77,"a")+COUNTIF($G77:$BP77,"r0,a5")/2+COUNTIF($G77:$BP77,"p5,a5")/2</f>
        <v/>
      </c>
      <c r="BR77" s="62">
        <f>COUNTIF($G77:$BP77,"d")+COUNTIF($G77:$BP77,"r0,d5")/2+COUNTIF($G77:$BP77,"p5,d5")/2</f>
        <v/>
      </c>
      <c r="BS77" s="62">
        <f>COUNTIF($G77:$BP77,"b")+COUNTIF($G77:$BP77,"r0,b5")/2+COUNTIF($G77:$BP77,"p5,b5")/2</f>
        <v/>
      </c>
      <c r="BT77" s="62">
        <f>COUNTIF($G77:$BP77,"c")+COUNTIF($G77:$BP77,"r0,c5")/2+COUNTIF($G77:$BP77,"p5,c5")/2</f>
        <v/>
      </c>
      <c r="BU77" s="62">
        <f>COUNTIF($G77:$BP77,"KH")+COUNTIF($G77:$BP77,"TL")+COUNTIF($G77:$BP77,"L")</f>
        <v/>
      </c>
      <c r="BV77" s="62" t="n"/>
      <c r="BW77" s="62">
        <f>COUNTIF($G77:$BP77,"hh")</f>
        <v/>
      </c>
      <c r="BX77" s="62">
        <f>COUNTIF($G77:$BP77,"nt7")</f>
        <v/>
      </c>
      <c r="BY77" s="62">
        <f>COUNTIF($G77:$BP77,"P")+COUNTIF($G77:$BP77,"p5,a5")/2+COUNTIF($G77:$BP77,"p5,b5")/2+COUNTIF($G77:$BP77,"p5,c5")/2+COUNTIF($G77:$BP77,"p5,d5")/2</f>
        <v/>
      </c>
      <c r="BZ77" s="63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4">
        <f>IF(BZ77&gt;25,4,IF(BZ77&gt;18,3,IF(BZ77&gt;12,2,IF(BZ77&gt;4,1,0))))-BX77-2+1</f>
        <v/>
      </c>
      <c r="CE77" s="30" t="n"/>
      <c r="CF77" s="64">
        <f>CD77*CI77</f>
        <v/>
      </c>
      <c r="CG77" s="65">
        <f>F77-BY77+1</f>
        <v/>
      </c>
      <c r="CH77" s="64">
        <f>CE77*16</f>
        <v/>
      </c>
      <c r="CI77" s="66">
        <f>VLOOKUP(A77,[1]DATA!$A$6:$AI$331,34,0)</f>
        <v/>
      </c>
      <c r="CJ77" s="67">
        <f>VLOOKUP(A77,[2]CHAMCONG!A$7:CI$333,79,0)</f>
        <v/>
      </c>
      <c r="CK77" s="68">
        <f>CJ77-CA77</f>
        <v/>
      </c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C</t>
        </is>
      </c>
      <c r="H78" s="74" t="n">
        <v>4</v>
      </c>
      <c r="I78" s="74" t="inlineStr">
        <is>
          <t>R0</t>
        </is>
      </c>
      <c r="J78" s="74" t="n">
        <v>0</v>
      </c>
      <c r="K78" s="74" t="inlineStr"/>
      <c r="L78" s="74" t="n">
        <v>0</v>
      </c>
      <c r="M78" s="74" t="inlineStr">
        <is>
          <t>A</t>
        </is>
      </c>
      <c r="N78" s="74" t="n">
        <v>3</v>
      </c>
      <c r="O78" s="74" t="inlineStr">
        <is>
          <t>A</t>
        </is>
      </c>
      <c r="P78" s="74" t="n">
        <v>3</v>
      </c>
      <c r="Q78" s="75" t="inlineStr">
        <is>
          <t>A</t>
        </is>
      </c>
      <c r="R78" s="75" t="n">
        <v>4</v>
      </c>
      <c r="S78" s="74" t="inlineStr">
        <is>
          <t>A</t>
        </is>
      </c>
      <c r="T78" s="74" t="n">
        <v>3</v>
      </c>
      <c r="U78" s="74" t="inlineStr">
        <is>
          <t>A</t>
        </is>
      </c>
      <c r="V78" s="74" t="n">
        <v>4</v>
      </c>
      <c r="W78" s="74" t="inlineStr">
        <is>
          <t>L</t>
        </is>
      </c>
      <c r="X78" s="74" t="n">
        <v>0</v>
      </c>
      <c r="Y78" s="74" t="inlineStr"/>
      <c r="Z78" s="74" t="n">
        <v>0</v>
      </c>
      <c r="AA78" s="74" t="inlineStr">
        <is>
          <t>P0</t>
        </is>
      </c>
      <c r="AB78" s="74" t="n">
        <v>0</v>
      </c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62">
        <f>COUNTIF($G78:$BP78,"a")+COUNTIF($G78:$BP78,"r0,a5")/2+COUNTIF($G78:$BP78,"p5,a5")/2</f>
        <v/>
      </c>
      <c r="BR78" s="62">
        <f>COUNTIF($G78:$BP78,"d")+COUNTIF($G78:$BP78,"r0,d5")/2+COUNTIF($G78:$BP78,"p5,d5")/2</f>
        <v/>
      </c>
      <c r="BS78" s="62">
        <f>COUNTIF($G78:$BP78,"b")+COUNTIF($G78:$BP78,"r0,b5")/2+COUNTIF($G78:$BP78,"p5,b5")/2</f>
        <v/>
      </c>
      <c r="BT78" s="62">
        <f>COUNTIF($G78:$BP78,"c")+COUNTIF($G78:$BP78,"r0,c5")/2+COUNTIF($G78:$BP78,"p5,c5")/2</f>
        <v/>
      </c>
      <c r="BU78" s="62">
        <f>COUNTIF($G78:$BP78,"KH")+COUNTIF($G78:$BP78,"TL")+COUNTIF($G78:$BP78,"L")</f>
        <v/>
      </c>
      <c r="BV78" s="62" t="n"/>
      <c r="BW78" s="62">
        <f>COUNTIF($G78:$BP78,"hh")</f>
        <v/>
      </c>
      <c r="BX78" s="62">
        <f>COUNTIF($G78:$BP78,"nt7")</f>
        <v/>
      </c>
      <c r="BY78" s="62">
        <f>COUNTIF($G78:$BP78,"P")+COUNTIF($G78:$BP78,"p5,a5")/2+COUNTIF($G78:$BP78,"p5,b5")/2+COUNTIF($G78:$BP78,"p5,c5")/2+COUNTIF($G78:$BP78,"p5,d5")/2</f>
        <v/>
      </c>
      <c r="BZ78" s="63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4">
        <f>IF(BZ78&gt;25,4,IF(BZ78&gt;18,3,IF(BZ78&gt;12,2,IF(BZ78&gt;4,1,0))))-BX78-2+1</f>
        <v/>
      </c>
      <c r="CE78" s="30" t="n"/>
      <c r="CF78" s="64">
        <f>CD78*CI78</f>
        <v/>
      </c>
      <c r="CG78" s="65">
        <f>F78-BY78+1</f>
        <v/>
      </c>
      <c r="CH78" s="64">
        <f>CE78*16</f>
        <v/>
      </c>
      <c r="CI78" s="66">
        <f>VLOOKUP(A78,[1]DATA!$A$6:$AI$331,34,0)</f>
        <v/>
      </c>
      <c r="CJ78" s="67">
        <f>VLOOKUP(A78,[2]CHAMCONG!A$7:CI$333,79,0)</f>
        <v/>
      </c>
      <c r="CK78" s="68">
        <f>CJ78-CA78</f>
        <v/>
      </c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A</t>
        </is>
      </c>
      <c r="H79" s="74" t="n">
        <v>4</v>
      </c>
      <c r="I79" s="74" t="inlineStr">
        <is>
          <t>A</t>
        </is>
      </c>
      <c r="J79" s="74" t="n">
        <v>4</v>
      </c>
      <c r="K79" s="74" t="inlineStr">
        <is>
          <t>CN</t>
        </is>
      </c>
      <c r="L79" s="74" t="n">
        <v>11</v>
      </c>
      <c r="M79" s="74" t="inlineStr">
        <is>
          <t>A</t>
        </is>
      </c>
      <c r="N79" s="74" t="n">
        <v>4</v>
      </c>
      <c r="O79" s="74" t="inlineStr">
        <is>
          <t>A</t>
        </is>
      </c>
      <c r="P79" s="74" t="n">
        <v>4</v>
      </c>
      <c r="Q79" s="74" t="inlineStr">
        <is>
          <t>A</t>
        </is>
      </c>
      <c r="R79" s="74" t="n">
        <v>4</v>
      </c>
      <c r="S79" s="74" t="inlineStr">
        <is>
          <t>A</t>
        </is>
      </c>
      <c r="T79" s="74" t="n">
        <v>4</v>
      </c>
      <c r="U79" s="74" t="inlineStr">
        <is>
          <t>A</t>
        </is>
      </c>
      <c r="V79" s="74" t="n">
        <v>4</v>
      </c>
      <c r="W79" s="74" t="inlineStr">
        <is>
          <t>L</t>
        </is>
      </c>
      <c r="X79" s="74" t="n">
        <v>0</v>
      </c>
      <c r="Y79" s="74" t="inlineStr"/>
      <c r="Z79" s="74" t="n">
        <v>0</v>
      </c>
      <c r="AA79" s="74" t="inlineStr">
        <is>
          <t>R0</t>
        </is>
      </c>
      <c r="AB79" s="74" t="n">
        <v>0</v>
      </c>
      <c r="AC79" s="74" t="n"/>
      <c r="AD79" s="74" t="n"/>
      <c r="AE79" s="75" t="n"/>
      <c r="AF79" s="75" t="n"/>
      <c r="AG79" s="75" t="n"/>
      <c r="AH79" s="74" t="n"/>
      <c r="AI79" s="74" t="n"/>
      <c r="AJ79" s="74" t="n"/>
      <c r="AK79" s="74" t="n"/>
      <c r="AL79" s="74" t="n"/>
      <c r="AM79" s="74" t="n"/>
      <c r="AN79" s="74" t="n"/>
      <c r="AO79" s="74" t="n"/>
      <c r="AP79" s="74" t="n"/>
      <c r="AQ79" s="74" t="n"/>
      <c r="AR79" s="74" t="n"/>
      <c r="AS79" s="74" t="n"/>
      <c r="AT79" s="74" t="n"/>
      <c r="AU79" s="74" t="n"/>
      <c r="AV79" s="74" t="n"/>
      <c r="AW79" s="75" t="n"/>
      <c r="AX79" s="74" t="n"/>
      <c r="AY79" s="74" t="n"/>
      <c r="AZ79" s="74" t="n"/>
      <c r="BA79" s="74" t="n"/>
      <c r="BB79" s="74" t="n"/>
      <c r="BC79" s="74" t="n"/>
      <c r="BD79" s="74" t="n"/>
      <c r="BE79" s="74" t="n"/>
      <c r="BF79" s="74" t="n"/>
      <c r="BG79" s="74" t="n"/>
      <c r="BH79" s="74" t="n"/>
      <c r="BI79" s="74" t="n"/>
      <c r="BJ79" s="74" t="n"/>
      <c r="BK79" s="74" t="n"/>
      <c r="BL79" s="74" t="n"/>
      <c r="BM79" s="74" t="n"/>
      <c r="BN79" s="74" t="n"/>
      <c r="BO79" s="74" t="n"/>
      <c r="BP79" s="74" t="n"/>
      <c r="BQ79" s="62">
        <f>COUNTIF($G79:$BP79,"a")+COUNTIF($G79:$BP79,"r0,a5")/2+COUNTIF($G79:$BP79,"p5,a5")/2</f>
        <v/>
      </c>
      <c r="BR79" s="62">
        <f>COUNTIF($G79:$BP79,"d")+COUNTIF($G79:$BP79,"r0,d5")/2+COUNTIF($G79:$BP79,"p5,d5")/2</f>
        <v/>
      </c>
      <c r="BS79" s="62">
        <f>COUNTIF($G79:$BP79,"b")+COUNTIF($G79:$BP79,"r0,b5")/2+COUNTIF($G79:$BP79,"p5,b5")/2</f>
        <v/>
      </c>
      <c r="BT79" s="62">
        <f>COUNTIF($G79:$BP79,"c")+COUNTIF($G79:$BP79,"r0,c5")/2+COUNTIF($G79:$BP79,"p5,c5")/2</f>
        <v/>
      </c>
      <c r="BU79" s="62">
        <f>COUNTIF($G79:$BP79,"KH")+COUNTIF($G79:$BP79,"TL")+COUNTIF($G79:$BP79,"L")</f>
        <v/>
      </c>
      <c r="BV79" s="62" t="n"/>
      <c r="BW79" s="62">
        <f>COUNTIF($G79:$BP79,"hh")</f>
        <v/>
      </c>
      <c r="BX79" s="62">
        <f>COUNTIF($G79:$BP79,"nt7")</f>
        <v/>
      </c>
      <c r="BY79" s="62">
        <f>COUNTIF($G79:$BP79,"P")+COUNTIF($G79:$BP79,"p5,a5")/2+COUNTIF($G79:$BP79,"p5,b5")/2+COUNTIF($G79:$BP79,"p5,c5")/2+COUNTIF($G79:$BP79,"p5,d5")/2</f>
        <v/>
      </c>
      <c r="BZ79" s="63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4">
        <f>IF(BZ79&gt;25,4,IF(BZ79&gt;18,3,IF(BZ79&gt;12,2,IF(BZ79&gt;4,1,0))))-BX79-2+1</f>
        <v/>
      </c>
      <c r="CE79" s="30" t="n"/>
      <c r="CF79" s="64">
        <f>CD79*CI79</f>
        <v/>
      </c>
      <c r="CG79" s="65">
        <f>F79-BY79+1</f>
        <v/>
      </c>
      <c r="CH79" s="64">
        <f>CE79*16</f>
        <v/>
      </c>
      <c r="CI79" s="66">
        <f>VLOOKUP(A79,[1]DATA!$A$6:$AI$331,34,0)</f>
        <v/>
      </c>
      <c r="CJ79" s="67">
        <f>VLOOKUP(A79,[2]CHAMCONG!A$7:CI$333,79,0)</f>
        <v/>
      </c>
      <c r="CK79" s="68">
        <f>CJ79-CA79</f>
        <v/>
      </c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>
        <is>
          <t>P0</t>
        </is>
      </c>
      <c r="H80" s="74" t="n">
        <v>0</v>
      </c>
      <c r="I80" s="75" t="inlineStr">
        <is>
          <t>P0</t>
        </is>
      </c>
      <c r="J80" s="74" t="n">
        <v>0</v>
      </c>
      <c r="K80" s="75" t="inlineStr"/>
      <c r="L80" s="74" t="n">
        <v>0</v>
      </c>
      <c r="M80" s="75" t="inlineStr">
        <is>
          <t>P0</t>
        </is>
      </c>
      <c r="N80" s="74" t="n">
        <v>0</v>
      </c>
      <c r="O80" s="75" t="inlineStr">
        <is>
          <t>P0</t>
        </is>
      </c>
      <c r="P80" s="74" t="n">
        <v>0</v>
      </c>
      <c r="Q80" s="75" t="inlineStr">
        <is>
          <t>P0</t>
        </is>
      </c>
      <c r="R80" s="75" t="n">
        <v>0</v>
      </c>
      <c r="S80" s="75" t="inlineStr">
        <is>
          <t>P0</t>
        </is>
      </c>
      <c r="T80" s="74" t="n">
        <v>0</v>
      </c>
      <c r="U80" s="74" t="inlineStr">
        <is>
          <t>P0</t>
        </is>
      </c>
      <c r="V80" s="74" t="n">
        <v>0</v>
      </c>
      <c r="W80" s="74" t="inlineStr">
        <is>
          <t>L</t>
        </is>
      </c>
      <c r="X80" s="74" t="n">
        <v>0</v>
      </c>
      <c r="Y80" s="74" t="inlineStr"/>
      <c r="Z80" s="74" t="n">
        <v>0</v>
      </c>
      <c r="AA80" s="74" t="inlineStr">
        <is>
          <t>P0</t>
        </is>
      </c>
      <c r="AB80" s="74" t="n">
        <v>0</v>
      </c>
      <c r="AC80" s="74" t="n"/>
      <c r="AD80" s="74" t="n"/>
      <c r="AE80" s="74" t="n"/>
      <c r="AF80" s="74" t="n"/>
      <c r="AG80" s="74" t="n"/>
      <c r="AH80" s="74" t="n"/>
      <c r="AI80" s="74" t="n"/>
      <c r="AJ80" s="74" t="n"/>
      <c r="AK80" s="74" t="n"/>
      <c r="AL80" s="74" t="n"/>
      <c r="AM80" s="74" t="n"/>
      <c r="AN80" s="74" t="n"/>
      <c r="AO80" s="74" t="n"/>
      <c r="AP80" s="74" t="n"/>
      <c r="AQ80" s="74" t="n"/>
      <c r="AR80" s="74" t="n"/>
      <c r="AS80" s="74" t="n"/>
      <c r="AT80" s="74" t="n"/>
      <c r="AU80" s="74" t="n"/>
      <c r="AV80" s="74" t="n"/>
      <c r="AW80" s="74" t="n"/>
      <c r="AX80" s="74" t="n"/>
      <c r="AY80" s="75" t="n"/>
      <c r="AZ80" s="74" t="n"/>
      <c r="BA80" s="75" t="n"/>
      <c r="BB80" s="74" t="n"/>
      <c r="BC80" s="75" t="n"/>
      <c r="BD80" s="74" t="n"/>
      <c r="BE80" s="75" t="n"/>
      <c r="BF80" s="74" t="n"/>
      <c r="BG80" s="75" t="n"/>
      <c r="BH80" s="75" t="n"/>
      <c r="BI80" s="74" t="n"/>
      <c r="BJ80" s="74" t="n"/>
      <c r="BK80" s="74" t="n"/>
      <c r="BL80" s="74" t="n"/>
      <c r="BM80" s="74" t="n"/>
      <c r="BN80" s="74" t="n"/>
      <c r="BO80" s="74" t="n"/>
      <c r="BP80" s="74" t="n"/>
      <c r="BQ80" s="62">
        <f>COUNTIF($G80:$BP80,"a")+COUNTIF($G80:$BP80,"r0,a5")/2+COUNTIF($G80:$BP80,"p5,a5")/2</f>
        <v/>
      </c>
      <c r="BR80" s="62">
        <f>COUNTIF($G80:$BP80,"d")+COUNTIF($G80:$BP80,"r0,d5")/2+COUNTIF($G80:$BP80,"p5,d5")/2</f>
        <v/>
      </c>
      <c r="BS80" s="62">
        <f>COUNTIF($G80:$BP80,"b")+COUNTIF($G80:$BP80,"r0,b5")/2+COUNTIF($G80:$BP80,"p5,b5")/2</f>
        <v/>
      </c>
      <c r="BT80" s="62">
        <f>COUNTIF($G80:$BP80,"c")+COUNTIF($G80:$BP80,"r0,c5")/2+COUNTIF($G80:$BP80,"p5,c5")/2</f>
        <v/>
      </c>
      <c r="BU80" s="62">
        <f>COUNTIF($G80:$BP80,"KH")+COUNTIF($G80:$BP80,"TL")+COUNTIF($G80:$BP80,"L")</f>
        <v/>
      </c>
      <c r="BV80" s="62" t="n"/>
      <c r="BW80" s="62">
        <f>COUNTIF($G80:$BP80,"hh")</f>
        <v/>
      </c>
      <c r="BX80" s="62">
        <f>COUNTIF($G80:$BP80,"nt7")</f>
        <v/>
      </c>
      <c r="BY80" s="62">
        <f>COUNTIF($G80:$BP80,"P")+COUNTIF($G80:$BP80,"p5,a5")/2+COUNTIF($G80:$BP80,"p5,b5")/2+COUNTIF($G80:$BP80,"p5,c5")/2+COUNTIF($G80:$BP80,"p5,d5")/2</f>
        <v/>
      </c>
      <c r="BZ80" s="63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4">
        <f>IF(BZ80&gt;25,4,IF(BZ80&gt;18,3,IF(BZ80&gt;12,2,IF(BZ80&gt;4,1,0))))-BX80-2+1</f>
        <v/>
      </c>
      <c r="CE80" s="30" t="n"/>
      <c r="CF80" s="64">
        <f>CD80*CI80</f>
        <v/>
      </c>
      <c r="CG80" s="65">
        <f>F80-BY80+1</f>
        <v/>
      </c>
      <c r="CH80" s="64">
        <f>CE80*16</f>
        <v/>
      </c>
      <c r="CI80" s="66">
        <f>VLOOKUP(A80,[1]DATA!$A$6:$AI$331,34,0)</f>
        <v/>
      </c>
      <c r="CJ80" s="67">
        <f>VLOOKUP(A80,[2]CHAMCONG!A$7:CI$333,79,0)</f>
        <v/>
      </c>
      <c r="CK80" s="68">
        <f>CJ80-CA80</f>
        <v/>
      </c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D</t>
        </is>
      </c>
      <c r="H81" s="74" t="n">
        <v>0</v>
      </c>
      <c r="I81" s="75" t="inlineStr">
        <is>
          <t>P0</t>
        </is>
      </c>
      <c r="J81" s="74" t="n">
        <v>0</v>
      </c>
      <c r="K81" s="74" t="inlineStr"/>
      <c r="L81" s="74" t="n">
        <v>0</v>
      </c>
      <c r="M81" s="74" t="inlineStr">
        <is>
          <t>D</t>
        </is>
      </c>
      <c r="N81" s="74" t="n">
        <v>0</v>
      </c>
      <c r="O81" s="75" t="inlineStr">
        <is>
          <t>D</t>
        </is>
      </c>
      <c r="P81" s="74" t="n">
        <v>0</v>
      </c>
      <c r="Q81" s="74" t="inlineStr">
        <is>
          <t>P0</t>
        </is>
      </c>
      <c r="R81" s="75" t="n">
        <v>0</v>
      </c>
      <c r="S81" s="74" t="inlineStr">
        <is>
          <t>P0</t>
        </is>
      </c>
      <c r="T81" s="74" t="n">
        <v>0</v>
      </c>
      <c r="U81" s="74" t="inlineStr">
        <is>
          <t>P0</t>
        </is>
      </c>
      <c r="V81" s="74" t="n">
        <v>0</v>
      </c>
      <c r="W81" s="75" t="inlineStr">
        <is>
          <t>L</t>
        </is>
      </c>
      <c r="X81" s="74" t="n">
        <v>0</v>
      </c>
      <c r="Y81" s="74" t="inlineStr"/>
      <c r="Z81" s="74" t="n">
        <v>0</v>
      </c>
      <c r="AA81" s="74" t="inlineStr">
        <is>
          <t>P0</t>
        </is>
      </c>
      <c r="AB81" s="74" t="n">
        <v>0</v>
      </c>
      <c r="AC81" s="75" t="n"/>
      <c r="AD81" s="74" t="n"/>
      <c r="AE81" s="74" t="n"/>
      <c r="AF81" s="74" t="n"/>
      <c r="AG81" s="74" t="n"/>
      <c r="AH81" s="74" t="n"/>
      <c r="AI81" s="74" t="n"/>
      <c r="AJ81" s="74" t="n"/>
      <c r="AK81" s="75" t="n"/>
      <c r="AL81" s="74" t="n"/>
      <c r="AM81" s="74" t="n"/>
      <c r="AN81" s="74" t="n"/>
      <c r="AO81" s="74" t="n"/>
      <c r="AP81" s="74" t="n"/>
      <c r="AQ81" s="75" t="n"/>
      <c r="AR81" s="74" t="n"/>
      <c r="AS81" s="74" t="n"/>
      <c r="AT81" s="74" t="n"/>
      <c r="AU81" s="74" t="n"/>
      <c r="AV81" s="74" t="n"/>
      <c r="AW81" s="74" t="n"/>
      <c r="AX81" s="74" t="n"/>
      <c r="AY81" s="75" t="n"/>
      <c r="AZ81" s="74" t="n"/>
      <c r="BA81" s="74" t="n"/>
      <c r="BB81" s="74" t="n"/>
      <c r="BC81" s="74" t="n"/>
      <c r="BD81" s="74" t="n"/>
      <c r="BE81" s="75" t="n"/>
      <c r="BF81" s="74" t="n"/>
      <c r="BG81" s="74" t="n"/>
      <c r="BH81" s="74" t="n"/>
      <c r="BI81" s="74" t="n"/>
      <c r="BJ81" s="74" t="n"/>
      <c r="BK81" s="74" t="n"/>
      <c r="BL81" s="74" t="n"/>
      <c r="BM81" s="74" t="n"/>
      <c r="BN81" s="74" t="n"/>
      <c r="BO81" s="74" t="n"/>
      <c r="BP81" s="74" t="n"/>
      <c r="BQ81" s="62">
        <f>COUNTIF($G81:$BP81,"a")+COUNTIF($G81:$BP81,"r0,a5")/2+COUNTIF($G81:$BP81,"p5,a5")/2</f>
        <v/>
      </c>
      <c r="BR81" s="62">
        <f>COUNTIF($G81:$BP81,"d")+COUNTIF($G81:$BP81,"r0,d5")/2+COUNTIF($G81:$BP81,"p5,d5")/2</f>
        <v/>
      </c>
      <c r="BS81" s="62">
        <f>COUNTIF($G81:$BP81,"b")+COUNTIF($G81:$BP81,"r0,b5")/2+COUNTIF($G81:$BP81,"p5,b5")/2</f>
        <v/>
      </c>
      <c r="BT81" s="62">
        <f>COUNTIF($G81:$BP81,"c")+COUNTIF($G81:$BP81,"r0,c5")/2+COUNTIF($G81:$BP81,"p5,c5")/2</f>
        <v/>
      </c>
      <c r="BU81" s="62">
        <f>COUNTIF($G81:$BP81,"KH")+COUNTIF($G81:$BP81,"TL")+COUNTIF($G81:$BP81,"L")</f>
        <v/>
      </c>
      <c r="BV81" s="62" t="n"/>
      <c r="BW81" s="62">
        <f>COUNTIF($G81:$BP81,"hh")</f>
        <v/>
      </c>
      <c r="BX81" s="62">
        <f>COUNTIF($G81:$BP81,"nt7")</f>
        <v/>
      </c>
      <c r="BY81" s="62">
        <f>COUNTIF($G81:$BP81,"P")+COUNTIF($G81:$BP81,"p5,a5")/2+COUNTIF($G81:$BP81,"p5,b5")/2+COUNTIF($G81:$BP81,"p5,c5")/2+COUNTIF($G81:$BP81,"p5,d5")/2</f>
        <v/>
      </c>
      <c r="BZ81" s="63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4">
        <f>IF(BZ81&gt;25,4,IF(BZ81&gt;18,3,IF(BZ81&gt;12,2,IF(BZ81&gt;4,1,0))))-BX81-2+1</f>
        <v/>
      </c>
      <c r="CE81" s="30" t="n"/>
      <c r="CF81" s="64">
        <f>CD81*CI81</f>
        <v/>
      </c>
      <c r="CG81" s="65">
        <f>F81-BY81+1</f>
        <v/>
      </c>
      <c r="CH81" s="64">
        <f>CE81*16</f>
        <v/>
      </c>
      <c r="CI81" s="66">
        <f>VLOOKUP(A81,[1]DATA!$A$6:$AI$331,34,0)</f>
        <v/>
      </c>
      <c r="CJ81" s="67">
        <f>VLOOKUP(A81,[2]CHAMCONG!A$7:CI$333,79,0)</f>
        <v/>
      </c>
      <c r="CK81" s="68">
        <f>CJ81-CA81</f>
        <v/>
      </c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A</t>
        </is>
      </c>
      <c r="H82" s="74" t="n">
        <v>4</v>
      </c>
      <c r="I82" s="75" t="inlineStr">
        <is>
          <t>A</t>
        </is>
      </c>
      <c r="J82" s="74" t="n">
        <v>4</v>
      </c>
      <c r="K82" s="74" t="inlineStr"/>
      <c r="L82" s="74" t="n">
        <v>0</v>
      </c>
      <c r="M82" s="74" t="inlineStr">
        <is>
          <t>C</t>
        </is>
      </c>
      <c r="N82" s="74" t="n">
        <v>4</v>
      </c>
      <c r="O82" s="75" t="inlineStr">
        <is>
          <t>C</t>
        </is>
      </c>
      <c r="P82" s="74" t="n">
        <v>4</v>
      </c>
      <c r="Q82" s="74" t="inlineStr">
        <is>
          <t>C</t>
        </is>
      </c>
      <c r="R82" s="74" t="n">
        <v>2</v>
      </c>
      <c r="S82" s="74" t="inlineStr">
        <is>
          <t>C</t>
        </is>
      </c>
      <c r="T82" s="74" t="n">
        <v>4</v>
      </c>
      <c r="U82" s="74" t="inlineStr">
        <is>
          <t>C</t>
        </is>
      </c>
      <c r="V82" s="74" t="n">
        <v>4</v>
      </c>
      <c r="W82" s="74" t="inlineStr">
        <is>
          <t>L</t>
        </is>
      </c>
      <c r="X82" s="74" t="n">
        <v>0</v>
      </c>
      <c r="Y82" s="74" t="inlineStr"/>
      <c r="Z82" s="74" t="n">
        <v>0</v>
      </c>
      <c r="AA82" s="74" t="inlineStr">
        <is>
          <t>R0</t>
        </is>
      </c>
      <c r="AB82" s="74" t="n">
        <v>0</v>
      </c>
      <c r="AC82" s="74" t="n"/>
      <c r="AD82" s="74" t="n"/>
      <c r="AE82" s="74" t="n"/>
      <c r="AF82" s="74" t="n"/>
      <c r="AG82" s="74" t="n"/>
      <c r="AH82" s="74" t="n"/>
      <c r="AI82" s="74" t="n"/>
      <c r="AJ82" s="74" t="n"/>
      <c r="AK82" s="74" t="n"/>
      <c r="AL82" s="74" t="n"/>
      <c r="AM82" s="74" t="n"/>
      <c r="AN82" s="74" t="n"/>
      <c r="AO82" s="74" t="n"/>
      <c r="AP82" s="74" t="n"/>
      <c r="AQ82" s="74" t="n"/>
      <c r="AR82" s="74" t="n"/>
      <c r="AS82" s="74" t="n"/>
      <c r="AT82" s="74" t="n"/>
      <c r="AU82" s="74" t="n"/>
      <c r="AV82" s="74" t="n"/>
      <c r="AW82" s="74" t="n"/>
      <c r="AX82" s="74" t="n"/>
      <c r="AY82" s="74" t="n"/>
      <c r="AZ82" s="74" t="n"/>
      <c r="BA82" s="74" t="n"/>
      <c r="BB82" s="74" t="n"/>
      <c r="BC82" s="74" t="n"/>
      <c r="BD82" s="74" t="n"/>
      <c r="BE82" s="74" t="n"/>
      <c r="BF82" s="74" t="n"/>
      <c r="BG82" s="74" t="n"/>
      <c r="BH82" s="74" t="n"/>
      <c r="BI82" s="74" t="n"/>
      <c r="BJ82" s="74" t="n"/>
      <c r="BK82" s="74" t="n"/>
      <c r="BL82" s="74" t="n"/>
      <c r="BM82" s="74" t="n"/>
      <c r="BN82" s="74" t="n"/>
      <c r="BO82" s="74" t="n"/>
      <c r="BP82" s="74" t="n"/>
      <c r="BQ82" s="62">
        <f>COUNTIF($G82:$BP82,"a")+COUNTIF($G82:$BP82,"r0,a5")/2+COUNTIF($G82:$BP82,"p5,a5")/2</f>
        <v/>
      </c>
      <c r="BR82" s="62">
        <f>COUNTIF($G82:$BP82,"d")+COUNTIF($G82:$BP82,"r0,d5")/2+COUNTIF($G82:$BP82,"p5,d5")/2</f>
        <v/>
      </c>
      <c r="BS82" s="62">
        <f>COUNTIF($G82:$BP82,"b")+COUNTIF($G82:$BP82,"r0,b5")/2+COUNTIF($G82:$BP82,"p5,b5")/2</f>
        <v/>
      </c>
      <c r="BT82" s="62">
        <f>COUNTIF($G82:$BP82,"c")+COUNTIF($G82:$BP82,"r0,c5")/2+COUNTIF($G82:$BP82,"p5,c5")/2</f>
        <v/>
      </c>
      <c r="BU82" s="62">
        <f>COUNTIF($G82:$BP82,"KH")+COUNTIF($G82:$BP82,"TL")+COUNTIF($G82:$BP82,"L")</f>
        <v/>
      </c>
      <c r="BV82" s="62" t="n"/>
      <c r="BW82" s="62">
        <f>COUNTIF($G82:$BP82,"hh")</f>
        <v/>
      </c>
      <c r="BX82" s="62">
        <f>COUNTIF($G82:$BP82,"nt7")</f>
        <v/>
      </c>
      <c r="BY82" s="62">
        <f>COUNTIF($G82:$BP82,"P")+COUNTIF($G82:$BP82,"p5,a5")/2+COUNTIF($G82:$BP82,"p5,b5")/2+COUNTIF($G82:$BP82,"p5,c5")/2+COUNTIF($G82:$BP82,"p5,d5")/2</f>
        <v/>
      </c>
      <c r="BZ82" s="63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4">
        <f>IF(BZ82&gt;25,4,IF(BZ82&gt;18,3,IF(BZ82&gt;12,2,IF(BZ82&gt;4,1,0))))-BX82-2+1</f>
        <v/>
      </c>
      <c r="CE82" s="30" t="n"/>
      <c r="CF82" s="64">
        <f>CD82*CI82</f>
        <v/>
      </c>
      <c r="CG82" s="65">
        <f>F82-BY82+1</f>
        <v/>
      </c>
      <c r="CH82" s="64">
        <f>CE82*16</f>
        <v/>
      </c>
      <c r="CI82" s="66">
        <f>VLOOKUP(A82,[1]DATA!$A$6:$AI$331,34,0)</f>
        <v/>
      </c>
      <c r="CJ82" s="67">
        <f>VLOOKUP(A82,[2]CHAMCONG!A$7:CI$333,79,0)</f>
        <v/>
      </c>
      <c r="CK82" s="68">
        <f>CJ82-CA82</f>
        <v/>
      </c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A</t>
        </is>
      </c>
      <c r="H83" s="74" t="n">
        <v>4</v>
      </c>
      <c r="I83" s="75" t="inlineStr">
        <is>
          <t>A</t>
        </is>
      </c>
      <c r="J83" s="74" t="n">
        <v>4</v>
      </c>
      <c r="K83" s="75" t="inlineStr"/>
      <c r="L83" s="74" t="n">
        <v>0</v>
      </c>
      <c r="M83" s="75" t="inlineStr">
        <is>
          <t>A</t>
        </is>
      </c>
      <c r="N83" s="74" t="n">
        <v>4</v>
      </c>
      <c r="O83" s="75" t="inlineStr">
        <is>
          <t>A</t>
        </is>
      </c>
      <c r="P83" s="74" t="n">
        <v>4</v>
      </c>
      <c r="Q83" s="75" t="inlineStr">
        <is>
          <t>A</t>
        </is>
      </c>
      <c r="R83" s="75" t="n">
        <v>4</v>
      </c>
      <c r="S83" s="75" t="inlineStr">
        <is>
          <t>A</t>
        </is>
      </c>
      <c r="T83" s="74" t="n">
        <v>4</v>
      </c>
      <c r="U83" s="75" t="inlineStr">
        <is>
          <t>A</t>
        </is>
      </c>
      <c r="V83" s="74" t="n">
        <v>4</v>
      </c>
      <c r="W83" s="75" t="inlineStr">
        <is>
          <t>L</t>
        </is>
      </c>
      <c r="X83" s="74" t="n">
        <v>0</v>
      </c>
      <c r="Y83" s="75" t="inlineStr"/>
      <c r="Z83" s="74" t="n">
        <v>0</v>
      </c>
      <c r="AA83" s="75" t="inlineStr">
        <is>
          <t>P0</t>
        </is>
      </c>
      <c r="AB83" s="74" t="n">
        <v>0</v>
      </c>
      <c r="AC83" s="75" t="n"/>
      <c r="AD83" s="74" t="n"/>
      <c r="AE83" s="75" t="n"/>
      <c r="AF83" s="75" t="n"/>
      <c r="AG83" s="75" t="n"/>
      <c r="AH83" s="74" t="n"/>
      <c r="AI83" s="75" t="n"/>
      <c r="AJ83" s="74" t="n"/>
      <c r="AK83" s="75" t="n"/>
      <c r="AL83" s="74" t="n"/>
      <c r="AM83" s="75" t="n"/>
      <c r="AN83" s="74" t="n"/>
      <c r="AO83" s="75" t="n"/>
      <c r="AP83" s="74" t="n"/>
      <c r="AQ83" s="75" t="n"/>
      <c r="AR83" s="74" t="n"/>
      <c r="AS83" s="75" t="n"/>
      <c r="AT83" s="75" t="n"/>
      <c r="AU83" s="75" t="n"/>
      <c r="AV83" s="74" t="n"/>
      <c r="AW83" s="74" t="n"/>
      <c r="AX83" s="74" t="n"/>
      <c r="AY83" s="75" t="n"/>
      <c r="AZ83" s="74" t="n"/>
      <c r="BA83" s="75" t="n"/>
      <c r="BB83" s="74" t="n"/>
      <c r="BC83" s="75" t="n"/>
      <c r="BD83" s="74" t="n"/>
      <c r="BE83" s="75" t="n"/>
      <c r="BF83" s="74" t="n"/>
      <c r="BG83" s="75" t="n"/>
      <c r="BH83" s="75" t="n"/>
      <c r="BI83" s="74" t="n"/>
      <c r="BJ83" s="74" t="n"/>
      <c r="BK83" s="74" t="n"/>
      <c r="BL83" s="74" t="n"/>
      <c r="BM83" s="74" t="n"/>
      <c r="BN83" s="74" t="n"/>
      <c r="BO83" s="74" t="n"/>
      <c r="BP83" s="74" t="n"/>
      <c r="BQ83" s="62">
        <f>COUNTIF($G83:$BP83,"a")+COUNTIF($G83:$BP83,"r0,a5")/2+COUNTIF($G83:$BP83,"p5,a5")/2</f>
        <v/>
      </c>
      <c r="BR83" s="62">
        <f>COUNTIF($G83:$BP83,"d")+COUNTIF($G83:$BP83,"r0,d5")/2+COUNTIF($G83:$BP83,"p5,d5")/2</f>
        <v/>
      </c>
      <c r="BS83" s="62">
        <f>COUNTIF($G83:$BP83,"b")+COUNTIF($G83:$BP83,"r0,b5")/2+COUNTIF($G83:$BP83,"p5,b5")/2</f>
        <v/>
      </c>
      <c r="BT83" s="62">
        <f>COUNTIF($G83:$BP83,"c")+COUNTIF($G83:$BP83,"r0,c5")/2+COUNTIF($G83:$BP83,"p5,c5")/2</f>
        <v/>
      </c>
      <c r="BU83" s="62">
        <f>COUNTIF($G83:$BP83,"KH")+COUNTIF($G83:$BP83,"TL")+COUNTIF($G83:$BP83,"L")</f>
        <v/>
      </c>
      <c r="BV83" s="62" t="n"/>
      <c r="BW83" s="62">
        <f>COUNTIF($G83:$BP83,"hh")</f>
        <v/>
      </c>
      <c r="BX83" s="62">
        <f>COUNTIF($G83:$BP83,"nt7")</f>
        <v/>
      </c>
      <c r="BY83" s="62">
        <f>COUNTIF($G83:$BP83,"P")+COUNTIF($G83:$BP83,"p5,a5")/2+COUNTIF($G83:$BP83,"p5,b5")/2+COUNTIF($G83:$BP83,"p5,c5")/2+COUNTIF($G83:$BP83,"p5,d5")/2</f>
        <v/>
      </c>
      <c r="BZ83" s="63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4">
        <f>IF(BZ83&gt;25,4,IF(BZ83&gt;18,3,IF(BZ83&gt;12,2,IF(BZ83&gt;4,1,0))))-BX83-2+1</f>
        <v/>
      </c>
      <c r="CE83" s="30" t="n"/>
      <c r="CF83" s="64">
        <f>CD83*CI83</f>
        <v/>
      </c>
      <c r="CG83" s="65">
        <f>F83-BY83+1</f>
        <v/>
      </c>
      <c r="CH83" s="64">
        <f>CE83*16</f>
        <v/>
      </c>
      <c r="CI83" s="66">
        <f>VLOOKUP(A83,[1]DATA!$A$6:$AI$331,34,0)</f>
        <v/>
      </c>
      <c r="CJ83" s="67">
        <f>VLOOKUP(A83,[2]CHAMCONG!A$7:CI$333,79,0)</f>
        <v/>
      </c>
      <c r="CK83" s="68">
        <f>CJ83-CA83</f>
        <v/>
      </c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D</t>
        </is>
      </c>
      <c r="H84" s="74" t="n">
        <v>0</v>
      </c>
      <c r="I84" s="74" t="inlineStr">
        <is>
          <t>D</t>
        </is>
      </c>
      <c r="J84" s="74" t="n">
        <v>0</v>
      </c>
      <c r="K84" s="74" t="inlineStr"/>
      <c r="L84" s="74" t="n">
        <v>0</v>
      </c>
      <c r="M84" s="74" t="inlineStr">
        <is>
          <t>D</t>
        </is>
      </c>
      <c r="N84" s="74" t="n">
        <v>0</v>
      </c>
      <c r="O84" s="74" t="inlineStr">
        <is>
          <t>D</t>
        </is>
      </c>
      <c r="P84" s="74" t="n">
        <v>0</v>
      </c>
      <c r="Q84" s="74" t="inlineStr">
        <is>
          <t>D</t>
        </is>
      </c>
      <c r="R84" s="74" t="n">
        <v>0</v>
      </c>
      <c r="S84" s="74" t="inlineStr">
        <is>
          <t>R0</t>
        </is>
      </c>
      <c r="T84" s="74" t="n">
        <v>0</v>
      </c>
      <c r="U84" s="74" t="inlineStr">
        <is>
          <t>D</t>
        </is>
      </c>
      <c r="V84" s="74" t="n">
        <v>0</v>
      </c>
      <c r="W84" s="74" t="inlineStr">
        <is>
          <t>L</t>
        </is>
      </c>
      <c r="X84" s="74" t="n">
        <v>0</v>
      </c>
      <c r="Y84" s="74" t="inlineStr"/>
      <c r="Z84" s="74" t="n">
        <v>0</v>
      </c>
      <c r="AA84" s="74" t="inlineStr">
        <is>
          <t>P0</t>
        </is>
      </c>
      <c r="AB84" s="74" t="n">
        <v>0</v>
      </c>
      <c r="AC84" s="74" t="n"/>
      <c r="AD84" s="74" t="n"/>
      <c r="AE84" s="74" t="n"/>
      <c r="AF84" s="74" t="n"/>
      <c r="AG84" s="74" t="n"/>
      <c r="AH84" s="74" t="n"/>
      <c r="AI84" s="74" t="n"/>
      <c r="AJ84" s="74" t="n"/>
      <c r="AK84" s="74" t="n"/>
      <c r="AL84" s="74" t="n"/>
      <c r="AM84" s="74" t="n"/>
      <c r="AN84" s="74" t="n"/>
      <c r="AO84" s="74" t="n"/>
      <c r="AP84" s="74" t="n"/>
      <c r="AQ84" s="74" t="n"/>
      <c r="AR84" s="74" t="n"/>
      <c r="AS84" s="74" t="n"/>
      <c r="AT84" s="74" t="n"/>
      <c r="AU84" s="74" t="n"/>
      <c r="AV84" s="74" t="n"/>
      <c r="AW84" s="74" t="n"/>
      <c r="AX84" s="74" t="n"/>
      <c r="AY84" s="74" t="n"/>
      <c r="AZ84" s="74" t="n"/>
      <c r="BA84" s="74" t="n"/>
      <c r="BB84" s="74" t="n"/>
      <c r="BC84" s="74" t="n"/>
      <c r="BD84" s="74" t="n"/>
      <c r="BE84" s="74" t="n"/>
      <c r="BF84" s="74" t="n"/>
      <c r="BG84" s="74" t="n"/>
      <c r="BH84" s="74" t="n"/>
      <c r="BI84" s="74" t="n"/>
      <c r="BJ84" s="74" t="n"/>
      <c r="BK84" s="74" t="n"/>
      <c r="BL84" s="74" t="n"/>
      <c r="BM84" s="74" t="n"/>
      <c r="BN84" s="74" t="n"/>
      <c r="BO84" s="74" t="n"/>
      <c r="BP84" s="74" t="n"/>
      <c r="BQ84" s="62">
        <f>COUNTIF($G84:$BP84,"a")+COUNTIF($G84:$BP84,"r0,a5")/2+COUNTIF($G84:$BP84,"p5,a5")/2</f>
        <v/>
      </c>
      <c r="BR84" s="62">
        <f>COUNTIF($G84:$BP84,"d")+COUNTIF($G84:$BP84,"r0,d5")/2+COUNTIF($G84:$BP84,"p5,d5")/2</f>
        <v/>
      </c>
      <c r="BS84" s="62">
        <f>COUNTIF($G84:$BP84,"b")+COUNTIF($G84:$BP84,"r0,b5")/2+COUNTIF($G84:$BP84,"p5,b5")/2</f>
        <v/>
      </c>
      <c r="BT84" s="62">
        <f>COUNTIF($G84:$BP84,"c")+COUNTIF($G84:$BP84,"r0,c5")/2+COUNTIF($G84:$BP84,"p5,c5")/2</f>
        <v/>
      </c>
      <c r="BU84" s="62">
        <f>COUNTIF($G84:$BP84,"KH")+COUNTIF($G84:$BP84,"TL")+COUNTIF($G84:$BP84,"L")</f>
        <v/>
      </c>
      <c r="BV84" s="62" t="n"/>
      <c r="BW84" s="62">
        <f>COUNTIF($G84:$BP84,"hh")</f>
        <v/>
      </c>
      <c r="BX84" s="62">
        <f>COUNTIF($G84:$BP84,"nt7")</f>
        <v/>
      </c>
      <c r="BY84" s="62">
        <f>COUNTIF($G84:$BP84,"P")+COUNTIF($G84:$BP84,"p5,a5")/2+COUNTIF($G84:$BP84,"p5,b5")/2+COUNTIF($G84:$BP84,"p5,c5")/2+COUNTIF($G84:$BP84,"p5,d5")/2</f>
        <v/>
      </c>
      <c r="BZ84" s="63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4">
        <f>IF(BZ84&gt;25,4,IF(BZ84&gt;18,3,IF(BZ84&gt;12,2,IF(BZ84&gt;4,1,0))))-BX84-2+1</f>
        <v/>
      </c>
      <c r="CE84" s="30" t="n"/>
      <c r="CF84" s="64">
        <f>CD84*CI84</f>
        <v/>
      </c>
      <c r="CG84" s="65">
        <f>F84-BY84+1</f>
        <v/>
      </c>
      <c r="CH84" s="64">
        <f>CE84*16</f>
        <v/>
      </c>
      <c r="CI84" s="66">
        <f>VLOOKUP(A84,[1]DATA!$A$6:$AI$331,34,0)</f>
        <v/>
      </c>
      <c r="CJ84" s="67">
        <f>VLOOKUP(A84,[2]CHAMCONG!A$7:CI$333,79,0)</f>
        <v/>
      </c>
      <c r="CK84" s="68">
        <f>CJ84-CA84</f>
        <v/>
      </c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A</t>
        </is>
      </c>
      <c r="H85" s="74" t="n">
        <v>4</v>
      </c>
      <c r="I85" s="75" t="inlineStr">
        <is>
          <t>A</t>
        </is>
      </c>
      <c r="J85" s="74" t="n">
        <v>4</v>
      </c>
      <c r="K85" s="75" t="inlineStr"/>
      <c r="L85" s="74" t="n">
        <v>9</v>
      </c>
      <c r="M85" s="75" t="inlineStr">
        <is>
          <t>A</t>
        </is>
      </c>
      <c r="N85" s="74" t="n">
        <v>4</v>
      </c>
      <c r="O85" s="75" t="inlineStr">
        <is>
          <t>A</t>
        </is>
      </c>
      <c r="P85" s="74" t="n">
        <v>4</v>
      </c>
      <c r="Q85" s="75" t="inlineStr">
        <is>
          <t>A</t>
        </is>
      </c>
      <c r="R85" s="75" t="n">
        <v>4</v>
      </c>
      <c r="S85" s="75" t="inlineStr">
        <is>
          <t>A</t>
        </is>
      </c>
      <c r="T85" s="74" t="n">
        <v>4</v>
      </c>
      <c r="U85" s="75" t="inlineStr">
        <is>
          <t>A</t>
        </is>
      </c>
      <c r="V85" s="74" t="n">
        <v>4</v>
      </c>
      <c r="W85" s="75" t="inlineStr">
        <is>
          <t>L</t>
        </is>
      </c>
      <c r="X85" s="74" t="n">
        <v>0</v>
      </c>
      <c r="Y85" s="75" t="inlineStr"/>
      <c r="Z85" s="74" t="n">
        <v>0</v>
      </c>
      <c r="AA85" s="75" t="inlineStr">
        <is>
          <t>P0</t>
        </is>
      </c>
      <c r="AB85" s="74" t="n">
        <v>0</v>
      </c>
      <c r="AC85" s="75" t="n"/>
      <c r="AD85" s="74" t="n"/>
      <c r="AE85" s="75" t="n"/>
      <c r="AF85" s="75" t="n"/>
      <c r="AG85" s="75" t="n"/>
      <c r="AH85" s="74" t="n"/>
      <c r="AI85" s="75" t="n"/>
      <c r="AJ85" s="74" t="n"/>
      <c r="AK85" s="75" t="n"/>
      <c r="AL85" s="74" t="n"/>
      <c r="AM85" s="75" t="n"/>
      <c r="AN85" s="74" t="n"/>
      <c r="AO85" s="75" t="n"/>
      <c r="AP85" s="74" t="n"/>
      <c r="AQ85" s="75" t="n"/>
      <c r="AR85" s="74" t="n"/>
      <c r="AS85" s="75" t="n"/>
      <c r="AT85" s="75" t="n"/>
      <c r="AU85" s="75" t="n"/>
      <c r="AV85" s="74" t="n"/>
      <c r="AW85" s="74" t="n"/>
      <c r="AX85" s="74" t="n"/>
      <c r="AY85" s="75" t="n"/>
      <c r="AZ85" s="74" t="n"/>
      <c r="BA85" s="75" t="n"/>
      <c r="BB85" s="74" t="n"/>
      <c r="BC85" s="75" t="n"/>
      <c r="BD85" s="74" t="n"/>
      <c r="BE85" s="75" t="n"/>
      <c r="BF85" s="74" t="n"/>
      <c r="BG85" s="75" t="n"/>
      <c r="BH85" s="75" t="n"/>
      <c r="BI85" s="74" t="n"/>
      <c r="BJ85" s="74" t="n"/>
      <c r="BK85" s="74" t="n"/>
      <c r="BL85" s="74" t="n"/>
      <c r="BM85" s="74" t="n"/>
      <c r="BN85" s="74" t="n"/>
      <c r="BO85" s="74" t="n"/>
      <c r="BP85" s="74" t="n"/>
      <c r="BQ85" s="62">
        <f>COUNTIF($G85:$BP85,"a")+COUNTIF($G85:$BP85,"r0,a5")/2+COUNTIF($G85:$BP85,"p5,a5")/2</f>
        <v/>
      </c>
      <c r="BR85" s="62">
        <f>COUNTIF($G85:$BP85,"d")+COUNTIF($G85:$BP85,"r0,d5")/2+COUNTIF($G85:$BP85,"p5,d5")/2</f>
        <v/>
      </c>
      <c r="BS85" s="62">
        <f>COUNTIF($G85:$BP85,"b")+COUNTIF($G85:$BP85,"r0,b5")/2+COUNTIF($G85:$BP85,"p5,b5")/2</f>
        <v/>
      </c>
      <c r="BT85" s="62">
        <f>COUNTIF($G85:$BP85,"c")+COUNTIF($G85:$BP85,"r0,c5")/2+COUNTIF($G85:$BP85,"p5,c5")/2</f>
        <v/>
      </c>
      <c r="BU85" s="62">
        <f>COUNTIF($G85:$BP85,"KH")+COUNTIF($G85:$BP85,"TL")+COUNTIF($G85:$BP85,"L")</f>
        <v/>
      </c>
      <c r="BV85" s="62" t="n"/>
      <c r="BW85" s="62">
        <f>COUNTIF($G85:$BP85,"hh")</f>
        <v/>
      </c>
      <c r="BX85" s="62">
        <f>COUNTIF($G85:$BP85,"nt7")</f>
        <v/>
      </c>
      <c r="BY85" s="62">
        <f>COUNTIF($G85:$BP85,"P")+COUNTIF($G85:$BP85,"p5,a5")/2+COUNTIF($G85:$BP85,"p5,b5")/2+COUNTIF($G85:$BP85,"p5,c5")/2+COUNTIF($G85:$BP85,"p5,d5")/2</f>
        <v/>
      </c>
      <c r="BZ85" s="63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4">
        <f>IF(BZ85&gt;25,4,IF(BZ85&gt;18,3,IF(BZ85&gt;12,2,IF(BZ85&gt;4,1,0))))-BX85-2+1</f>
        <v/>
      </c>
      <c r="CE85" s="30" t="n"/>
      <c r="CF85" s="64">
        <f>CD85*CI85</f>
        <v/>
      </c>
      <c r="CG85" s="65">
        <f>F85-BY85+1</f>
        <v/>
      </c>
      <c r="CH85" s="64">
        <f>CE85*16</f>
        <v/>
      </c>
      <c r="CI85" s="66">
        <f>VLOOKUP(A85,[1]DATA!$A$6:$AI$331,34,0)</f>
        <v/>
      </c>
      <c r="CJ85" s="67">
        <f>VLOOKUP(A85,[2]CHAMCONG!A$7:CI$333,79,0)</f>
        <v/>
      </c>
      <c r="CK85" s="68">
        <f>CJ85-CA85</f>
        <v/>
      </c>
    </row>
    <row r="86" ht="15.75" customFormat="1" customHeight="1" s="25">
      <c r="A86" s="69" t="inlineStr">
        <is>
          <t>A1283</t>
        </is>
      </c>
      <c r="B86" s="70" t="inlineStr">
        <is>
          <t>Nguyễn Minh Trí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2019-05-08</t>
        </is>
      </c>
      <c r="F86" s="73" t="inlineStr"/>
      <c r="G86" s="74" t="inlineStr">
        <is>
          <t>P0</t>
        </is>
      </c>
      <c r="H86" s="74" t="n">
        <v>0</v>
      </c>
      <c r="I86" s="75" t="inlineStr">
        <is>
          <t>P0</t>
        </is>
      </c>
      <c r="J86" s="74" t="n">
        <v>0</v>
      </c>
      <c r="K86" s="75" t="inlineStr"/>
      <c r="L86" s="74" t="n">
        <v>0</v>
      </c>
      <c r="M86" s="75" t="inlineStr">
        <is>
          <t>P0</t>
        </is>
      </c>
      <c r="N86" s="74" t="n">
        <v>0</v>
      </c>
      <c r="O86" s="75" t="inlineStr">
        <is>
          <t>P0</t>
        </is>
      </c>
      <c r="P86" s="74" t="n">
        <v>0</v>
      </c>
      <c r="Q86" s="75" t="inlineStr">
        <is>
          <t>P0</t>
        </is>
      </c>
      <c r="R86" s="75" t="n">
        <v>0</v>
      </c>
      <c r="S86" s="75" t="inlineStr">
        <is>
          <t>P0</t>
        </is>
      </c>
      <c r="T86" s="74" t="n">
        <v>0</v>
      </c>
      <c r="U86" s="75" t="inlineStr">
        <is>
          <t>P0</t>
        </is>
      </c>
      <c r="V86" s="74" t="n">
        <v>0</v>
      </c>
      <c r="W86" s="75" t="inlineStr">
        <is>
          <t>L</t>
        </is>
      </c>
      <c r="X86" s="74" t="n">
        <v>0</v>
      </c>
      <c r="Y86" s="75" t="inlineStr"/>
      <c r="Z86" s="74" t="n">
        <v>0</v>
      </c>
      <c r="AA86" s="75" t="inlineStr">
        <is>
          <t>P0</t>
        </is>
      </c>
      <c r="AB86" s="74" t="n">
        <v>0</v>
      </c>
      <c r="AC86" s="75" t="n"/>
      <c r="AD86" s="74" t="n"/>
      <c r="AE86" s="75" t="n"/>
      <c r="AF86" s="75" t="n"/>
      <c r="AG86" s="75" t="n"/>
      <c r="AH86" s="74" t="n"/>
      <c r="AI86" s="75" t="n"/>
      <c r="AJ86" s="74" t="n"/>
      <c r="AK86" s="75" t="n"/>
      <c r="AL86" s="74" t="n"/>
      <c r="AM86" s="75" t="n"/>
      <c r="AN86" s="74" t="n"/>
      <c r="AO86" s="75" t="n"/>
      <c r="AP86" s="74" t="n"/>
      <c r="AQ86" s="75" t="n"/>
      <c r="AR86" s="74" t="n"/>
      <c r="AS86" s="75" t="n"/>
      <c r="AT86" s="75" t="n"/>
      <c r="AU86" s="74" t="n"/>
      <c r="AV86" s="74" t="n"/>
      <c r="AW86" s="74" t="n"/>
      <c r="AX86" s="74" t="n"/>
      <c r="AY86" s="75" t="n"/>
      <c r="AZ86" s="74" t="n"/>
      <c r="BA86" s="75" t="n"/>
      <c r="BB86" s="74" t="n"/>
      <c r="BC86" s="75" t="n"/>
      <c r="BD86" s="74" t="n"/>
      <c r="BE86" s="75" t="n"/>
      <c r="BF86" s="74" t="n"/>
      <c r="BG86" s="75" t="n"/>
      <c r="BH86" s="75" t="n"/>
      <c r="BI86" s="74" t="n"/>
      <c r="BJ86" s="74" t="n"/>
      <c r="BK86" s="74" t="n"/>
      <c r="BL86" s="74" t="n"/>
      <c r="BM86" s="74" t="n"/>
      <c r="BN86" s="74" t="n"/>
      <c r="BO86" s="74" t="n"/>
      <c r="BP86" s="74" t="n"/>
      <c r="BQ86" s="62">
        <f>COUNTIF($G86:$BP86,"a")+COUNTIF($G86:$BP86,"r0,a5")/2+COUNTIF($G86:$BP86,"p5,a5")/2</f>
        <v/>
      </c>
      <c r="BR86" s="62">
        <f>COUNTIF($G86:$BP86,"d")+COUNTIF($G86:$BP86,"r0,d5")/2+COUNTIF($G86:$BP86,"p5,d5")/2</f>
        <v/>
      </c>
      <c r="BS86" s="62">
        <f>COUNTIF($G86:$BP86,"b")+COUNTIF($G86:$BP86,"r0,b5")/2+COUNTIF($G86:$BP86,"p5,b5")/2</f>
        <v/>
      </c>
      <c r="BT86" s="62">
        <f>COUNTIF($G86:$BP86,"c")+COUNTIF($G86:$BP86,"r0,c5")/2+COUNTIF($G86:$BP86,"p5,c5")/2</f>
        <v/>
      </c>
      <c r="BU86" s="62">
        <f>COUNTIF($G86:$BP86,"KH")+COUNTIF($G86:$BP86,"TL")+COUNTIF($G86:$BP86,"L")</f>
        <v/>
      </c>
      <c r="BV86" s="62" t="n"/>
      <c r="BW86" s="62">
        <f>COUNTIF($G86:$BP86,"hh")</f>
        <v/>
      </c>
      <c r="BX86" s="62">
        <f>COUNTIF($G86:$BP86,"nt7")</f>
        <v/>
      </c>
      <c r="BY86" s="62">
        <f>COUNTIF($G86:$BP86,"P")+COUNTIF($G86:$BP86,"p5,a5")/2+COUNTIF($G86:$BP86,"p5,b5")/2+COUNTIF($G86:$BP86,"p5,c5")/2+COUNTIF($G86:$BP86,"p5,d5")/2</f>
        <v/>
      </c>
      <c r="BZ86" s="63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4">
        <f>IF(BZ86&gt;25,4,IF(BZ86&gt;18,3,IF(BZ86&gt;12,2,IF(BZ86&gt;4,1,0))))-BX86-2+1</f>
        <v/>
      </c>
      <c r="CE86" s="30" t="n"/>
      <c r="CF86" s="64">
        <f>CD86*CI86</f>
        <v/>
      </c>
      <c r="CG86" s="65">
        <f>F86-BY86+1</f>
        <v/>
      </c>
      <c r="CH86" s="64">
        <f>CE86*16</f>
        <v/>
      </c>
      <c r="CI86" s="66">
        <f>VLOOKUP(A86,[1]DATA!$A$6:$AI$331,34,0)</f>
        <v/>
      </c>
      <c r="CJ86" s="67">
        <f>VLOOKUP(A86,[2]CHAMCONG!A$7:CI$333,79,0)</f>
        <v/>
      </c>
      <c r="CK86" s="68">
        <f>CJ86-CA86</f>
        <v/>
      </c>
    </row>
    <row r="87" ht="15.75" customFormat="1" customHeight="1" s="27">
      <c r="A87" s="69" t="inlineStr">
        <is>
          <t>A1290</t>
        </is>
      </c>
      <c r="B87" s="70" t="inlineStr">
        <is>
          <t>Huỳnh Thị Ngọc Hằng</t>
        </is>
      </c>
      <c r="C87" s="71" t="inlineStr">
        <is>
          <t>X2 Line 2-1</t>
        </is>
      </c>
      <c r="D87" s="72" t="inlineStr">
        <is>
          <t>Trực tiếp</t>
        </is>
      </c>
      <c r="E87" s="73" t="inlineStr">
        <is>
          <t>2019-05-22</t>
        </is>
      </c>
      <c r="F87" s="73" t="inlineStr"/>
      <c r="G87" s="74" t="inlineStr">
        <is>
          <t>A</t>
        </is>
      </c>
      <c r="H87" s="74" t="n">
        <v>4</v>
      </c>
      <c r="I87" s="75" t="inlineStr">
        <is>
          <t>A</t>
        </is>
      </c>
      <c r="J87" s="74" t="n">
        <v>4</v>
      </c>
      <c r="K87" s="74" t="inlineStr"/>
      <c r="L87" s="74" t="n">
        <v>12</v>
      </c>
      <c r="M87" s="74" t="inlineStr">
        <is>
          <t>P0</t>
        </is>
      </c>
      <c r="N87" s="74" t="n">
        <v>0</v>
      </c>
      <c r="O87" s="75" t="inlineStr">
        <is>
          <t>A</t>
        </is>
      </c>
      <c r="P87" s="74" t="n">
        <v>4</v>
      </c>
      <c r="Q87" s="74" t="inlineStr">
        <is>
          <t>A</t>
        </is>
      </c>
      <c r="R87" s="74" t="n">
        <v>4</v>
      </c>
      <c r="S87" s="74" t="inlineStr">
        <is>
          <t>A</t>
        </is>
      </c>
      <c r="T87" s="74" t="n">
        <v>4</v>
      </c>
      <c r="U87" s="74" t="inlineStr">
        <is>
          <t>A</t>
        </is>
      </c>
      <c r="V87" s="74" t="n">
        <v>4</v>
      </c>
      <c r="W87" s="75" t="inlineStr">
        <is>
          <t>L</t>
        </is>
      </c>
      <c r="X87" s="74" t="n">
        <v>12</v>
      </c>
      <c r="Y87" s="74" t="inlineStr"/>
      <c r="Z87" s="74" t="n">
        <v>0</v>
      </c>
      <c r="AA87" s="74" t="inlineStr">
        <is>
          <t>R0</t>
        </is>
      </c>
      <c r="AB87" s="74" t="n">
        <v>0</v>
      </c>
      <c r="AC87" s="75" t="n"/>
      <c r="AD87" s="74" t="n"/>
      <c r="AE87" s="74" t="n"/>
      <c r="AF87" s="74" t="n"/>
      <c r="AG87" s="74" t="n"/>
      <c r="AH87" s="74" t="n"/>
      <c r="AI87" s="74" t="n"/>
      <c r="AJ87" s="74" t="n"/>
      <c r="AK87" s="74" t="n"/>
      <c r="AL87" s="74" t="n"/>
      <c r="AM87" s="74" t="n"/>
      <c r="AN87" s="74" t="n"/>
      <c r="AO87" s="74" t="n"/>
      <c r="AP87" s="74" t="n"/>
      <c r="AQ87" s="74" t="n"/>
      <c r="AR87" s="74" t="n"/>
      <c r="AS87" s="74" t="n"/>
      <c r="AT87" s="74" t="n"/>
      <c r="AU87" s="74" t="n"/>
      <c r="AV87" s="74" t="n"/>
      <c r="AW87" s="74" t="n"/>
      <c r="AX87" s="74" t="n"/>
      <c r="AY87" s="74" t="n"/>
      <c r="AZ87" s="74" t="n"/>
      <c r="BA87" s="74" t="n"/>
      <c r="BB87" s="74" t="n"/>
      <c r="BC87" s="74" t="n"/>
      <c r="BD87" s="74" t="n"/>
      <c r="BE87" s="74" t="n"/>
      <c r="BF87" s="74" t="n"/>
      <c r="BG87" s="74" t="n"/>
      <c r="BH87" s="74" t="n"/>
      <c r="BI87" s="74" t="n"/>
      <c r="BJ87" s="74" t="n"/>
      <c r="BK87" s="74" t="n"/>
      <c r="BL87" s="74" t="n"/>
      <c r="BM87" s="74" t="n"/>
      <c r="BN87" s="74" t="n"/>
      <c r="BO87" s="74" t="n"/>
      <c r="BP87" s="74" t="n"/>
      <c r="BQ87" s="62">
        <f>COUNTIF($G87:$BP87,"a")+COUNTIF($G87:$BP87,"r0,a5")/2+COUNTIF($G87:$BP87,"p5,a5")/2</f>
        <v/>
      </c>
      <c r="BR87" s="62">
        <f>COUNTIF($G87:$BP87,"d")+COUNTIF($G87:$BP87,"r0,d5")/2+COUNTIF($G87:$BP87,"p5,d5")/2</f>
        <v/>
      </c>
      <c r="BS87" s="62">
        <f>COUNTIF($G87:$BP87,"b")+COUNTIF($G87:$BP87,"r0,b5")/2+COUNTIF($G87:$BP87,"p5,b5")/2</f>
        <v/>
      </c>
      <c r="BT87" s="62">
        <f>COUNTIF($G87:$BP87,"c")+COUNTIF($G87:$BP87,"r0,c5")/2+COUNTIF($G87:$BP87,"p5,c5")/2</f>
        <v/>
      </c>
      <c r="BU87" s="62">
        <f>COUNTIF($G87:$BP87,"KH")+COUNTIF($G87:$BP87,"TL")+COUNTIF($G87:$BP87,"L")</f>
        <v/>
      </c>
      <c r="BV87" s="62" t="n"/>
      <c r="BW87" s="62">
        <f>COUNTIF($G87:$BP87,"hh")</f>
        <v/>
      </c>
      <c r="BX87" s="62">
        <f>COUNTIF($G87:$BP87,"nt7")</f>
        <v/>
      </c>
      <c r="BY87" s="62">
        <f>COUNTIF($G87:$BP87,"P")+COUNTIF($G87:$BP87,"p5,a5")/2+COUNTIF($G87:$BP87,"p5,b5")/2+COUNTIF($G87:$BP87,"p5,c5")/2+COUNTIF($G87:$BP87,"p5,d5")/2</f>
        <v/>
      </c>
      <c r="BZ87" s="63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4">
        <f>IF(BZ87&gt;25,4,IF(BZ87&gt;18,3,IF(BZ87&gt;12,2,IF(BZ87&gt;4,1,0))))-BX87-2+1</f>
        <v/>
      </c>
      <c r="CE87" s="30" t="n"/>
      <c r="CF87" s="64">
        <f>CD87*CI87</f>
        <v/>
      </c>
      <c r="CG87" s="65">
        <f>F87-BY87+1</f>
        <v/>
      </c>
      <c r="CH87" s="64">
        <f>CE87*16</f>
        <v/>
      </c>
      <c r="CI87" s="66">
        <f>VLOOKUP(A87,[1]DATA!$A$6:$AI$331,34,0)</f>
        <v/>
      </c>
      <c r="CJ87" s="67">
        <f>VLOOKUP(A87,[2]CHAMCONG!A$7:CI$333,79,0)</f>
        <v/>
      </c>
      <c r="CK87" s="68">
        <f>CJ87-CA87</f>
        <v/>
      </c>
      <c r="CL87" s="25" t="n"/>
      <c r="CM87" s="25" t="n"/>
    </row>
    <row r="88" ht="15.75" customFormat="1" customHeight="1" s="25">
      <c r="A88" s="69" t="inlineStr">
        <is>
          <t>A1296</t>
        </is>
      </c>
      <c r="B88" s="70" t="inlineStr">
        <is>
          <t>Trần Kim Phượng</t>
        </is>
      </c>
      <c r="C88" s="71" t="inlineStr">
        <is>
          <t>X1 Xi Line 1-1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>
        <is>
          <t>A</t>
        </is>
      </c>
      <c r="H88" s="74" t="n">
        <v>4</v>
      </c>
      <c r="I88" s="74" t="inlineStr">
        <is>
          <t>A</t>
        </is>
      </c>
      <c r="J88" s="74" t="n">
        <v>4</v>
      </c>
      <c r="K88" s="74" t="inlineStr">
        <is>
          <t>CN</t>
        </is>
      </c>
      <c r="L88" s="74" t="n">
        <v>0</v>
      </c>
      <c r="M88" s="74" t="inlineStr">
        <is>
          <t>C</t>
        </is>
      </c>
      <c r="N88" s="74" t="n">
        <v>4</v>
      </c>
      <c r="O88" s="74" t="inlineStr">
        <is>
          <t>C</t>
        </is>
      </c>
      <c r="P88" s="74" t="n">
        <v>4</v>
      </c>
      <c r="Q88" s="74" t="inlineStr">
        <is>
          <t>C</t>
        </is>
      </c>
      <c r="R88" s="74" t="n">
        <v>4</v>
      </c>
      <c r="S88" s="74" t="inlineStr">
        <is>
          <t>C</t>
        </is>
      </c>
      <c r="T88" s="74" t="n">
        <v>4</v>
      </c>
      <c r="U88" s="74" t="inlineStr">
        <is>
          <t>C</t>
        </is>
      </c>
      <c r="V88" s="74" t="n">
        <v>4</v>
      </c>
      <c r="W88" s="74" t="inlineStr">
        <is>
          <t>L</t>
        </is>
      </c>
      <c r="X88" s="74" t="n">
        <v>0</v>
      </c>
      <c r="Y88" s="74" t="inlineStr"/>
      <c r="Z88" s="74" t="n">
        <v>0</v>
      </c>
      <c r="AA88" s="75" t="inlineStr">
        <is>
          <t>R0</t>
        </is>
      </c>
      <c r="AB88" s="74" t="n">
        <v>0</v>
      </c>
      <c r="AC88" s="75" t="n"/>
      <c r="AD88" s="74" t="n"/>
      <c r="AE88" s="75" t="n"/>
      <c r="AF88" s="75" t="n"/>
      <c r="AG88" s="75" t="n"/>
      <c r="AH88" s="74" t="n"/>
      <c r="AI88" s="74" t="n"/>
      <c r="AJ88" s="74" t="n"/>
      <c r="AK88" s="74" t="n"/>
      <c r="AL88" s="74" t="n"/>
      <c r="AM88" s="74" t="n"/>
      <c r="AN88" s="74" t="n"/>
      <c r="AO88" s="74" t="n"/>
      <c r="AP88" s="74" t="n"/>
      <c r="AQ88" s="74" t="n"/>
      <c r="AR88" s="74" t="n"/>
      <c r="AS88" s="74" t="n"/>
      <c r="AT88" s="74" t="n"/>
      <c r="AU88" s="74" t="n"/>
      <c r="AV88" s="74" t="n"/>
      <c r="AW88" s="74" t="n"/>
      <c r="AX88" s="74" t="n"/>
      <c r="AY88" s="74" t="n"/>
      <c r="AZ88" s="74" t="n"/>
      <c r="BA88" s="74" t="n"/>
      <c r="BB88" s="74" t="n"/>
      <c r="BC88" s="74" t="n"/>
      <c r="BD88" s="74" t="n"/>
      <c r="BE88" s="74" t="n"/>
      <c r="BF88" s="74" t="n"/>
      <c r="BG88" s="74" t="n"/>
      <c r="BH88" s="74" t="n"/>
      <c r="BI88" s="74" t="n"/>
      <c r="BJ88" s="74" t="n"/>
      <c r="BK88" s="74" t="n"/>
      <c r="BL88" s="74" t="n"/>
      <c r="BM88" s="74" t="n"/>
      <c r="BN88" s="74" t="n"/>
      <c r="BO88" s="74" t="n"/>
      <c r="BP88" s="74" t="n"/>
      <c r="BQ88" s="62">
        <f>COUNTIF($G88:$BP88,"a")+COUNTIF($G88:$BP88,"r0,a5")/2+COUNTIF($G88:$BP88,"p5,a5")/2</f>
        <v/>
      </c>
      <c r="BR88" s="62">
        <f>COUNTIF($G88:$BP88,"d")+COUNTIF($G88:$BP88,"r0,d5")/2+COUNTIF($G88:$BP88,"p5,d5")/2</f>
        <v/>
      </c>
      <c r="BS88" s="62">
        <f>COUNTIF($G88:$BP88,"b")+COUNTIF($G88:$BP88,"r0,b5")/2+COUNTIF($G88:$BP88,"p5,b5")/2</f>
        <v/>
      </c>
      <c r="BT88" s="62">
        <f>COUNTIF($G88:$BP88,"c")+COUNTIF($G88:$BP88,"r0,c5")/2+COUNTIF($G88:$BP88,"p5,c5")/2</f>
        <v/>
      </c>
      <c r="BU88" s="62">
        <f>COUNTIF($G88:$BP88,"KH")+COUNTIF($G88:$BP88,"TL")+COUNTIF($G88:$BP88,"L")</f>
        <v/>
      </c>
      <c r="BV88" s="62" t="n"/>
      <c r="BW88" s="62">
        <f>COUNTIF($G88:$BP88,"hh")</f>
        <v/>
      </c>
      <c r="BX88" s="62">
        <f>COUNTIF($G88:$BP88,"nt7")</f>
        <v/>
      </c>
      <c r="BY88" s="62">
        <f>COUNTIF($G88:$BP88,"P")+COUNTIF($G88:$BP88,"p5,a5")/2+COUNTIF($G88:$BP88,"p5,b5")/2+COUNTIF($G88:$BP88,"p5,c5")/2+COUNTIF($G88:$BP88,"p5,d5")/2</f>
        <v/>
      </c>
      <c r="BZ88" s="63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4">
        <f>IF(BZ88&gt;25,4,IF(BZ88&gt;18,3,IF(BZ88&gt;12,2,IF(BZ88&gt;4,1,0))))-BX88-2+1</f>
        <v/>
      </c>
      <c r="CE88" s="30" t="n"/>
      <c r="CF88" s="64">
        <f>CD88*CI88</f>
        <v/>
      </c>
      <c r="CG88" s="65">
        <f>F88-BY88+1</f>
        <v/>
      </c>
      <c r="CH88" s="64">
        <f>CE88*16</f>
        <v/>
      </c>
      <c r="CI88" s="66">
        <f>VLOOKUP(A88,[1]DATA!$A$6:$AI$331,34,0)</f>
        <v/>
      </c>
      <c r="CJ88" s="67">
        <f>VLOOKUP(A88,[2]CHAMCONG!A$7:CI$333,79,0)</f>
        <v/>
      </c>
      <c r="CK88" s="68">
        <f>CJ88-CA88</f>
        <v/>
      </c>
    </row>
    <row r="89" ht="15.75" customFormat="1" customHeight="1" s="25">
      <c r="A89" s="69" t="inlineStr">
        <is>
          <t>A1297</t>
        </is>
      </c>
      <c r="B89" s="70" t="inlineStr">
        <is>
          <t>Nguyễn Xuân Đạt</t>
        </is>
      </c>
      <c r="C89" s="71" t="inlineStr">
        <is>
          <t>X2 Line 2-1</t>
        </is>
      </c>
      <c r="D89" s="72" t="inlineStr">
        <is>
          <t>Trực tiếp</t>
        </is>
      </c>
      <c r="E89" s="73" t="inlineStr">
        <is>
          <t>2019-06-03</t>
        </is>
      </c>
      <c r="F89" s="73" t="inlineStr"/>
      <c r="G89" s="74" t="inlineStr">
        <is>
          <t>P0</t>
        </is>
      </c>
      <c r="H89" s="74" t="n">
        <v>0</v>
      </c>
      <c r="I89" s="75" t="inlineStr">
        <is>
          <t>P0</t>
        </is>
      </c>
      <c r="J89" s="74" t="n">
        <v>0</v>
      </c>
      <c r="K89" s="75" t="inlineStr"/>
      <c r="L89" s="74" t="n">
        <v>0</v>
      </c>
      <c r="M89" s="75" t="inlineStr">
        <is>
          <t>P0</t>
        </is>
      </c>
      <c r="N89" s="74" t="n">
        <v>0</v>
      </c>
      <c r="O89" s="75" t="inlineStr">
        <is>
          <t>C</t>
        </is>
      </c>
      <c r="P89" s="74" t="n">
        <v>4</v>
      </c>
      <c r="Q89" s="75" t="inlineStr">
        <is>
          <t>C</t>
        </is>
      </c>
      <c r="R89" s="75" t="n">
        <v>4</v>
      </c>
      <c r="S89" s="75" t="inlineStr">
        <is>
          <t>C</t>
        </is>
      </c>
      <c r="T89" s="74" t="n">
        <v>4</v>
      </c>
      <c r="U89" s="74" t="inlineStr">
        <is>
          <t>C</t>
        </is>
      </c>
      <c r="V89" s="74" t="n">
        <v>4</v>
      </c>
      <c r="W89" s="74" t="inlineStr">
        <is>
          <t>L</t>
        </is>
      </c>
      <c r="X89" s="74" t="n">
        <v>12</v>
      </c>
      <c r="Y89" s="74" t="inlineStr"/>
      <c r="Z89" s="74" t="n">
        <v>12</v>
      </c>
      <c r="AA89" s="74" t="inlineStr">
        <is>
          <t>P0</t>
        </is>
      </c>
      <c r="AB89" s="74" t="n">
        <v>0</v>
      </c>
      <c r="AC89" s="74" t="n"/>
      <c r="AD89" s="74" t="n"/>
      <c r="AE89" s="74" t="n"/>
      <c r="AF89" s="74" t="n"/>
      <c r="AG89" s="74" t="n"/>
      <c r="AH89" s="74" t="n"/>
      <c r="AI89" s="74" t="n"/>
      <c r="AJ89" s="74" t="n"/>
      <c r="AK89" s="74" t="n"/>
      <c r="AL89" s="74" t="n"/>
      <c r="AM89" s="74" t="n"/>
      <c r="AN89" s="74" t="n"/>
      <c r="AO89" s="74" t="n"/>
      <c r="AP89" s="74" t="n"/>
      <c r="AQ89" s="74" t="n"/>
      <c r="AR89" s="74" t="n"/>
      <c r="AS89" s="74" t="n"/>
      <c r="AT89" s="74" t="n"/>
      <c r="AU89" s="74" t="n"/>
      <c r="AV89" s="74" t="n"/>
      <c r="AW89" s="74" t="n"/>
      <c r="AX89" s="74" t="n"/>
      <c r="AY89" s="74" t="n"/>
      <c r="AZ89" s="74" t="n"/>
      <c r="BA89" s="74" t="n"/>
      <c r="BB89" s="74" t="n"/>
      <c r="BC89" s="74" t="n"/>
      <c r="BD89" s="74" t="n"/>
      <c r="BE89" s="74" t="n"/>
      <c r="BF89" s="74" t="n"/>
      <c r="BG89" s="74" t="n"/>
      <c r="BH89" s="74" t="n"/>
      <c r="BI89" s="74" t="n"/>
      <c r="BJ89" s="74" t="n"/>
      <c r="BK89" s="74" t="n"/>
      <c r="BL89" s="74" t="n"/>
      <c r="BM89" s="74" t="n"/>
      <c r="BN89" s="74" t="n"/>
      <c r="BO89" s="74" t="n"/>
      <c r="BP89" s="74" t="n"/>
      <c r="BQ89" s="62">
        <f>COUNTIF($G89:$BP89,"a")+COUNTIF($G89:$BP89,"r0,a5")/2+COUNTIF($G89:$BP89,"p5,a5")/2</f>
        <v/>
      </c>
      <c r="BR89" s="62">
        <f>COUNTIF($G89:$BP89,"d")+COUNTIF($G89:$BP89,"r0,d5")/2+COUNTIF($G89:$BP89,"p5,d5")/2</f>
        <v/>
      </c>
      <c r="BS89" s="62">
        <f>COUNTIF($G89:$BP89,"b")+COUNTIF($G89:$BP89,"r0,b5")/2+COUNTIF($G89:$BP89,"p5,b5")/2</f>
        <v/>
      </c>
      <c r="BT89" s="62">
        <f>COUNTIF($G89:$BP89,"c")+COUNTIF($G89:$BP89,"r0,c5")/2+COUNTIF($G89:$BP89,"p5,c5")/2</f>
        <v/>
      </c>
      <c r="BU89" s="62">
        <f>COUNTIF($G89:$BP89,"KH")+COUNTIF($G89:$BP89,"TL")+COUNTIF($G89:$BP89,"L")</f>
        <v/>
      </c>
      <c r="BV89" s="62" t="n"/>
      <c r="BW89" s="62">
        <f>COUNTIF($G89:$BP89,"hh")</f>
        <v/>
      </c>
      <c r="BX89" s="62">
        <f>COUNTIF($G89:$BP89,"nt7")</f>
        <v/>
      </c>
      <c r="BY89" s="62">
        <f>COUNTIF($G89:$BP89,"P")+COUNTIF($G89:$BP89,"p5,a5")/2+COUNTIF($G89:$BP89,"p5,b5")/2+COUNTIF($G89:$BP89,"p5,c5")/2+COUNTIF($G89:$BP89,"p5,d5")/2</f>
        <v/>
      </c>
      <c r="BZ89" s="63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4">
        <f>IF(BZ89&gt;25,4,IF(BZ89&gt;18,3,IF(BZ89&gt;12,2,IF(BZ89&gt;4,1,0))))-BX89-2+1</f>
        <v/>
      </c>
      <c r="CE89" s="30" t="n"/>
      <c r="CF89" s="64">
        <f>CD89*CI89</f>
        <v/>
      </c>
      <c r="CG89" s="65">
        <f>F89-BY89+1</f>
        <v/>
      </c>
      <c r="CH89" s="64">
        <f>CE89*16</f>
        <v/>
      </c>
      <c r="CI89" s="66">
        <f>VLOOKUP(A89,[1]DATA!$A$6:$AI$331,34,0)</f>
        <v/>
      </c>
      <c r="CJ89" s="67">
        <f>VLOOKUP(A89,[2]CHAMCONG!A$7:CI$333,79,0)</f>
        <v/>
      </c>
      <c r="CK89" s="68">
        <f>CJ89-CA89</f>
        <v/>
      </c>
    </row>
    <row r="90" ht="15.75" customFormat="1" customHeight="1" s="25">
      <c r="A90" s="69" t="inlineStr">
        <is>
          <t>A1299</t>
        </is>
      </c>
      <c r="B90" s="70" t="inlineStr">
        <is>
          <t>Huỳnh Văn Tuấn</t>
        </is>
      </c>
      <c r="C90" s="71" t="inlineStr">
        <is>
          <t>X1 Xi Line 1-1</t>
        </is>
      </c>
      <c r="D90" s="72" t="inlineStr">
        <is>
          <t>Trực tiếp</t>
        </is>
      </c>
      <c r="E90" s="73" t="inlineStr">
        <is>
          <t>2019-06-05</t>
        </is>
      </c>
      <c r="F90" s="73" t="inlineStr"/>
      <c r="G90" s="74" t="inlineStr">
        <is>
          <t>A</t>
        </is>
      </c>
      <c r="H90" s="74" t="n">
        <v>4</v>
      </c>
      <c r="I90" s="75" t="inlineStr">
        <is>
          <t>A</t>
        </is>
      </c>
      <c r="J90" s="74" t="n">
        <v>4</v>
      </c>
      <c r="K90" s="75" t="inlineStr">
        <is>
          <t>CN</t>
        </is>
      </c>
      <c r="L90" s="74" t="n">
        <v>0</v>
      </c>
      <c r="M90" s="75" t="inlineStr">
        <is>
          <t>C</t>
        </is>
      </c>
      <c r="N90" s="74" t="n">
        <v>4</v>
      </c>
      <c r="O90" s="75" t="inlineStr">
        <is>
          <t>C</t>
        </is>
      </c>
      <c r="P90" s="74" t="n">
        <v>4</v>
      </c>
      <c r="Q90" s="74" t="inlineStr">
        <is>
          <t>C</t>
        </is>
      </c>
      <c r="R90" s="74" t="n">
        <v>4</v>
      </c>
      <c r="S90" s="74" t="inlineStr">
        <is>
          <t>C</t>
        </is>
      </c>
      <c r="T90" s="74" t="n">
        <v>4</v>
      </c>
      <c r="U90" s="74" t="inlineStr">
        <is>
          <t>C</t>
        </is>
      </c>
      <c r="V90" s="74" t="n">
        <v>4</v>
      </c>
      <c r="W90" s="74" t="inlineStr">
        <is>
          <t>L</t>
        </is>
      </c>
      <c r="X90" s="74" t="n">
        <v>0</v>
      </c>
      <c r="Y90" s="74" t="inlineStr">
        <is>
          <t>CN</t>
        </is>
      </c>
      <c r="Z90" s="74" t="n">
        <v>0</v>
      </c>
      <c r="AA90" s="74" t="inlineStr">
        <is>
          <t>R0</t>
        </is>
      </c>
      <c r="AB90" s="74" t="n">
        <v>0</v>
      </c>
      <c r="AC90" s="74" t="n"/>
      <c r="AD90" s="74" t="n"/>
      <c r="AE90" s="75" t="n"/>
      <c r="AF90" s="75" t="n"/>
      <c r="AG90" s="75" t="n"/>
      <c r="AH90" s="74" t="n"/>
      <c r="AI90" s="75" t="n"/>
      <c r="AJ90" s="74" t="n"/>
      <c r="AK90" s="75" t="n"/>
      <c r="AL90" s="74" t="n"/>
      <c r="AM90" s="75" t="n"/>
      <c r="AN90" s="74" t="n"/>
      <c r="AO90" s="75" t="n"/>
      <c r="AP90" s="74" t="n"/>
      <c r="AQ90" s="74" t="n"/>
      <c r="AR90" s="74" t="n"/>
      <c r="AS90" s="74" t="n"/>
      <c r="AT90" s="74" t="n"/>
      <c r="AU90" s="74" t="n"/>
      <c r="AV90" s="74" t="n"/>
      <c r="AW90" s="74" t="n"/>
      <c r="AX90" s="74" t="n"/>
      <c r="AY90" s="74" t="n"/>
      <c r="AZ90" s="74" t="n"/>
      <c r="BA90" s="74" t="n"/>
      <c r="BB90" s="74" t="n"/>
      <c r="BC90" s="74" t="n"/>
      <c r="BD90" s="74" t="n"/>
      <c r="BE90" s="74" t="n"/>
      <c r="BF90" s="74" t="n"/>
      <c r="BG90" s="74" t="n"/>
      <c r="BH90" s="74" t="n"/>
      <c r="BI90" s="74" t="n"/>
      <c r="BJ90" s="74" t="n"/>
      <c r="BK90" s="74" t="n"/>
      <c r="BL90" s="74" t="n"/>
      <c r="BM90" s="74" t="n"/>
      <c r="BN90" s="74" t="n"/>
      <c r="BO90" s="74" t="n"/>
      <c r="BP90" s="74" t="n"/>
      <c r="BQ90" s="62">
        <f>COUNTIF($G90:$BP90,"a")+COUNTIF($G90:$BP90,"r0,a5")/2+COUNTIF($G90:$BP90,"p5,a5")/2</f>
        <v/>
      </c>
      <c r="BR90" s="62">
        <f>COUNTIF($G90:$BP90,"d")+COUNTIF($G90:$BP90,"r0,d5")/2+COUNTIF($G90:$BP90,"p5,d5")/2</f>
        <v/>
      </c>
      <c r="BS90" s="62">
        <f>COUNTIF($G90:$BP90,"b")+COUNTIF($G90:$BP90,"r0,b5")/2+COUNTIF($G90:$BP90,"p5,b5")/2</f>
        <v/>
      </c>
      <c r="BT90" s="62">
        <f>COUNTIF($G90:$BP90,"c")+COUNTIF($G90:$BP90,"r0,c5")/2+COUNTIF($G90:$BP90,"p5,c5")/2</f>
        <v/>
      </c>
      <c r="BU90" s="62">
        <f>COUNTIF($G90:$BP90,"KH")+COUNTIF($G90:$BP90,"TL")+COUNTIF($G90:$BP90,"L")</f>
        <v/>
      </c>
      <c r="BV90" s="62" t="n"/>
      <c r="BW90" s="62">
        <f>COUNTIF($G90:$BP90,"hh")</f>
        <v/>
      </c>
      <c r="BX90" s="62">
        <f>COUNTIF($G90:$BP90,"nt7")</f>
        <v/>
      </c>
      <c r="BY90" s="62">
        <f>COUNTIF($G90:$BP90,"P")+COUNTIF($G90:$BP90,"p5,a5")/2+COUNTIF($G90:$BP90,"p5,b5")/2+COUNTIF($G90:$BP90,"p5,c5")/2+COUNTIF($G90:$BP90,"p5,d5")/2</f>
        <v/>
      </c>
      <c r="BZ90" s="63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4">
        <f>IF(BZ90&gt;25,4,IF(BZ90&gt;18,3,IF(BZ90&gt;12,2,IF(BZ90&gt;4,1,0))))-BX90-2+1</f>
        <v/>
      </c>
      <c r="CE90" s="30" t="n"/>
      <c r="CF90" s="64">
        <f>CD90*CI90</f>
        <v/>
      </c>
      <c r="CG90" s="65">
        <f>F90-BY90+1</f>
        <v/>
      </c>
      <c r="CH90" s="64">
        <f>CE90*16</f>
        <v/>
      </c>
      <c r="CI90" s="66">
        <f>VLOOKUP(A90,[1]DATA!$A$6:$AI$331,34,0)</f>
        <v/>
      </c>
      <c r="CJ90" s="67">
        <f>VLOOKUP(A90,[2]CHAMCONG!A$7:CI$333,79,0)</f>
        <v/>
      </c>
      <c r="CK90" s="68">
        <f>CJ90-CA90</f>
        <v/>
      </c>
    </row>
    <row r="91" ht="15.75" customFormat="1" customHeight="1" s="25">
      <c r="A91" s="69" t="inlineStr">
        <is>
          <t>A1300</t>
        </is>
      </c>
      <c r="B91" s="70" t="inlineStr">
        <is>
          <t>Nguyễn Lê Tường Vi</t>
        </is>
      </c>
      <c r="C91" s="71" t="inlineStr">
        <is>
          <t>QA/QC Hành Chính</t>
        </is>
      </c>
      <c r="D91" s="72" t="inlineStr">
        <is>
          <t>Gián tiếp</t>
        </is>
      </c>
      <c r="E91" s="73" t="inlineStr">
        <is>
          <t>2019-06-10</t>
        </is>
      </c>
      <c r="F91" s="73" t="inlineStr"/>
      <c r="G91" s="74" t="inlineStr">
        <is>
          <t>D</t>
        </is>
      </c>
      <c r="H91" s="74" t="n">
        <v>0</v>
      </c>
      <c r="I91" s="74" t="inlineStr">
        <is>
          <t>D</t>
        </is>
      </c>
      <c r="J91" s="74" t="n">
        <v>0</v>
      </c>
      <c r="K91" s="74" t="inlineStr"/>
      <c r="L91" s="74" t="n">
        <v>0</v>
      </c>
      <c r="M91" s="74" t="inlineStr">
        <is>
          <t>D</t>
        </is>
      </c>
      <c r="N91" s="74" t="n">
        <v>0</v>
      </c>
      <c r="O91" s="74" t="inlineStr">
        <is>
          <t>D</t>
        </is>
      </c>
      <c r="P91" s="74" t="n">
        <v>0</v>
      </c>
      <c r="Q91" s="74" t="inlineStr">
        <is>
          <t>D</t>
        </is>
      </c>
      <c r="R91" s="75" t="n">
        <v>0</v>
      </c>
      <c r="S91" s="75" t="inlineStr">
        <is>
          <t>D</t>
        </is>
      </c>
      <c r="T91" s="74" t="n">
        <v>0</v>
      </c>
      <c r="U91" s="74" t="inlineStr">
        <is>
          <t>D</t>
        </is>
      </c>
      <c r="V91" s="74" t="n">
        <v>0</v>
      </c>
      <c r="W91" s="75" t="inlineStr">
        <is>
          <t>L</t>
        </is>
      </c>
      <c r="X91" s="74" t="n">
        <v>0</v>
      </c>
      <c r="Y91" s="75" t="inlineStr"/>
      <c r="Z91" s="74" t="n">
        <v>0</v>
      </c>
      <c r="AA91" s="74" t="inlineStr">
        <is>
          <t>R0</t>
        </is>
      </c>
      <c r="AB91" s="74" t="n">
        <v>0</v>
      </c>
      <c r="AC91" s="74" t="n"/>
      <c r="AD91" s="74" t="n"/>
      <c r="AE91" s="74" t="n"/>
      <c r="AF91" s="74" t="n"/>
      <c r="AG91" s="74" t="n"/>
      <c r="AH91" s="74" t="n"/>
      <c r="AI91" s="74" t="n"/>
      <c r="AJ91" s="74" t="n"/>
      <c r="AK91" s="74" t="n"/>
      <c r="AL91" s="74" t="n"/>
      <c r="AM91" s="74" t="n"/>
      <c r="AN91" s="74" t="n"/>
      <c r="AO91" s="74" t="n"/>
      <c r="AP91" s="74" t="n"/>
      <c r="AQ91" s="74" t="n"/>
      <c r="AR91" s="74" t="n"/>
      <c r="AS91" s="74" t="n"/>
      <c r="AT91" s="74" t="n"/>
      <c r="AU91" s="74" t="n"/>
      <c r="AV91" s="74" t="n"/>
      <c r="AW91" s="74" t="n"/>
      <c r="AX91" s="74" t="n"/>
      <c r="AY91" s="74" t="n"/>
      <c r="AZ91" s="74" t="n"/>
      <c r="BA91" s="74" t="n"/>
      <c r="BB91" s="74" t="n"/>
      <c r="BC91" s="74" t="n"/>
      <c r="BD91" s="74" t="n"/>
      <c r="BE91" s="74" t="n"/>
      <c r="BF91" s="74" t="n"/>
      <c r="BG91" s="74" t="n"/>
      <c r="BH91" s="74" t="n"/>
      <c r="BI91" s="74" t="n"/>
      <c r="BJ91" s="74" t="n"/>
      <c r="BK91" s="74" t="n"/>
      <c r="BL91" s="74" t="n"/>
      <c r="BM91" s="74" t="n"/>
      <c r="BN91" s="74" t="n"/>
      <c r="BO91" s="74" t="n"/>
      <c r="BP91" s="74" t="n"/>
      <c r="BQ91" s="62">
        <f>COUNTIF($G91:$BP91,"a")+COUNTIF($G91:$BP91,"r0,a5")/2+COUNTIF($G91:$BP91,"p5,a5")/2</f>
        <v/>
      </c>
      <c r="BR91" s="62">
        <f>COUNTIF($G91:$BP91,"d")+COUNTIF($G91:$BP91,"r0,d5")/2+COUNTIF($G91:$BP91,"p5,d5")/2</f>
        <v/>
      </c>
      <c r="BS91" s="62">
        <f>COUNTIF($G91:$BP91,"b")+COUNTIF($G91:$BP91,"r0,b5")/2+COUNTIF($G91:$BP91,"p5,b5")/2</f>
        <v/>
      </c>
      <c r="BT91" s="62">
        <f>COUNTIF($G91:$BP91,"c")+COUNTIF($G91:$BP91,"r0,c5")/2+COUNTIF($G91:$BP91,"p5,c5")/2</f>
        <v/>
      </c>
      <c r="BU91" s="62">
        <f>COUNTIF($G91:$BP91,"KH")+COUNTIF($G91:$BP91,"TL")+COUNTIF($G91:$BP91,"L")</f>
        <v/>
      </c>
      <c r="BV91" s="62" t="n"/>
      <c r="BW91" s="62">
        <f>COUNTIF($G91:$BP91,"hh")</f>
        <v/>
      </c>
      <c r="BX91" s="62">
        <f>COUNTIF($G91:$BP91,"nt7")</f>
        <v/>
      </c>
      <c r="BY91" s="62">
        <f>COUNTIF($G91:$BP91,"P")+COUNTIF($G91:$BP91,"p5,a5")/2+COUNTIF($G91:$BP91,"p5,b5")/2+COUNTIF($G91:$BP91,"p5,c5")/2+COUNTIF($G91:$BP91,"p5,d5")/2</f>
        <v/>
      </c>
      <c r="BZ91" s="63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4">
        <f>IF(BZ91&gt;25,4,IF(BZ91&gt;18,3,IF(BZ91&gt;12,2,IF(BZ91&gt;4,1,0))))-BX91-2+1</f>
        <v/>
      </c>
      <c r="CE91" s="30" t="n"/>
      <c r="CF91" s="64">
        <f>CD91*CI91</f>
        <v/>
      </c>
      <c r="CG91" s="65">
        <f>F91-BY91+1</f>
        <v/>
      </c>
      <c r="CH91" s="64">
        <f>CE91*16</f>
        <v/>
      </c>
      <c r="CI91" s="66">
        <f>VLOOKUP(A91,[1]DATA!$A$6:$AI$331,34,0)</f>
        <v/>
      </c>
      <c r="CJ91" s="67">
        <f>VLOOKUP(A91,[2]CHAMCONG!A$7:CI$333,79,0)</f>
        <v/>
      </c>
      <c r="CK91" s="68">
        <f>CJ91-CA91</f>
        <v/>
      </c>
    </row>
    <row r="92" ht="15.75" customFormat="1" customHeight="1" s="27">
      <c r="A92" s="69" t="inlineStr">
        <is>
          <t>A1301</t>
        </is>
      </c>
      <c r="B92" s="70" t="inlineStr">
        <is>
          <t>Lê Trung Hiếu</t>
        </is>
      </c>
      <c r="C92" s="71" t="inlineStr">
        <is>
          <t>X1 Ép -  Kỹ thuật</t>
        </is>
      </c>
      <c r="D92" s="72" t="inlineStr">
        <is>
          <t>Trực tiếp</t>
        </is>
      </c>
      <c r="E92" s="73" t="inlineStr">
        <is>
          <t>2019-06-10</t>
        </is>
      </c>
      <c r="F92" s="73" t="inlineStr"/>
      <c r="G92" s="74" t="inlineStr"/>
      <c r="H92" s="74" t="n">
        <v>0</v>
      </c>
      <c r="I92" s="75" t="inlineStr"/>
      <c r="J92" s="74" t="n">
        <v>0</v>
      </c>
      <c r="K92" s="74" t="inlineStr"/>
      <c r="L92" s="74" t="n">
        <v>0</v>
      </c>
      <c r="M92" s="74" t="inlineStr"/>
      <c r="N92" s="74" t="n">
        <v>0</v>
      </c>
      <c r="O92" s="75" t="inlineStr"/>
      <c r="P92" s="74" t="n">
        <v>0</v>
      </c>
      <c r="Q92" s="75" t="inlineStr"/>
      <c r="R92" s="75" t="n">
        <v>0</v>
      </c>
      <c r="S92" s="75" t="inlineStr"/>
      <c r="T92" s="74" t="n">
        <v>0</v>
      </c>
      <c r="U92" s="74" t="inlineStr"/>
      <c r="V92" s="74" t="n">
        <v>0</v>
      </c>
      <c r="W92" s="74" t="inlineStr">
        <is>
          <t>L</t>
        </is>
      </c>
      <c r="X92" s="74" t="n">
        <v>0</v>
      </c>
      <c r="Y92" s="74" t="inlineStr"/>
      <c r="Z92" s="74" t="n">
        <v>0</v>
      </c>
      <c r="AA92" s="74" t="inlineStr">
        <is>
          <t>R0</t>
        </is>
      </c>
      <c r="AB92" s="74" t="n">
        <v>0</v>
      </c>
      <c r="AC92" s="74" t="n"/>
      <c r="AD92" s="74" t="n"/>
      <c r="AE92" s="74" t="n"/>
      <c r="AF92" s="74" t="n"/>
      <c r="AG92" s="74" t="n"/>
      <c r="AH92" s="74" t="n"/>
      <c r="AI92" s="74" t="n"/>
      <c r="AJ92" s="74" t="n"/>
      <c r="AK92" s="74" t="n"/>
      <c r="AL92" s="74" t="n"/>
      <c r="AM92" s="74" t="n"/>
      <c r="AN92" s="74" t="n"/>
      <c r="AO92" s="74" t="n"/>
      <c r="AP92" s="74" t="n"/>
      <c r="AQ92" s="74" t="n"/>
      <c r="AR92" s="74" t="n"/>
      <c r="AS92" s="74" t="n"/>
      <c r="AT92" s="74" t="n"/>
      <c r="AU92" s="74" t="n"/>
      <c r="AV92" s="74" t="n"/>
      <c r="AW92" s="74" t="n"/>
      <c r="AX92" s="74" t="n"/>
      <c r="AY92" s="74" t="n"/>
      <c r="AZ92" s="74" t="n"/>
      <c r="BA92" s="74" t="n"/>
      <c r="BB92" s="74" t="n"/>
      <c r="BC92" s="74" t="n"/>
      <c r="BD92" s="74" t="n"/>
      <c r="BE92" s="74" t="n"/>
      <c r="BF92" s="74" t="n"/>
      <c r="BG92" s="74" t="n"/>
      <c r="BH92" s="74" t="n"/>
      <c r="BI92" s="74" t="n"/>
      <c r="BJ92" s="74" t="n"/>
      <c r="BK92" s="74" t="n"/>
      <c r="BL92" s="74" t="n"/>
      <c r="BM92" s="74" t="n"/>
      <c r="BN92" s="74" t="n"/>
      <c r="BO92" s="74" t="n"/>
      <c r="BP92" s="74" t="n"/>
      <c r="BQ92" s="62">
        <f>COUNTIF($G92:$BP92,"a")+COUNTIF($G92:$BP92,"r0,a5")/2+COUNTIF($G92:$BP92,"p5,a5")/2</f>
        <v/>
      </c>
      <c r="BR92" s="62">
        <f>COUNTIF($G92:$BP92,"d")+COUNTIF($G92:$BP92,"r0,d5")/2+COUNTIF($G92:$BP92,"p5,d5")/2</f>
        <v/>
      </c>
      <c r="BS92" s="62">
        <f>COUNTIF($G92:$BP92,"b")+COUNTIF($G92:$BP92,"r0,b5")/2+COUNTIF($G92:$BP92,"p5,b5")/2</f>
        <v/>
      </c>
      <c r="BT92" s="62">
        <f>COUNTIF($G92:$BP92,"c")+COUNTIF($G92:$BP92,"r0,c5")/2+COUNTIF($G92:$BP92,"p5,c5")/2</f>
        <v/>
      </c>
      <c r="BU92" s="62">
        <f>COUNTIF($G92:$BP92,"KH")+COUNTIF($G92:$BP92,"TL")+COUNTIF($G92:$BP92,"L")</f>
        <v/>
      </c>
      <c r="BV92" s="62" t="n"/>
      <c r="BW92" s="62">
        <f>COUNTIF($G92:$BP92,"hh")</f>
        <v/>
      </c>
      <c r="BX92" s="62">
        <f>COUNTIF($G92:$BP92,"nt7")</f>
        <v/>
      </c>
      <c r="BY92" s="62">
        <f>COUNTIF($G92:$BP92,"P")+COUNTIF($G92:$BP92,"p5,a5")/2+COUNTIF($G92:$BP92,"p5,b5")/2+COUNTIF($G92:$BP92,"p5,c5")/2+COUNTIF($G92:$BP92,"p5,d5")/2</f>
        <v/>
      </c>
      <c r="BZ92" s="63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4">
        <f>IF(BZ92&gt;25,4,IF(BZ92&gt;18,3,IF(BZ92&gt;12,2,IF(BZ92&gt;4,1,0))))-BX92-2+1</f>
        <v/>
      </c>
      <c r="CE92" s="30" t="n"/>
      <c r="CF92" s="64">
        <f>CD92*CI92</f>
        <v/>
      </c>
      <c r="CG92" s="65">
        <f>F92-BY92+1</f>
        <v/>
      </c>
      <c r="CH92" s="64">
        <f>CE92*16</f>
        <v/>
      </c>
      <c r="CI92" s="66">
        <f>VLOOKUP(A92,[1]DATA!$A$6:$AI$331,34,0)</f>
        <v/>
      </c>
      <c r="CJ92" s="67">
        <f>VLOOKUP(A92,[2]CHAMCONG!A$7:CI$333,79,0)</f>
        <v/>
      </c>
      <c r="CK92" s="68">
        <f>CJ92-CA92</f>
        <v/>
      </c>
      <c r="CL92" s="25" t="n"/>
      <c r="CM92" s="25" t="n"/>
    </row>
    <row r="93" ht="15.75" customFormat="1" customHeight="1" s="25">
      <c r="A93" s="69" t="inlineStr">
        <is>
          <t>A1314</t>
        </is>
      </c>
      <c r="B93" s="70" t="inlineStr">
        <is>
          <t>Nguyễn Văn Thiện</t>
        </is>
      </c>
      <c r="C93" s="71" t="inlineStr">
        <is>
          <t>X1 Xi Line 1-1</t>
        </is>
      </c>
      <c r="D93" s="72" t="inlineStr">
        <is>
          <t>Trực tiếp</t>
        </is>
      </c>
      <c r="E93" s="73" t="inlineStr">
        <is>
          <t>2019-06-19</t>
        </is>
      </c>
      <c r="F93" s="73" t="inlineStr"/>
      <c r="G93" s="74" t="inlineStr">
        <is>
          <t>C</t>
        </is>
      </c>
      <c r="H93" s="74" t="n">
        <v>4</v>
      </c>
      <c r="I93" s="74" t="inlineStr">
        <is>
          <t>C</t>
        </is>
      </c>
      <c r="J93" s="74" t="n">
        <v>4</v>
      </c>
      <c r="K93" s="74" t="inlineStr">
        <is>
          <t>CN</t>
        </is>
      </c>
      <c r="L93" s="74" t="n">
        <v>8</v>
      </c>
      <c r="M93" s="74" t="inlineStr">
        <is>
          <t>A</t>
        </is>
      </c>
      <c r="N93" s="74" t="n">
        <v>4</v>
      </c>
      <c r="O93" s="74" t="inlineStr">
        <is>
          <t>A</t>
        </is>
      </c>
      <c r="P93" s="74" t="n">
        <v>4</v>
      </c>
      <c r="Q93" s="74" t="inlineStr">
        <is>
          <t>A</t>
        </is>
      </c>
      <c r="R93" s="74" t="n">
        <v>4</v>
      </c>
      <c r="S93" s="75" t="inlineStr">
        <is>
          <t>A</t>
        </is>
      </c>
      <c r="T93" s="74" t="n">
        <v>4</v>
      </c>
      <c r="U93" s="75" t="inlineStr">
        <is>
          <t>A</t>
        </is>
      </c>
      <c r="V93" s="74" t="n">
        <v>4</v>
      </c>
      <c r="W93" s="75" t="inlineStr">
        <is>
          <t>L</t>
        </is>
      </c>
      <c r="X93" s="74" t="n">
        <v>0</v>
      </c>
      <c r="Y93" s="75" t="inlineStr"/>
      <c r="Z93" s="74" t="n">
        <v>0</v>
      </c>
      <c r="AA93" s="74" t="inlineStr">
        <is>
          <t>P0</t>
        </is>
      </c>
      <c r="AB93" s="74" t="n">
        <v>0</v>
      </c>
      <c r="AC93" s="75" t="n"/>
      <c r="AD93" s="74" t="n"/>
      <c r="AE93" s="74" t="n"/>
      <c r="AF93" s="74" t="n"/>
      <c r="AG93" s="74" t="n"/>
      <c r="AH93" s="74" t="n"/>
      <c r="AI93" s="74" t="n"/>
      <c r="AJ93" s="74" t="n"/>
      <c r="AK93" s="74" t="n"/>
      <c r="AL93" s="74" t="n"/>
      <c r="AM93" s="74" t="n"/>
      <c r="AN93" s="74" t="n"/>
      <c r="AO93" s="74" t="n"/>
      <c r="AP93" s="74" t="n"/>
      <c r="AQ93" s="74" t="n"/>
      <c r="AR93" s="74" t="n"/>
      <c r="AS93" s="74" t="n"/>
      <c r="AT93" s="74" t="n"/>
      <c r="AU93" s="74" t="n"/>
      <c r="AV93" s="74" t="n"/>
      <c r="AW93" s="74" t="n"/>
      <c r="AX93" s="74" t="n"/>
      <c r="AY93" s="74" t="n"/>
      <c r="AZ93" s="74" t="n"/>
      <c r="BA93" s="74" t="n"/>
      <c r="BB93" s="74" t="n"/>
      <c r="BC93" s="74" t="n"/>
      <c r="BD93" s="74" t="n"/>
      <c r="BE93" s="74" t="n"/>
      <c r="BF93" s="74" t="n"/>
      <c r="BG93" s="74" t="n"/>
      <c r="BH93" s="74" t="n"/>
      <c r="BI93" s="74" t="n"/>
      <c r="BJ93" s="74" t="n"/>
      <c r="BK93" s="74" t="n"/>
      <c r="BL93" s="74" t="n"/>
      <c r="BM93" s="74" t="n"/>
      <c r="BN93" s="74" t="n"/>
      <c r="BO93" s="74" t="n"/>
      <c r="BP93" s="74" t="n"/>
      <c r="BQ93" s="62">
        <f>COUNTIF($G93:$BP93,"a")+COUNTIF($G93:$BP93,"r0,a5")/2+COUNTIF($G93:$BP93,"p5,a5")/2</f>
        <v/>
      </c>
      <c r="BR93" s="62">
        <f>COUNTIF($G93:$BP93,"d")+COUNTIF($G93:$BP93,"r0,d5")/2+COUNTIF($G93:$BP93,"p5,d5")/2</f>
        <v/>
      </c>
      <c r="BS93" s="62">
        <f>COUNTIF($G93:$BP93,"b")+COUNTIF($G93:$BP93,"r0,b5")/2+COUNTIF($G93:$BP93,"p5,b5")/2</f>
        <v/>
      </c>
      <c r="BT93" s="62">
        <f>COUNTIF($G93:$BP93,"c")+COUNTIF($G93:$BP93,"r0,c5")/2+COUNTIF($G93:$BP93,"p5,c5")/2</f>
        <v/>
      </c>
      <c r="BU93" s="62">
        <f>COUNTIF($G93:$BP93,"KH")+COUNTIF($G93:$BP93,"TL")+COUNTIF($G93:$BP93,"L")</f>
        <v/>
      </c>
      <c r="BV93" s="62" t="n"/>
      <c r="BW93" s="62">
        <f>COUNTIF($G93:$BP93,"hh")</f>
        <v/>
      </c>
      <c r="BX93" s="62">
        <f>COUNTIF($G93:$BP93,"nt7")</f>
        <v/>
      </c>
      <c r="BY93" s="62">
        <f>COUNTIF($G93:$BP93,"P")+COUNTIF($G93:$BP93,"p5,a5")/2+COUNTIF($G93:$BP93,"p5,b5")/2+COUNTIF($G93:$BP93,"p5,c5")/2+COUNTIF($G93:$BP93,"p5,d5")/2</f>
        <v/>
      </c>
      <c r="BZ93" s="63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4">
        <f>IF(BZ93&gt;25,4,IF(BZ93&gt;18,3,IF(BZ93&gt;12,2,IF(BZ93&gt;4,1,0))))-BX93-2+1</f>
        <v/>
      </c>
      <c r="CE93" s="30" t="n"/>
      <c r="CF93" s="64">
        <f>CD93*CI93</f>
        <v/>
      </c>
      <c r="CG93" s="65">
        <f>F93-BY93+1</f>
        <v/>
      </c>
      <c r="CH93" s="64">
        <f>CE93*16</f>
        <v/>
      </c>
      <c r="CI93" s="66">
        <f>VLOOKUP(A93,[1]DATA!$A$6:$AI$331,34,0)</f>
        <v/>
      </c>
      <c r="CJ93" s="67">
        <f>VLOOKUP(A93,[2]CHAMCONG!A$7:CI$333,79,0)</f>
        <v/>
      </c>
      <c r="CK93" s="68">
        <f>CJ93-CA93</f>
        <v/>
      </c>
    </row>
    <row r="94" ht="15.75" customFormat="1" customHeight="1" s="25">
      <c r="A94" s="69" t="inlineStr">
        <is>
          <t>A1316</t>
        </is>
      </c>
      <c r="B94" s="70" t="inlineStr">
        <is>
          <t>Đặng Sĩ Liêm</t>
        </is>
      </c>
      <c r="C94" s="71" t="inlineStr">
        <is>
          <t>QA/QC Hành Chính</t>
        </is>
      </c>
      <c r="D94" s="72" t="inlineStr">
        <is>
          <t>Gián tiếp</t>
        </is>
      </c>
      <c r="E94" s="73" t="inlineStr">
        <is>
          <t>2019-06-20</t>
        </is>
      </c>
      <c r="F94" s="73" t="inlineStr"/>
      <c r="G94" s="74" t="inlineStr">
        <is>
          <t>D</t>
        </is>
      </c>
      <c r="H94" s="74" t="n">
        <v>0</v>
      </c>
      <c r="I94" s="74" t="inlineStr">
        <is>
          <t>D</t>
        </is>
      </c>
      <c r="J94" s="74" t="n">
        <v>0</v>
      </c>
      <c r="K94" s="74" t="inlineStr"/>
      <c r="L94" s="74" t="n">
        <v>0</v>
      </c>
      <c r="M94" s="74" t="inlineStr">
        <is>
          <t>D</t>
        </is>
      </c>
      <c r="N94" s="74" t="n">
        <v>0</v>
      </c>
      <c r="O94" s="74" t="inlineStr">
        <is>
          <t>D</t>
        </is>
      </c>
      <c r="P94" s="74" t="n">
        <v>0</v>
      </c>
      <c r="Q94" s="74" t="inlineStr">
        <is>
          <t>D</t>
        </is>
      </c>
      <c r="R94" s="74" t="n">
        <v>0</v>
      </c>
      <c r="S94" s="74" t="inlineStr">
        <is>
          <t>D</t>
        </is>
      </c>
      <c r="T94" s="74" t="n">
        <v>0</v>
      </c>
      <c r="U94" s="74" t="inlineStr">
        <is>
          <t>D</t>
        </is>
      </c>
      <c r="V94" s="74" t="n">
        <v>0</v>
      </c>
      <c r="W94" s="74" t="inlineStr">
        <is>
          <t>L</t>
        </is>
      </c>
      <c r="X94" s="74" t="n">
        <v>0</v>
      </c>
      <c r="Y94" s="74" t="inlineStr"/>
      <c r="Z94" s="74" t="n">
        <v>0</v>
      </c>
      <c r="AA94" s="74" t="inlineStr">
        <is>
          <t>R0</t>
        </is>
      </c>
      <c r="AB94" s="74" t="n">
        <v>0</v>
      </c>
      <c r="AC94" s="74" t="n"/>
      <c r="AD94" s="74" t="n"/>
      <c r="AE94" s="74" t="n"/>
      <c r="AF94" s="74" t="n"/>
      <c r="AG94" s="74" t="n"/>
      <c r="AH94" s="74" t="n"/>
      <c r="AI94" s="74" t="n"/>
      <c r="AJ94" s="74" t="n"/>
      <c r="AK94" s="74" t="n"/>
      <c r="AL94" s="74" t="n"/>
      <c r="AM94" s="74" t="n"/>
      <c r="AN94" s="74" t="n"/>
      <c r="AO94" s="74" t="n"/>
      <c r="AP94" s="74" t="n"/>
      <c r="AQ94" s="74" t="n"/>
      <c r="AR94" s="74" t="n"/>
      <c r="AS94" s="74" t="n"/>
      <c r="AT94" s="74" t="n"/>
      <c r="AU94" s="74" t="n"/>
      <c r="AV94" s="74" t="n"/>
      <c r="AW94" s="75" t="n"/>
      <c r="AX94" s="74" t="n"/>
      <c r="AY94" s="74" t="n"/>
      <c r="AZ94" s="74" t="n"/>
      <c r="BA94" s="74" t="n"/>
      <c r="BB94" s="74" t="n"/>
      <c r="BC94" s="74" t="n"/>
      <c r="BD94" s="74" t="n"/>
      <c r="BE94" s="74" t="n"/>
      <c r="BF94" s="74" t="n"/>
      <c r="BG94" s="74" t="n"/>
      <c r="BH94" s="74" t="n"/>
      <c r="BI94" s="74" t="n"/>
      <c r="BJ94" s="74" t="n"/>
      <c r="BK94" s="74" t="n"/>
      <c r="BL94" s="74" t="n"/>
      <c r="BM94" s="74" t="n"/>
      <c r="BN94" s="74" t="n"/>
      <c r="BO94" s="74" t="n"/>
      <c r="BP94" s="74" t="n"/>
      <c r="BQ94" s="62">
        <f>COUNTIF($G94:$BP94,"a")+COUNTIF($G94:$BP94,"r0,a5")/2+COUNTIF($G94:$BP94,"p5,a5")/2</f>
        <v/>
      </c>
      <c r="BR94" s="62">
        <f>COUNTIF($G94:$BP94,"d")+COUNTIF($G94:$BP94,"r0,d5")/2+COUNTIF($G94:$BP94,"p5,d5")/2</f>
        <v/>
      </c>
      <c r="BS94" s="62">
        <f>COUNTIF($G94:$BP94,"b")+COUNTIF($G94:$BP94,"r0,b5")/2+COUNTIF($G94:$BP94,"p5,b5")/2</f>
        <v/>
      </c>
      <c r="BT94" s="62">
        <f>COUNTIF($G94:$BP94,"c")+COUNTIF($G94:$BP94,"r0,c5")/2+COUNTIF($G94:$BP94,"p5,c5")/2</f>
        <v/>
      </c>
      <c r="BU94" s="62">
        <f>COUNTIF($G94:$BP94,"KH")+COUNTIF($G94:$BP94,"TL")+COUNTIF($G94:$BP94,"L")</f>
        <v/>
      </c>
      <c r="BV94" s="62" t="n"/>
      <c r="BW94" s="62">
        <f>COUNTIF($G94:$BP94,"hh")</f>
        <v/>
      </c>
      <c r="BX94" s="62">
        <f>COUNTIF($G94:$BP94,"nt7")</f>
        <v/>
      </c>
      <c r="BY94" s="62">
        <f>COUNTIF($G94:$BP94,"P")+COUNTIF($G94:$BP94,"p5,a5")/2+COUNTIF($G94:$BP94,"p5,b5")/2+COUNTIF($G94:$BP94,"p5,c5")/2+COUNTIF($G94:$BP94,"p5,d5")/2</f>
        <v/>
      </c>
      <c r="BZ94" s="63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4">
        <f>IF(BZ94&gt;25,4,IF(BZ94&gt;18,3,IF(BZ94&gt;12,2,IF(BZ94&gt;4,1,0))))-BX94-2+1</f>
        <v/>
      </c>
      <c r="CE94" s="30" t="n"/>
      <c r="CF94" s="64">
        <f>CD94*CI94</f>
        <v/>
      </c>
      <c r="CG94" s="65">
        <f>F94-BY94+1</f>
        <v/>
      </c>
      <c r="CH94" s="64">
        <f>CE94*16</f>
        <v/>
      </c>
      <c r="CI94" s="66">
        <f>VLOOKUP(A94,[1]DATA!$A$6:$AI$331,34,0)</f>
        <v/>
      </c>
      <c r="CJ94" s="67">
        <f>VLOOKUP(A94,[2]CHAMCONG!A$7:CI$333,79,0)</f>
        <v/>
      </c>
      <c r="CK94" s="68">
        <f>CJ94-CA94</f>
        <v/>
      </c>
    </row>
    <row r="95" ht="15.75" customFormat="1" customHeight="1" s="25">
      <c r="A95" s="69" t="inlineStr">
        <is>
          <t>A1324</t>
        </is>
      </c>
      <c r="B95" s="70" t="inlineStr">
        <is>
          <t>Võ Thị Ngọc Tuyết</t>
        </is>
      </c>
      <c r="C95" s="71" t="inlineStr">
        <is>
          <t>X1 Ép - B</t>
        </is>
      </c>
      <c r="D95" s="72" t="inlineStr">
        <is>
          <t>Trực tiếp</t>
        </is>
      </c>
      <c r="E95" s="73" t="inlineStr">
        <is>
          <t>2019-06-21</t>
        </is>
      </c>
      <c r="F95" s="73" t="inlineStr"/>
      <c r="G95" s="74" t="inlineStr">
        <is>
          <t>C</t>
        </is>
      </c>
      <c r="H95" s="74" t="n">
        <v>4</v>
      </c>
      <c r="I95" s="75" t="inlineStr">
        <is>
          <t>C</t>
        </is>
      </c>
      <c r="J95" s="74" t="n">
        <v>4</v>
      </c>
      <c r="K95" s="74" t="inlineStr"/>
      <c r="L95" s="74" t="n">
        <v>0</v>
      </c>
      <c r="M95" s="74" t="inlineStr">
        <is>
          <t>A</t>
        </is>
      </c>
      <c r="N95" s="74" t="n">
        <v>4</v>
      </c>
      <c r="O95" s="75" t="inlineStr">
        <is>
          <t>R0</t>
        </is>
      </c>
      <c r="P95" s="74" t="n">
        <v>0</v>
      </c>
      <c r="Q95" s="74" t="inlineStr">
        <is>
          <t>P0</t>
        </is>
      </c>
      <c r="R95" s="74" t="n">
        <v>0</v>
      </c>
      <c r="S95" s="74" t="inlineStr">
        <is>
          <t>A</t>
        </is>
      </c>
      <c r="T95" s="74" t="n">
        <v>4</v>
      </c>
      <c r="U95" s="74" t="inlineStr">
        <is>
          <t>A</t>
        </is>
      </c>
      <c r="V95" s="74" t="n">
        <v>4</v>
      </c>
      <c r="W95" s="74" t="inlineStr">
        <is>
          <t>L</t>
        </is>
      </c>
      <c r="X95" s="74" t="n">
        <v>0</v>
      </c>
      <c r="Y95" s="74" t="inlineStr"/>
      <c r="Z95" s="74" t="n">
        <v>0</v>
      </c>
      <c r="AA95" s="74" t="inlineStr">
        <is>
          <t>P0</t>
        </is>
      </c>
      <c r="AB95" s="74" t="n">
        <v>0</v>
      </c>
      <c r="AC95" s="74" t="n"/>
      <c r="AD95" s="74" t="n"/>
      <c r="AE95" s="74" t="n"/>
      <c r="AF95" s="74" t="n"/>
      <c r="AG95" s="74" t="n"/>
      <c r="AH95" s="74" t="n"/>
      <c r="AI95" s="74" t="n"/>
      <c r="AJ95" s="74" t="n"/>
      <c r="AK95" s="74" t="n"/>
      <c r="AL95" s="74" t="n"/>
      <c r="AM95" s="74" t="n"/>
      <c r="AN95" s="74" t="n"/>
      <c r="AO95" s="74" t="n"/>
      <c r="AP95" s="74" t="n"/>
      <c r="AQ95" s="74" t="n"/>
      <c r="AR95" s="74" t="n"/>
      <c r="AS95" s="74" t="n"/>
      <c r="AT95" s="74" t="n"/>
      <c r="AU95" s="74" t="n"/>
      <c r="AV95" s="74" t="n"/>
      <c r="AW95" s="74" t="n"/>
      <c r="AX95" s="74" t="n"/>
      <c r="AY95" s="74" t="n"/>
      <c r="AZ95" s="74" t="n"/>
      <c r="BA95" s="74" t="n"/>
      <c r="BB95" s="74" t="n"/>
      <c r="BC95" s="74" t="n"/>
      <c r="BD95" s="74" t="n"/>
      <c r="BE95" s="74" t="n"/>
      <c r="BF95" s="74" t="n"/>
      <c r="BG95" s="74" t="n"/>
      <c r="BH95" s="74" t="n"/>
      <c r="BI95" s="74" t="n"/>
      <c r="BJ95" s="74" t="n"/>
      <c r="BK95" s="74" t="n"/>
      <c r="BL95" s="74" t="n"/>
      <c r="BM95" s="74" t="n"/>
      <c r="BN95" s="74" t="n"/>
      <c r="BO95" s="74" t="n"/>
      <c r="BP95" s="74" t="n"/>
      <c r="BQ95" s="62">
        <f>COUNTIF($G95:$BP95,"a")+COUNTIF($G95:$BP95,"r0,a5")/2+COUNTIF($G95:$BP95,"p5,a5")/2</f>
        <v/>
      </c>
      <c r="BR95" s="62">
        <f>COUNTIF($G95:$BP95,"d")+COUNTIF($G95:$BP95,"r0,d5")/2+COUNTIF($G95:$BP95,"p5,d5")/2</f>
        <v/>
      </c>
      <c r="BS95" s="62">
        <f>COUNTIF($G95:$BP95,"b")+COUNTIF($G95:$BP95,"r0,b5")/2+COUNTIF($G95:$BP95,"p5,b5")/2</f>
        <v/>
      </c>
      <c r="BT95" s="62">
        <f>COUNTIF($G95:$BP95,"c")+COUNTIF($G95:$BP95,"r0,c5")/2+COUNTIF($G95:$BP95,"p5,c5")/2</f>
        <v/>
      </c>
      <c r="BU95" s="62">
        <f>COUNTIF($G95:$BP95,"KH")+COUNTIF($G95:$BP95,"TL")+COUNTIF($G95:$BP95,"L")</f>
        <v/>
      </c>
      <c r="BV95" s="62" t="n"/>
      <c r="BW95" s="62">
        <f>COUNTIF($G95:$BP95,"hh")</f>
        <v/>
      </c>
      <c r="BX95" s="62">
        <f>COUNTIF($G95:$BP95,"nt7")</f>
        <v/>
      </c>
      <c r="BY95" s="62">
        <f>COUNTIF($G95:$BP95,"P")+COUNTIF($G95:$BP95,"p5,a5")/2+COUNTIF($G95:$BP95,"p5,b5")/2+COUNTIF($G95:$BP95,"p5,c5")/2+COUNTIF($G95:$BP95,"p5,d5")/2</f>
        <v/>
      </c>
      <c r="BZ95" s="63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4">
        <f>IF(BZ95&gt;25,4,IF(BZ95&gt;18,3,IF(BZ95&gt;12,2,IF(BZ95&gt;4,1,0))))-BX95-2+1</f>
        <v/>
      </c>
      <c r="CE95" s="30" t="n"/>
      <c r="CF95" s="64">
        <f>CD95*CI95</f>
        <v/>
      </c>
      <c r="CG95" s="65">
        <f>F95-BY95+1</f>
        <v/>
      </c>
      <c r="CH95" s="64">
        <f>CE95*16</f>
        <v/>
      </c>
      <c r="CI95" s="66">
        <f>VLOOKUP(A95,[1]DATA!$A$6:$AI$331,34,0)</f>
        <v/>
      </c>
      <c r="CJ95" s="67">
        <f>VLOOKUP(A95,[2]CHAMCONG!A$7:CI$333,79,0)</f>
        <v/>
      </c>
      <c r="CK95" s="68">
        <f>CJ95-CA95</f>
        <v/>
      </c>
    </row>
    <row r="96" ht="15.75" customFormat="1" customHeight="1" s="25">
      <c r="A96" s="69" t="inlineStr">
        <is>
          <t>A133</t>
        </is>
      </c>
      <c r="B96" s="70" t="inlineStr">
        <is>
          <t>Trần Thị Nương</t>
        </is>
      </c>
      <c r="C96" s="71" t="inlineStr">
        <is>
          <t>X2 Line 2-1</t>
        </is>
      </c>
      <c r="D96" s="72" t="inlineStr">
        <is>
          <t>Trực tiếp</t>
        </is>
      </c>
      <c r="E96" s="73" t="inlineStr">
        <is>
          <t>2010-09-09</t>
        </is>
      </c>
      <c r="F96" s="73" t="inlineStr"/>
      <c r="G96" s="74" t="inlineStr">
        <is>
          <t>A</t>
        </is>
      </c>
      <c r="H96" s="74" t="n">
        <v>4</v>
      </c>
      <c r="I96" s="74" t="inlineStr">
        <is>
          <t>P0</t>
        </is>
      </c>
      <c r="J96" s="74" t="n">
        <v>0</v>
      </c>
      <c r="K96" s="74" t="inlineStr"/>
      <c r="L96" s="74" t="n">
        <v>0</v>
      </c>
      <c r="M96" s="74" t="inlineStr">
        <is>
          <t>P0</t>
        </is>
      </c>
      <c r="N96" s="74" t="n">
        <v>0</v>
      </c>
      <c r="O96" s="75" t="inlineStr">
        <is>
          <t>A</t>
        </is>
      </c>
      <c r="P96" s="74" t="n">
        <v>4</v>
      </c>
      <c r="Q96" s="74" t="inlineStr">
        <is>
          <t>A</t>
        </is>
      </c>
      <c r="R96" s="74" t="n">
        <v>4</v>
      </c>
      <c r="S96" s="74" t="inlineStr">
        <is>
          <t>A</t>
        </is>
      </c>
      <c r="T96" s="74" t="n">
        <v>4</v>
      </c>
      <c r="U96" s="74" t="inlineStr">
        <is>
          <t>A</t>
        </is>
      </c>
      <c r="V96" s="74" t="n">
        <v>4</v>
      </c>
      <c r="W96" s="75" t="inlineStr">
        <is>
          <t>L</t>
        </is>
      </c>
      <c r="X96" s="74" t="n">
        <v>12</v>
      </c>
      <c r="Y96" s="74" t="inlineStr"/>
      <c r="Z96" s="74" t="n">
        <v>0</v>
      </c>
      <c r="AA96" s="74" t="inlineStr">
        <is>
          <t>R0</t>
        </is>
      </c>
      <c r="AB96" s="74" t="n">
        <v>0</v>
      </c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  <c r="AU96" s="74" t="n"/>
      <c r="AV96" s="74" t="n"/>
      <c r="AW96" s="74" t="n"/>
      <c r="AX96" s="74" t="n"/>
      <c r="AY96" s="74" t="n"/>
      <c r="AZ96" s="74" t="n"/>
      <c r="BA96" s="74" t="n"/>
      <c r="BB96" s="74" t="n"/>
      <c r="BC96" s="74" t="n"/>
      <c r="BD96" s="74" t="n"/>
      <c r="BE96" s="74" t="n"/>
      <c r="BF96" s="74" t="n"/>
      <c r="BG96" s="74" t="n"/>
      <c r="BH96" s="74" t="n"/>
      <c r="BI96" s="74" t="n"/>
      <c r="BJ96" s="74" t="n"/>
      <c r="BK96" s="74" t="n"/>
      <c r="BL96" s="74" t="n"/>
      <c r="BM96" s="74" t="n"/>
      <c r="BN96" s="74" t="n"/>
      <c r="BO96" s="74" t="n"/>
      <c r="BP96" s="74" t="n"/>
      <c r="BQ96" s="62">
        <f>COUNTIF($G96:$BP96,"a")+COUNTIF($G96:$BP96,"r0,a5")/2+COUNTIF($G96:$BP96,"p5,a5")/2</f>
        <v/>
      </c>
      <c r="BR96" s="62">
        <f>COUNTIF($G96:$BP96,"d")+COUNTIF($G96:$BP96,"r0,d5")/2+COUNTIF($G96:$BP96,"p5,d5")/2</f>
        <v/>
      </c>
      <c r="BS96" s="62">
        <f>COUNTIF($G96:$BP96,"b")+COUNTIF($G96:$BP96,"r0,b5")/2+COUNTIF($G96:$BP96,"p5,b5")/2</f>
        <v/>
      </c>
      <c r="BT96" s="62">
        <f>COUNTIF($G96:$BP96,"c")+COUNTIF($G96:$BP96,"r0,c5")/2+COUNTIF($G96:$BP96,"p5,c5")/2</f>
        <v/>
      </c>
      <c r="BU96" s="62">
        <f>COUNTIF($G96:$BP96,"KH")+COUNTIF($G96:$BP96,"TL")+COUNTIF($G96:$BP96,"L")</f>
        <v/>
      </c>
      <c r="BV96" s="62" t="n"/>
      <c r="BW96" s="62">
        <f>COUNTIF($G96:$BP96,"hh")</f>
        <v/>
      </c>
      <c r="BX96" s="62">
        <f>COUNTIF($G96:$BP96,"nt7")</f>
        <v/>
      </c>
      <c r="BY96" s="62">
        <f>COUNTIF($G96:$BP96,"P")+COUNTIF($G96:$BP96,"p5,a5")/2+COUNTIF($G96:$BP96,"p5,b5")/2+COUNTIF($G96:$BP96,"p5,c5")/2+COUNTIF($G96:$BP96,"p5,d5")/2</f>
        <v/>
      </c>
      <c r="BZ96" s="63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4">
        <f>IF(BZ96&gt;25,4,IF(BZ96&gt;18,3,IF(BZ96&gt;12,2,IF(BZ96&gt;4,1,0))))-BX96-2+1</f>
        <v/>
      </c>
      <c r="CE96" s="30" t="n"/>
      <c r="CF96" s="64">
        <f>CD96*CI96</f>
        <v/>
      </c>
      <c r="CG96" s="65">
        <f>F96-BY96+1</f>
        <v/>
      </c>
      <c r="CH96" s="64">
        <f>CE96*16</f>
        <v/>
      </c>
      <c r="CI96" s="66">
        <f>VLOOKUP(A96,[1]DATA!$A$6:$AI$331,34,0)</f>
        <v/>
      </c>
      <c r="CJ96" s="67">
        <f>VLOOKUP(A96,[2]CHAMCONG!A$7:CI$333,79,0)</f>
        <v/>
      </c>
      <c r="CK96" s="68">
        <f>CJ96-CA96</f>
        <v/>
      </c>
    </row>
    <row r="97" ht="15.75" customFormat="1" customHeight="1" s="25">
      <c r="A97" s="69" t="inlineStr">
        <is>
          <t>A1336</t>
        </is>
      </c>
      <c r="B97" s="70" t="inlineStr">
        <is>
          <t>Nguyễn Thị Cẩm Thu</t>
        </is>
      </c>
      <c r="C97" s="71" t="inlineStr">
        <is>
          <t>X1 Ép - B</t>
        </is>
      </c>
      <c r="D97" s="72" t="inlineStr">
        <is>
          <t>Trực tiếp</t>
        </is>
      </c>
      <c r="E97" s="73" t="inlineStr">
        <is>
          <t>2019-07-03</t>
        </is>
      </c>
      <c r="F97" s="73" t="inlineStr"/>
      <c r="G97" s="74" t="inlineStr">
        <is>
          <t>C</t>
        </is>
      </c>
      <c r="H97" s="74" t="n">
        <v>4</v>
      </c>
      <c r="I97" s="75" t="inlineStr">
        <is>
          <t>C</t>
        </is>
      </c>
      <c r="J97" s="74" t="n">
        <v>4</v>
      </c>
      <c r="K97" s="75" t="inlineStr"/>
      <c r="L97" s="74" t="n">
        <v>0</v>
      </c>
      <c r="M97" s="75" t="inlineStr">
        <is>
          <t>A</t>
        </is>
      </c>
      <c r="N97" s="74" t="n">
        <v>4</v>
      </c>
      <c r="O97" s="75" t="inlineStr">
        <is>
          <t>A</t>
        </is>
      </c>
      <c r="P97" s="74" t="n">
        <v>4</v>
      </c>
      <c r="Q97" s="74" t="inlineStr">
        <is>
          <t>A</t>
        </is>
      </c>
      <c r="R97" s="74" t="n">
        <v>4</v>
      </c>
      <c r="S97" s="75" t="inlineStr">
        <is>
          <t>A</t>
        </is>
      </c>
      <c r="T97" s="74" t="n">
        <v>4</v>
      </c>
      <c r="U97" s="75" t="inlineStr">
        <is>
          <t>A</t>
        </is>
      </c>
      <c r="V97" s="74" t="n">
        <v>4</v>
      </c>
      <c r="W97" s="75" t="inlineStr">
        <is>
          <t>L</t>
        </is>
      </c>
      <c r="X97" s="74" t="n">
        <v>0</v>
      </c>
      <c r="Y97" s="75" t="inlineStr"/>
      <c r="Z97" s="74" t="n">
        <v>0</v>
      </c>
      <c r="AA97" s="75" t="inlineStr">
        <is>
          <t>P0</t>
        </is>
      </c>
      <c r="AB97" s="74" t="n">
        <v>0</v>
      </c>
      <c r="AC97" s="75" t="n"/>
      <c r="AD97" s="74" t="n"/>
      <c r="AE97" s="74" t="n"/>
      <c r="AF97" s="74" t="n"/>
      <c r="AG97" s="75" t="n"/>
      <c r="AH97" s="74" t="n"/>
      <c r="AI97" s="75" t="n"/>
      <c r="AJ97" s="74" t="n"/>
      <c r="AK97" s="75" t="n"/>
      <c r="AL97" s="74" t="n"/>
      <c r="AM97" s="75" t="n"/>
      <c r="AN97" s="74" t="n"/>
      <c r="AO97" s="75" t="n"/>
      <c r="AP97" s="74" t="n"/>
      <c r="AQ97" s="74" t="n"/>
      <c r="AR97" s="74" t="n"/>
      <c r="AS97" s="74" t="n"/>
      <c r="AT97" s="74" t="n"/>
      <c r="AU97" s="74" t="n"/>
      <c r="AV97" s="74" t="n"/>
      <c r="AW97" s="74" t="n"/>
      <c r="AX97" s="74" t="n"/>
      <c r="AY97" s="74" t="n"/>
      <c r="AZ97" s="74" t="n"/>
      <c r="BA97" s="74" t="n"/>
      <c r="BB97" s="74" t="n"/>
      <c r="BC97" s="74" t="n"/>
      <c r="BD97" s="74" t="n"/>
      <c r="BE97" s="74" t="n"/>
      <c r="BF97" s="74" t="n"/>
      <c r="BG97" s="74" t="n"/>
      <c r="BH97" s="74" t="n"/>
      <c r="BI97" s="74" t="n"/>
      <c r="BJ97" s="74" t="n"/>
      <c r="BK97" s="74" t="n"/>
      <c r="BL97" s="74" t="n"/>
      <c r="BM97" s="74" t="n"/>
      <c r="BN97" s="74" t="n"/>
      <c r="BO97" s="74" t="n"/>
      <c r="BP97" s="74" t="n"/>
      <c r="BQ97" s="62">
        <f>COUNTIF($G97:$BP97,"a")+COUNTIF($G97:$BP97,"r0,a5")/2+COUNTIF($G97:$BP97,"p5,a5")/2</f>
        <v/>
      </c>
      <c r="BR97" s="62">
        <f>COUNTIF($G97:$BP97,"d")+COUNTIF($G97:$BP97,"r0,d5")/2+COUNTIF($G97:$BP97,"p5,d5")/2</f>
        <v/>
      </c>
      <c r="BS97" s="62">
        <f>COUNTIF($G97:$BP97,"b")+COUNTIF($G97:$BP97,"r0,b5")/2+COUNTIF($G97:$BP97,"p5,b5")/2</f>
        <v/>
      </c>
      <c r="BT97" s="62">
        <f>COUNTIF($G97:$BP97,"c")+COUNTIF($G97:$BP97,"r0,c5")/2+COUNTIF($G97:$BP97,"p5,c5")/2</f>
        <v/>
      </c>
      <c r="BU97" s="62">
        <f>COUNTIF($G97:$BP97,"KH")+COUNTIF($G97:$BP97,"TL")+COUNTIF($G97:$BP97,"L")</f>
        <v/>
      </c>
      <c r="BV97" s="62" t="n"/>
      <c r="BW97" s="62">
        <f>COUNTIF($G97:$BP97,"hh")</f>
        <v/>
      </c>
      <c r="BX97" s="62">
        <f>COUNTIF($G97:$BP97,"nt7")</f>
        <v/>
      </c>
      <c r="BY97" s="62">
        <f>COUNTIF($G97:$BP97,"P")+COUNTIF($G97:$BP97,"p5,a5")/2+COUNTIF($G97:$BP97,"p5,b5")/2+COUNTIF($G97:$BP97,"p5,c5")/2+COUNTIF($G97:$BP97,"p5,d5")/2</f>
        <v/>
      </c>
      <c r="BZ97" s="63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4">
        <f>IF(BZ97&gt;25,4,IF(BZ97&gt;18,3,IF(BZ97&gt;12,2,IF(BZ97&gt;4,1,0))))-BX97-2+1</f>
        <v/>
      </c>
      <c r="CE97" s="30" t="n"/>
      <c r="CF97" s="64">
        <f>CD97*CI97</f>
        <v/>
      </c>
      <c r="CG97" s="65">
        <f>F97-BY97+1</f>
        <v/>
      </c>
      <c r="CH97" s="64">
        <f>CE97*16</f>
        <v/>
      </c>
      <c r="CI97" s="66">
        <f>VLOOKUP(A97,[1]DATA!$A$6:$AI$331,34,0)</f>
        <v/>
      </c>
      <c r="CJ97" s="67">
        <f>VLOOKUP(A97,[2]CHAMCONG!A$7:CI$333,79,0)</f>
        <v/>
      </c>
      <c r="CK97" s="68">
        <f>CJ97-CA97</f>
        <v/>
      </c>
    </row>
    <row r="98" ht="15.75" customFormat="1" customHeight="1" s="25">
      <c r="A98" s="69" t="inlineStr">
        <is>
          <t>A1340</t>
        </is>
      </c>
      <c r="B98" s="70" t="inlineStr">
        <is>
          <t>Phạm Thị Ngọc Huyền</t>
        </is>
      </c>
      <c r="C98" s="71" t="inlineStr">
        <is>
          <t>QA/QC X1 Xi</t>
        </is>
      </c>
      <c r="D98" s="72" t="inlineStr">
        <is>
          <t>Trực tiếp</t>
        </is>
      </c>
      <c r="E98" s="73" t="inlineStr">
        <is>
          <t>2019-07-16</t>
        </is>
      </c>
      <c r="F98" s="73" t="inlineStr"/>
      <c r="G98" s="74" t="inlineStr">
        <is>
          <t>A</t>
        </is>
      </c>
      <c r="H98" s="74" t="n">
        <v>4</v>
      </c>
      <c r="I98" s="75" t="inlineStr">
        <is>
          <t>R0</t>
        </is>
      </c>
      <c r="J98" s="74" t="n">
        <v>0</v>
      </c>
      <c r="K98" s="75" t="inlineStr"/>
      <c r="L98" s="74" t="n">
        <v>0</v>
      </c>
      <c r="M98" s="75" t="inlineStr">
        <is>
          <t>A</t>
        </is>
      </c>
      <c r="N98" s="74" t="n">
        <v>4</v>
      </c>
      <c r="O98" s="75" t="inlineStr">
        <is>
          <t>A</t>
        </is>
      </c>
      <c r="P98" s="74" t="n">
        <v>4</v>
      </c>
      <c r="Q98" s="74" t="inlineStr">
        <is>
          <t>A</t>
        </is>
      </c>
      <c r="R98" s="74" t="n">
        <v>0</v>
      </c>
      <c r="S98" s="74" t="inlineStr">
        <is>
          <t>A</t>
        </is>
      </c>
      <c r="T98" s="74" t="n">
        <v>4</v>
      </c>
      <c r="U98" s="74" t="inlineStr">
        <is>
          <t>A</t>
        </is>
      </c>
      <c r="V98" s="74" t="n">
        <v>4</v>
      </c>
      <c r="W98" s="74" t="inlineStr">
        <is>
          <t>L</t>
        </is>
      </c>
      <c r="X98" s="74" t="n">
        <v>0</v>
      </c>
      <c r="Y98" s="74" t="inlineStr"/>
      <c r="Z98" s="74" t="n">
        <v>0</v>
      </c>
      <c r="AA98" s="74" t="inlineStr">
        <is>
          <t>R0</t>
        </is>
      </c>
      <c r="AB98" s="74" t="n">
        <v>0</v>
      </c>
      <c r="AC98" s="74" t="n"/>
      <c r="AD98" s="74" t="n"/>
      <c r="AE98" s="74" t="n"/>
      <c r="AF98" s="74" t="n"/>
      <c r="AG98" s="74" t="n"/>
      <c r="AH98" s="74" t="n"/>
      <c r="AI98" s="74" t="n"/>
      <c r="AJ98" s="74" t="n"/>
      <c r="AK98" s="74" t="n"/>
      <c r="AL98" s="74" t="n"/>
      <c r="AM98" s="74" t="n"/>
      <c r="AN98" s="74" t="n"/>
      <c r="AO98" s="74" t="n"/>
      <c r="AP98" s="74" t="n"/>
      <c r="AQ98" s="74" t="n"/>
      <c r="AR98" s="74" t="n"/>
      <c r="AS98" s="74" t="n"/>
      <c r="AT98" s="74" t="n"/>
      <c r="AU98" s="74" t="n"/>
      <c r="AV98" s="74" t="n"/>
      <c r="AW98" s="74" t="n"/>
      <c r="AX98" s="74" t="n"/>
      <c r="AY98" s="74" t="n"/>
      <c r="AZ98" s="74" t="n"/>
      <c r="BA98" s="74" t="n"/>
      <c r="BB98" s="74" t="n"/>
      <c r="BC98" s="74" t="n"/>
      <c r="BD98" s="74" t="n"/>
      <c r="BE98" s="74" t="n"/>
      <c r="BF98" s="74" t="n"/>
      <c r="BG98" s="74" t="n"/>
      <c r="BH98" s="74" t="n"/>
      <c r="BI98" s="74" t="n"/>
      <c r="BJ98" s="74" t="n"/>
      <c r="BK98" s="74" t="n"/>
      <c r="BL98" s="74" t="n"/>
      <c r="BM98" s="74" t="n"/>
      <c r="BN98" s="74" t="n"/>
      <c r="BO98" s="74" t="n"/>
      <c r="BP98" s="74" t="n"/>
      <c r="BQ98" s="62">
        <f>COUNTIF($G98:$BP98,"a")+COUNTIF($G98:$BP98,"r0,a5")/2+COUNTIF($G98:$BP98,"p5,a5")/2</f>
        <v/>
      </c>
      <c r="BR98" s="62">
        <f>COUNTIF($G98:$BP98,"d")+COUNTIF($G98:$BP98,"r0,d5")/2+COUNTIF($G98:$BP98,"p5,d5")/2</f>
        <v/>
      </c>
      <c r="BS98" s="62">
        <f>COUNTIF($G98:$BP98,"b")+COUNTIF($G98:$BP98,"r0,b5")/2+COUNTIF($G98:$BP98,"p5,b5")/2</f>
        <v/>
      </c>
      <c r="BT98" s="62">
        <f>COUNTIF($G98:$BP98,"c")+COUNTIF($G98:$BP98,"r0,c5")/2+COUNTIF($G98:$BP98,"p5,c5")/2</f>
        <v/>
      </c>
      <c r="BU98" s="62">
        <f>COUNTIF($G98:$BP98,"KH")+COUNTIF($G98:$BP98,"TL")+COUNTIF($G98:$BP98,"L")</f>
        <v/>
      </c>
      <c r="BV98" s="62" t="n"/>
      <c r="BW98" s="62">
        <f>COUNTIF($G98:$BP98,"hh")</f>
        <v/>
      </c>
      <c r="BX98" s="62">
        <f>COUNTIF($G98:$BP98,"nt7")</f>
        <v/>
      </c>
      <c r="BY98" s="62">
        <f>COUNTIF($G98:$BP98,"P")+COUNTIF($G98:$BP98,"p5,a5")/2+COUNTIF($G98:$BP98,"p5,b5")/2+COUNTIF($G98:$BP98,"p5,c5")/2+COUNTIF($G98:$BP98,"p5,d5")/2</f>
        <v/>
      </c>
      <c r="BZ98" s="63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4">
        <f>IF(BZ98&gt;25,4,IF(BZ98&gt;18,3,IF(BZ98&gt;12,2,IF(BZ98&gt;4,1,0))))-BX98-2+1</f>
        <v/>
      </c>
      <c r="CE98" s="30" t="n"/>
      <c r="CF98" s="64">
        <f>CD98*CI98</f>
        <v/>
      </c>
      <c r="CG98" s="65">
        <f>F98-BY98+1</f>
        <v/>
      </c>
      <c r="CH98" s="64">
        <f>CE98*16</f>
        <v/>
      </c>
      <c r="CI98" s="66">
        <f>VLOOKUP(A98,[1]DATA!$A$6:$AI$331,34,0)</f>
        <v/>
      </c>
      <c r="CJ98" s="67">
        <f>VLOOKUP(A98,[2]CHAMCONG!A$7:CI$333,79,0)</f>
        <v/>
      </c>
      <c r="CK98" s="68">
        <f>CJ98-CA98</f>
        <v/>
      </c>
    </row>
    <row r="99" ht="15.75" customFormat="1" customHeight="1" s="25">
      <c r="A99" s="69" t="inlineStr">
        <is>
          <t>A1345</t>
        </is>
      </c>
      <c r="B99" s="70" t="inlineStr">
        <is>
          <t>Nguyễn Thanh Nhàn</t>
        </is>
      </c>
      <c r="C99" s="71" t="inlineStr">
        <is>
          <t>Hành Chính</t>
        </is>
      </c>
      <c r="D99" s="72" t="inlineStr">
        <is>
          <t>Trực tiếp</t>
        </is>
      </c>
      <c r="E99" s="73" t="inlineStr">
        <is>
          <t>2019-07-23</t>
        </is>
      </c>
      <c r="F99" s="73" t="inlineStr"/>
      <c r="G99" s="74" t="inlineStr">
        <is>
          <t>C</t>
        </is>
      </c>
      <c r="H99" s="74" t="n">
        <v>4</v>
      </c>
      <c r="I99" s="75" t="inlineStr">
        <is>
          <t>C</t>
        </is>
      </c>
      <c r="J99" s="74" t="n">
        <v>4</v>
      </c>
      <c r="K99" s="75" t="inlineStr"/>
      <c r="L99" s="74" t="n">
        <v>0</v>
      </c>
      <c r="M99" s="75" t="inlineStr">
        <is>
          <t>A</t>
        </is>
      </c>
      <c r="N99" s="74" t="n">
        <v>3</v>
      </c>
      <c r="O99" s="75" t="inlineStr">
        <is>
          <t>A</t>
        </is>
      </c>
      <c r="P99" s="74" t="n">
        <v>4</v>
      </c>
      <c r="Q99" s="75" t="inlineStr">
        <is>
          <t>A</t>
        </is>
      </c>
      <c r="R99" s="75" t="n">
        <v>4</v>
      </c>
      <c r="S99" s="75" t="inlineStr">
        <is>
          <t>A</t>
        </is>
      </c>
      <c r="T99" s="74" t="n">
        <v>4</v>
      </c>
      <c r="U99" s="75" t="inlineStr">
        <is>
          <t>A</t>
        </is>
      </c>
      <c r="V99" s="74" t="n">
        <v>4</v>
      </c>
      <c r="W99" s="75" t="inlineStr">
        <is>
          <t>L</t>
        </is>
      </c>
      <c r="X99" s="74" t="n">
        <v>0</v>
      </c>
      <c r="Y99" s="75" t="inlineStr"/>
      <c r="Z99" s="74" t="n">
        <v>4</v>
      </c>
      <c r="AA99" s="75" t="inlineStr">
        <is>
          <t>R0</t>
        </is>
      </c>
      <c r="AB99" s="74" t="n">
        <v>0</v>
      </c>
      <c r="AC99" s="75" t="n"/>
      <c r="AD99" s="74" t="n"/>
      <c r="AE99" s="75" t="n"/>
      <c r="AF99" s="75" t="n"/>
      <c r="AG99" s="75" t="n"/>
      <c r="AH99" s="74" t="n"/>
      <c r="AI99" s="75" t="n"/>
      <c r="AJ99" s="74" t="n"/>
      <c r="AK99" s="75" t="n"/>
      <c r="AL99" s="74" t="n"/>
      <c r="AM99" s="75" t="n"/>
      <c r="AN99" s="74" t="n"/>
      <c r="AO99" s="75" t="n"/>
      <c r="AP99" s="74" t="n"/>
      <c r="AQ99" s="75" t="n"/>
      <c r="AR99" s="74" t="n"/>
      <c r="AS99" s="75" t="n"/>
      <c r="AT99" s="75" t="n"/>
      <c r="AU99" s="75" t="n"/>
      <c r="AV99" s="74" t="n"/>
      <c r="AW99" s="74" t="n"/>
      <c r="AX99" s="74" t="n"/>
      <c r="AY99" s="75" t="n"/>
      <c r="AZ99" s="74" t="n"/>
      <c r="BA99" s="75" t="n"/>
      <c r="BB99" s="74" t="n"/>
      <c r="BC99" s="75" t="n"/>
      <c r="BD99" s="74" t="n"/>
      <c r="BE99" s="75" t="n"/>
      <c r="BF99" s="74" t="n"/>
      <c r="BG99" s="75" t="n"/>
      <c r="BH99" s="75" t="n"/>
      <c r="BI99" s="74" t="n"/>
      <c r="BJ99" s="74" t="n"/>
      <c r="BK99" s="74" t="n"/>
      <c r="BL99" s="74" t="n"/>
      <c r="BM99" s="74" t="n"/>
      <c r="BN99" s="74" t="n"/>
      <c r="BO99" s="74" t="n"/>
      <c r="BP99" s="74" t="n"/>
      <c r="BQ99" s="62">
        <f>COUNTIF($G99:$BP99,"a")+COUNTIF($G99:$BP99,"r0,a5")/2+COUNTIF($G99:$BP99,"p5,a5")/2</f>
        <v/>
      </c>
      <c r="BR99" s="62">
        <f>COUNTIF($G99:$BP99,"d")+COUNTIF($G99:$BP99,"r0,d5")/2+COUNTIF($G99:$BP99,"p5,d5")/2</f>
        <v/>
      </c>
      <c r="BS99" s="62">
        <f>COUNTIF($G99:$BP99,"b")+COUNTIF($G99:$BP99,"r0,b5")/2+COUNTIF($G99:$BP99,"p5,b5")/2</f>
        <v/>
      </c>
      <c r="BT99" s="62">
        <f>COUNTIF($G99:$BP99,"c")+COUNTIF($G99:$BP99,"r0,c5")/2+COUNTIF($G99:$BP99,"p5,c5")/2</f>
        <v/>
      </c>
      <c r="BU99" s="62">
        <f>COUNTIF($G99:$BP99,"KH")+COUNTIF($G99:$BP99,"TL")+COUNTIF($G99:$BP99,"L")</f>
        <v/>
      </c>
      <c r="BV99" s="62" t="n"/>
      <c r="BW99" s="62">
        <f>COUNTIF($G99:$BP99,"hh")</f>
        <v/>
      </c>
      <c r="BX99" s="62">
        <f>COUNTIF($G99:$BP99,"nt7")</f>
        <v/>
      </c>
      <c r="BY99" s="62">
        <f>COUNTIF($G99:$BP99,"P")+COUNTIF($G99:$BP99,"p5,a5")/2+COUNTIF($G99:$BP99,"p5,b5")/2+COUNTIF($G99:$BP99,"p5,c5")/2+COUNTIF($G99:$BP99,"p5,d5")/2</f>
        <v/>
      </c>
      <c r="BZ99" s="63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4">
        <f>IF(BZ99&gt;25,4,IF(BZ99&gt;18,3,IF(BZ99&gt;12,2,IF(BZ99&gt;4,1,0))))-BX99-2+1</f>
        <v/>
      </c>
      <c r="CE99" s="30" t="n"/>
      <c r="CF99" s="64">
        <f>CD99*CI99</f>
        <v/>
      </c>
      <c r="CG99" s="65">
        <f>F99-BY99+1</f>
        <v/>
      </c>
      <c r="CH99" s="64">
        <f>CE99*16</f>
        <v/>
      </c>
      <c r="CI99" s="66">
        <f>VLOOKUP(A99,[1]DATA!$A$6:$AI$331,34,0)</f>
        <v/>
      </c>
      <c r="CJ99" s="67">
        <f>VLOOKUP(A99,[2]CHAMCONG!A$7:CI$333,79,0)</f>
        <v/>
      </c>
      <c r="CK99" s="68">
        <f>CJ99-CA99</f>
        <v/>
      </c>
    </row>
    <row r="100" ht="15.75" customFormat="1" customHeight="1" s="25">
      <c r="A100" s="69" t="inlineStr">
        <is>
          <t>A135</t>
        </is>
      </c>
      <c r="B100" s="70" t="inlineStr">
        <is>
          <t>Nguyễn Thị Kim Phương</t>
        </is>
      </c>
      <c r="C100" s="71" t="inlineStr">
        <is>
          <t>X1 Xi Line 1-1</t>
        </is>
      </c>
      <c r="D100" s="72" t="inlineStr">
        <is>
          <t>Trực tiếp</t>
        </is>
      </c>
      <c r="E100" s="73" t="inlineStr">
        <is>
          <t>2010-09-11</t>
        </is>
      </c>
      <c r="F100" s="73" t="inlineStr"/>
      <c r="G100" s="74" t="inlineStr">
        <is>
          <t>C</t>
        </is>
      </c>
      <c r="H100" s="74" t="n">
        <v>4</v>
      </c>
      <c r="I100" s="74" t="inlineStr">
        <is>
          <t>C</t>
        </is>
      </c>
      <c r="J100" s="74" t="n">
        <v>4</v>
      </c>
      <c r="K100" s="74" t="inlineStr">
        <is>
          <t>CN</t>
        </is>
      </c>
      <c r="L100" s="74" t="n">
        <v>12</v>
      </c>
      <c r="M100" s="74" t="inlineStr">
        <is>
          <t>P0</t>
        </is>
      </c>
      <c r="N100" s="74" t="n">
        <v>0</v>
      </c>
      <c r="O100" s="74" t="inlineStr">
        <is>
          <t>A</t>
        </is>
      </c>
      <c r="P100" s="74" t="n">
        <v>4</v>
      </c>
      <c r="Q100" s="74" t="inlineStr">
        <is>
          <t>A</t>
        </is>
      </c>
      <c r="R100" s="74" t="n">
        <v>4</v>
      </c>
      <c r="S100" s="74" t="inlineStr">
        <is>
          <t>A</t>
        </is>
      </c>
      <c r="T100" s="74" t="n">
        <v>4</v>
      </c>
      <c r="U100" s="74" t="inlineStr">
        <is>
          <t>A</t>
        </is>
      </c>
      <c r="V100" s="74" t="n">
        <v>4</v>
      </c>
      <c r="W100" s="74" t="inlineStr">
        <is>
          <t>L</t>
        </is>
      </c>
      <c r="X100" s="74" t="n">
        <v>0</v>
      </c>
      <c r="Y100" s="74" t="inlineStr"/>
      <c r="Z100" s="74" t="n">
        <v>0</v>
      </c>
      <c r="AA100" s="74" t="inlineStr">
        <is>
          <t>P0</t>
        </is>
      </c>
      <c r="AB100" s="74" t="n">
        <v>0</v>
      </c>
      <c r="AC100" s="74" t="n"/>
      <c r="AD100" s="74" t="n"/>
      <c r="AE100" s="74" t="n"/>
      <c r="AF100" s="74" t="n"/>
      <c r="AG100" s="74" t="n"/>
      <c r="AH100" s="74" t="n"/>
      <c r="AI100" s="74" t="n"/>
      <c r="AJ100" s="74" t="n"/>
      <c r="AK100" s="75" t="n"/>
      <c r="AL100" s="74" t="n"/>
      <c r="AM100" s="75" t="n"/>
      <c r="AN100" s="74" t="n"/>
      <c r="AO100" s="74" t="n"/>
      <c r="AP100" s="74" t="n"/>
      <c r="AQ100" s="74" t="n"/>
      <c r="AR100" s="74" t="n"/>
      <c r="AS100" s="74" t="n"/>
      <c r="AT100" s="74" t="n"/>
      <c r="AU100" s="74" t="n"/>
      <c r="AV100" s="74" t="n"/>
      <c r="AW100" s="74" t="n"/>
      <c r="AX100" s="74" t="n"/>
      <c r="AY100" s="74" t="n"/>
      <c r="AZ100" s="74" t="n"/>
      <c r="BA100" s="74" t="n"/>
      <c r="BB100" s="74" t="n"/>
      <c r="BC100" s="74" t="n"/>
      <c r="BD100" s="74" t="n"/>
      <c r="BE100" s="74" t="n"/>
      <c r="BF100" s="74" t="n"/>
      <c r="BG100" s="74" t="n"/>
      <c r="BH100" s="74" t="n"/>
      <c r="BI100" s="74" t="n"/>
      <c r="BJ100" s="74" t="n"/>
      <c r="BK100" s="74" t="n"/>
      <c r="BL100" s="74" t="n"/>
      <c r="BM100" s="74" t="n"/>
      <c r="BN100" s="74" t="n"/>
      <c r="BO100" s="74" t="n"/>
      <c r="BP100" s="74" t="n"/>
      <c r="BQ100" s="62">
        <f>COUNTIF($G100:$BP100,"a")+COUNTIF($G100:$BP100,"r0,a5")/2+COUNTIF($G100:$BP100,"p5,a5")/2</f>
        <v/>
      </c>
      <c r="BR100" s="62">
        <f>COUNTIF($G100:$BP100,"d")+COUNTIF($G100:$BP100,"r0,d5")/2+COUNTIF($G100:$BP100,"p5,d5")/2</f>
        <v/>
      </c>
      <c r="BS100" s="62">
        <f>COUNTIF($G100:$BP100,"b")+COUNTIF($G100:$BP100,"r0,b5")/2+COUNTIF($G100:$BP100,"p5,b5")/2</f>
        <v/>
      </c>
      <c r="BT100" s="62">
        <f>COUNTIF($G100:$BP100,"c")+COUNTIF($G100:$BP100,"r0,c5")/2+COUNTIF($G100:$BP100,"p5,c5")/2</f>
        <v/>
      </c>
      <c r="BU100" s="62">
        <f>COUNTIF($G100:$BP100,"KH")+COUNTIF($G100:$BP100,"TL")+COUNTIF($G100:$BP100,"L")</f>
        <v/>
      </c>
      <c r="BV100" s="62" t="n"/>
      <c r="BW100" s="62">
        <f>COUNTIF($G100:$BP100,"hh")</f>
        <v/>
      </c>
      <c r="BX100" s="62">
        <f>COUNTIF($G100:$BP100,"nt7")</f>
        <v/>
      </c>
      <c r="BY100" s="62">
        <f>COUNTIF($G100:$BP100,"P")+COUNTIF($G100:$BP100,"p5,a5")/2+COUNTIF($G100:$BP100,"p5,b5")/2+COUNTIF($G100:$BP100,"p5,c5")/2+COUNTIF($G100:$BP100,"p5,d5")/2</f>
        <v/>
      </c>
      <c r="BZ100" s="63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4">
        <f>IF(BZ100&gt;25,4,IF(BZ100&gt;18,3,IF(BZ100&gt;12,2,IF(BZ100&gt;4,1,0))))-BX100-2+1</f>
        <v/>
      </c>
      <c r="CE100" s="30" t="n"/>
      <c r="CF100" s="64">
        <f>CD100*CI100</f>
        <v/>
      </c>
      <c r="CG100" s="65">
        <f>F100-BY100+1</f>
        <v/>
      </c>
      <c r="CH100" s="64">
        <f>CE100*16</f>
        <v/>
      </c>
      <c r="CI100" s="66">
        <f>VLOOKUP(A100,[1]DATA!$A$6:$AI$331,34,0)</f>
        <v/>
      </c>
      <c r="CJ100" s="67">
        <f>VLOOKUP(A100,[2]CHAMCONG!A$7:CI$333,79,0)</f>
        <v/>
      </c>
      <c r="CK100" s="68">
        <f>CJ100-CA100</f>
        <v/>
      </c>
    </row>
    <row r="101" ht="15.75" customFormat="1" customHeight="1" s="25">
      <c r="A101" s="69" t="inlineStr">
        <is>
          <t>A1353</t>
        </is>
      </c>
      <c r="B101" s="70" t="inlineStr">
        <is>
          <t>Hà Vi Huynh</t>
        </is>
      </c>
      <c r="C101" s="71" t="inlineStr">
        <is>
          <t>KỸ THUẬT-MÔI TRƯỜNG</t>
        </is>
      </c>
      <c r="D101" s="72" t="inlineStr">
        <is>
          <t>Gián tiếp</t>
        </is>
      </c>
      <c r="E101" s="73" t="inlineStr">
        <is>
          <t>2019-08-01</t>
        </is>
      </c>
      <c r="F101" s="73" t="inlineStr"/>
      <c r="G101" s="74" t="inlineStr">
        <is>
          <t>D</t>
        </is>
      </c>
      <c r="H101" s="74" t="n">
        <v>0</v>
      </c>
      <c r="I101" s="74" t="inlineStr">
        <is>
          <t>R0</t>
        </is>
      </c>
      <c r="J101" s="74" t="n">
        <v>0</v>
      </c>
      <c r="K101" s="74" t="inlineStr"/>
      <c r="L101" s="74" t="n">
        <v>0</v>
      </c>
      <c r="M101" s="74" t="inlineStr">
        <is>
          <t>D</t>
        </is>
      </c>
      <c r="N101" s="74" t="n">
        <v>0</v>
      </c>
      <c r="O101" s="74" t="inlineStr">
        <is>
          <t>D</t>
        </is>
      </c>
      <c r="P101" s="74" t="n">
        <v>0</v>
      </c>
      <c r="Q101" s="74" t="inlineStr">
        <is>
          <t>D</t>
        </is>
      </c>
      <c r="R101" s="74" t="n">
        <v>0</v>
      </c>
      <c r="S101" s="75" t="inlineStr">
        <is>
          <t>D</t>
        </is>
      </c>
      <c r="T101" s="74" t="n">
        <v>0</v>
      </c>
      <c r="U101" s="75" t="inlineStr">
        <is>
          <t>D</t>
        </is>
      </c>
      <c r="V101" s="74" t="n">
        <v>0</v>
      </c>
      <c r="W101" s="75" t="inlineStr">
        <is>
          <t>L</t>
        </is>
      </c>
      <c r="X101" s="74" t="n">
        <v>0</v>
      </c>
      <c r="Y101" s="75" t="inlineStr"/>
      <c r="Z101" s="74" t="n">
        <v>0</v>
      </c>
      <c r="AA101" s="75" t="inlineStr">
        <is>
          <t>P0</t>
        </is>
      </c>
      <c r="AB101" s="74" t="n">
        <v>0</v>
      </c>
      <c r="AC101" s="75" t="n"/>
      <c r="AD101" s="74" t="n"/>
      <c r="AE101" s="74" t="n"/>
      <c r="AF101" s="74" t="n"/>
      <c r="AG101" s="74" t="n"/>
      <c r="AH101" s="74" t="n"/>
      <c r="AI101" s="74" t="n"/>
      <c r="AJ101" s="74" t="n"/>
      <c r="AK101" s="74" t="n"/>
      <c r="AL101" s="74" t="n"/>
      <c r="AM101" s="74" t="n"/>
      <c r="AN101" s="74" t="n"/>
      <c r="AO101" s="74" t="n"/>
      <c r="AP101" s="74" t="n"/>
      <c r="AQ101" s="74" t="n"/>
      <c r="AR101" s="74" t="n"/>
      <c r="AS101" s="74" t="n"/>
      <c r="AT101" s="74" t="n"/>
      <c r="AU101" s="74" t="n"/>
      <c r="AV101" s="74" t="n"/>
      <c r="AW101" s="74" t="n"/>
      <c r="AX101" s="74" t="n"/>
      <c r="AY101" s="74" t="n"/>
      <c r="AZ101" s="74" t="n"/>
      <c r="BA101" s="74" t="n"/>
      <c r="BB101" s="74" t="n"/>
      <c r="BC101" s="74" t="n"/>
      <c r="BD101" s="74" t="n"/>
      <c r="BE101" s="74" t="n"/>
      <c r="BF101" s="74" t="n"/>
      <c r="BG101" s="74" t="n"/>
      <c r="BH101" s="74" t="n"/>
      <c r="BI101" s="74" t="n"/>
      <c r="BJ101" s="74" t="n"/>
      <c r="BK101" s="74" t="n"/>
      <c r="BL101" s="74" t="n"/>
      <c r="BM101" s="74" t="n"/>
      <c r="BN101" s="74" t="n"/>
      <c r="BO101" s="74" t="n"/>
      <c r="BP101" s="74" t="n"/>
      <c r="BQ101" s="62">
        <f>COUNTIF($G101:$BP101,"a")+COUNTIF($G101:$BP101,"r0,a5")/2+COUNTIF($G101:$BP101,"p5,a5")/2</f>
        <v/>
      </c>
      <c r="BR101" s="62">
        <f>COUNTIF($G101:$BP101,"d")+COUNTIF($G101:$BP101,"r0,d5")/2+COUNTIF($G101:$BP101,"p5,d5")/2</f>
        <v/>
      </c>
      <c r="BS101" s="62">
        <f>COUNTIF($G101:$BP101,"b")+COUNTIF($G101:$BP101,"r0,b5")/2+COUNTIF($G101:$BP101,"p5,b5")/2</f>
        <v/>
      </c>
      <c r="BT101" s="62">
        <f>COUNTIF($G101:$BP101,"c")+COUNTIF($G101:$BP101,"r0,c5")/2+COUNTIF($G101:$BP101,"p5,c5")/2</f>
        <v/>
      </c>
      <c r="BU101" s="62">
        <f>COUNTIF($G101:$BP101,"KH")+COUNTIF($G101:$BP101,"TL")+COUNTIF($G101:$BP101,"L")</f>
        <v/>
      </c>
      <c r="BV101" s="62" t="n"/>
      <c r="BW101" s="62">
        <f>COUNTIF($G101:$BP101,"hh")</f>
        <v/>
      </c>
      <c r="BX101" s="62">
        <f>COUNTIF($G101:$BP101,"nt7")</f>
        <v/>
      </c>
      <c r="BY101" s="62">
        <f>COUNTIF($G101:$BP101,"P")+COUNTIF($G101:$BP101,"p5,a5")/2+COUNTIF($G101:$BP101,"p5,b5")/2+COUNTIF($G101:$BP101,"p5,c5")/2+COUNTIF($G101:$BP101,"p5,d5")/2</f>
        <v/>
      </c>
      <c r="BZ101" s="63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4">
        <f>IF(BZ101&gt;25,4,IF(BZ101&gt;18,3,IF(BZ101&gt;12,2,IF(BZ101&gt;4,1,0))))-BX101-2+1</f>
        <v/>
      </c>
      <c r="CE101" s="30" t="n"/>
      <c r="CF101" s="64">
        <f>CD101*CI101</f>
        <v/>
      </c>
      <c r="CG101" s="65">
        <f>F101-BY101+1</f>
        <v/>
      </c>
      <c r="CH101" s="64">
        <f>CE101*16</f>
        <v/>
      </c>
      <c r="CI101" s="66">
        <f>VLOOKUP(A101,[1]DATA!$A$6:$AI$331,34,0)</f>
        <v/>
      </c>
      <c r="CJ101" s="67">
        <f>VLOOKUP(A101,[2]CHAMCONG!A$7:CI$333,79,0)</f>
        <v/>
      </c>
      <c r="CK101" s="68">
        <f>CJ101-CA101</f>
        <v/>
      </c>
    </row>
    <row r="102" ht="15.75" customFormat="1" customHeight="1" s="25">
      <c r="A102" s="69" t="inlineStr">
        <is>
          <t>A1356</t>
        </is>
      </c>
      <c r="B102" s="70" t="inlineStr">
        <is>
          <t>Trần Đỗ Quỳnh Thy</t>
        </is>
      </c>
      <c r="C102" s="71" t="inlineStr">
        <is>
          <t>QA/QC Hành Chính</t>
        </is>
      </c>
      <c r="D102" s="72" t="inlineStr">
        <is>
          <t>Gián tiếp</t>
        </is>
      </c>
      <c r="E102" s="73" t="inlineStr">
        <is>
          <t>2019-08-06</t>
        </is>
      </c>
      <c r="F102" s="73" t="inlineStr"/>
      <c r="G102" s="74" t="inlineStr">
        <is>
          <t>R0</t>
        </is>
      </c>
      <c r="H102" s="74" t="n">
        <v>0</v>
      </c>
      <c r="I102" s="75" t="inlineStr">
        <is>
          <t>P0</t>
        </is>
      </c>
      <c r="J102" s="74" t="n">
        <v>0</v>
      </c>
      <c r="K102" s="74" t="inlineStr"/>
      <c r="L102" s="74" t="n">
        <v>0</v>
      </c>
      <c r="M102" s="74" t="inlineStr">
        <is>
          <t>D</t>
        </is>
      </c>
      <c r="N102" s="74" t="n">
        <v>0</v>
      </c>
      <c r="O102" s="75" t="inlineStr">
        <is>
          <t>D</t>
        </is>
      </c>
      <c r="P102" s="74" t="n">
        <v>0</v>
      </c>
      <c r="Q102" s="74" t="inlineStr">
        <is>
          <t>D</t>
        </is>
      </c>
      <c r="R102" s="74" t="n">
        <v>0</v>
      </c>
      <c r="S102" s="74" t="inlineStr">
        <is>
          <t>D</t>
        </is>
      </c>
      <c r="T102" s="74" t="n">
        <v>0</v>
      </c>
      <c r="U102" s="74" t="inlineStr">
        <is>
          <t>R0</t>
        </is>
      </c>
      <c r="V102" s="74" t="n">
        <v>0</v>
      </c>
      <c r="W102" s="74" t="inlineStr">
        <is>
          <t>L</t>
        </is>
      </c>
      <c r="X102" s="74" t="n">
        <v>0</v>
      </c>
      <c r="Y102" s="74" t="inlineStr"/>
      <c r="Z102" s="74" t="n">
        <v>0</v>
      </c>
      <c r="AA102" s="74" t="inlineStr">
        <is>
          <t>P0</t>
        </is>
      </c>
      <c r="AB102" s="74" t="n">
        <v>0</v>
      </c>
      <c r="AC102" s="74" t="n"/>
      <c r="AD102" s="74" t="n"/>
      <c r="AE102" s="74" t="n"/>
      <c r="AF102" s="74" t="n"/>
      <c r="AG102" s="74" t="n"/>
      <c r="AH102" s="74" t="n"/>
      <c r="AI102" s="74" t="n"/>
      <c r="AJ102" s="74" t="n"/>
      <c r="AK102" s="75" t="n"/>
      <c r="AL102" s="74" t="n"/>
      <c r="AM102" s="74" t="n"/>
      <c r="AN102" s="74" t="n"/>
      <c r="AO102" s="74" t="n"/>
      <c r="AP102" s="74" t="n"/>
      <c r="AQ102" s="75" t="n"/>
      <c r="AR102" s="74" t="n"/>
      <c r="AS102" s="74" t="n"/>
      <c r="AT102" s="74" t="n"/>
      <c r="AU102" s="75" t="n"/>
      <c r="AV102" s="74" t="n"/>
      <c r="AW102" s="74" t="n"/>
      <c r="AX102" s="74" t="n"/>
      <c r="AY102" s="75" t="n"/>
      <c r="AZ102" s="74" t="n"/>
      <c r="BA102" s="75" t="n"/>
      <c r="BB102" s="74" t="n"/>
      <c r="BC102" s="75" t="n"/>
      <c r="BD102" s="74" t="n"/>
      <c r="BE102" s="75" t="n"/>
      <c r="BF102" s="74" t="n"/>
      <c r="BG102" s="75" t="n"/>
      <c r="BH102" s="75" t="n"/>
      <c r="BI102" s="74" t="n"/>
      <c r="BJ102" s="74" t="n"/>
      <c r="BK102" s="74" t="n"/>
      <c r="BL102" s="74" t="n"/>
      <c r="BM102" s="74" t="n"/>
      <c r="BN102" s="74" t="n"/>
      <c r="BO102" s="74" t="n"/>
      <c r="BP102" s="74" t="n"/>
      <c r="BQ102" s="62">
        <f>COUNTIF($G102:$BP102,"a")+COUNTIF($G102:$BP102,"r0,a5")/2+COUNTIF($G102:$BP102,"p5,a5")/2</f>
        <v/>
      </c>
      <c r="BR102" s="62">
        <f>COUNTIF($G102:$BP102,"d")+COUNTIF($G102:$BP102,"r0,d5")/2+COUNTIF($G102:$BP102,"p5,d5")/2</f>
        <v/>
      </c>
      <c r="BS102" s="62">
        <f>COUNTIF($G102:$BP102,"b")+COUNTIF($G102:$BP102,"r0,b5")/2+COUNTIF($G102:$BP102,"p5,b5")/2</f>
        <v/>
      </c>
      <c r="BT102" s="62">
        <f>COUNTIF($G102:$BP102,"c")+COUNTIF($G102:$BP102,"r0,c5")/2+COUNTIF($G102:$BP102,"p5,c5")/2</f>
        <v/>
      </c>
      <c r="BU102" s="62">
        <f>COUNTIF($G102:$BP102,"KH")+COUNTIF($G102:$BP102,"TL")+COUNTIF($G102:$BP102,"L")</f>
        <v/>
      </c>
      <c r="BV102" s="62" t="n"/>
      <c r="BW102" s="62">
        <f>COUNTIF($G102:$BP102,"hh")</f>
        <v/>
      </c>
      <c r="BX102" s="62">
        <f>COUNTIF($G102:$BP102,"nt7")</f>
        <v/>
      </c>
      <c r="BY102" s="62">
        <f>COUNTIF($G102:$BP102,"P")+COUNTIF($G102:$BP102,"p5,a5")/2+COUNTIF($G102:$BP102,"p5,b5")/2+COUNTIF($G102:$BP102,"p5,c5")/2+COUNTIF($G102:$BP102,"p5,d5")/2</f>
        <v/>
      </c>
      <c r="BZ102" s="63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4">
        <f>IF(BZ102&gt;25,4,IF(BZ102&gt;18,3,IF(BZ102&gt;12,2,IF(BZ102&gt;4,1,0))))-BX102-2+1</f>
        <v/>
      </c>
      <c r="CE102" s="30" t="n"/>
      <c r="CF102" s="64">
        <f>CD102*CI102</f>
        <v/>
      </c>
      <c r="CG102" s="65">
        <f>F102-BY102+1</f>
        <v/>
      </c>
      <c r="CH102" s="64">
        <f>CE102*16</f>
        <v/>
      </c>
      <c r="CI102" s="66">
        <f>VLOOKUP(A102,[1]DATA!$A$6:$AI$331,34,0)</f>
        <v/>
      </c>
      <c r="CJ102" s="67">
        <f>VLOOKUP(A102,[2]CHAMCONG!A$7:CI$333,79,0)</f>
        <v/>
      </c>
      <c r="CK102" s="68">
        <f>CJ102-CA102</f>
        <v/>
      </c>
    </row>
    <row r="103" ht="14.1" customFormat="1" customHeight="1" s="25">
      <c r="A103" s="69" t="inlineStr">
        <is>
          <t>A1365</t>
        </is>
      </c>
      <c r="B103" s="70" t="inlineStr">
        <is>
          <t>Nguyễn Thanh Hiền</t>
        </is>
      </c>
      <c r="C103" s="71" t="inlineStr">
        <is>
          <t>X1 Ép - Nguội</t>
        </is>
      </c>
      <c r="D103" s="72" t="inlineStr">
        <is>
          <t>Trực tiếp</t>
        </is>
      </c>
      <c r="E103" s="73" t="inlineStr">
        <is>
          <t>2019-08-16</t>
        </is>
      </c>
      <c r="F103" s="73" t="inlineStr"/>
      <c r="G103" s="74" t="inlineStr"/>
      <c r="H103" s="74" t="n">
        <v>0</v>
      </c>
      <c r="I103" s="74" t="inlineStr"/>
      <c r="J103" s="74" t="n">
        <v>0</v>
      </c>
      <c r="K103" s="74" t="inlineStr">
        <is>
          <t>CN</t>
        </is>
      </c>
      <c r="L103" s="74" t="n">
        <v>0</v>
      </c>
      <c r="M103" s="74" t="inlineStr"/>
      <c r="N103" s="74" t="n">
        <v>0</v>
      </c>
      <c r="O103" s="74" t="inlineStr"/>
      <c r="P103" s="74" t="n">
        <v>0</v>
      </c>
      <c r="Q103" s="74" t="inlineStr"/>
      <c r="R103" s="74" t="n">
        <v>0</v>
      </c>
      <c r="S103" s="74" t="inlineStr"/>
      <c r="T103" s="74" t="n">
        <v>0</v>
      </c>
      <c r="U103" s="74" t="inlineStr"/>
      <c r="V103" s="74" t="n">
        <v>0</v>
      </c>
      <c r="W103" s="74" t="inlineStr">
        <is>
          <t>L</t>
        </is>
      </c>
      <c r="X103" s="74" t="n">
        <v>0</v>
      </c>
      <c r="Y103" s="74" t="inlineStr"/>
      <c r="Z103" s="74" t="n">
        <v>0</v>
      </c>
      <c r="AA103" s="74" t="inlineStr">
        <is>
          <t>R0</t>
        </is>
      </c>
      <c r="AB103" s="74" t="n">
        <v>0</v>
      </c>
      <c r="AC103" s="74" t="n"/>
      <c r="AD103" s="74" t="n"/>
      <c r="AE103" s="74" t="n"/>
      <c r="AF103" s="74" t="n"/>
      <c r="AG103" s="74" t="n"/>
      <c r="AH103" s="74" t="n"/>
      <c r="AI103" s="74" t="n"/>
      <c r="AJ103" s="74" t="n"/>
      <c r="AK103" s="74" t="n"/>
      <c r="AL103" s="74" t="n"/>
      <c r="AM103" s="74" t="n"/>
      <c r="AN103" s="74" t="n"/>
      <c r="AO103" s="75" t="n"/>
      <c r="AP103" s="74" t="n"/>
      <c r="AQ103" s="75" t="n"/>
      <c r="AR103" s="74" t="n"/>
      <c r="AS103" s="75" t="n"/>
      <c r="AT103" s="75" t="n"/>
      <c r="AU103" s="75" t="n"/>
      <c r="AV103" s="74" t="n"/>
      <c r="AW103" s="74" t="n"/>
      <c r="AX103" s="74" t="n"/>
      <c r="AY103" s="74" t="n"/>
      <c r="AZ103" s="74" t="n"/>
      <c r="BA103" s="74" t="n"/>
      <c r="BB103" s="74" t="n"/>
      <c r="BC103" s="74" t="n"/>
      <c r="BD103" s="74" t="n"/>
      <c r="BE103" s="74" t="n"/>
      <c r="BF103" s="74" t="n"/>
      <c r="BG103" s="74" t="n"/>
      <c r="BH103" s="74" t="n"/>
      <c r="BI103" s="74" t="n"/>
      <c r="BJ103" s="74" t="n"/>
      <c r="BK103" s="74" t="n"/>
      <c r="BL103" s="74" t="n"/>
      <c r="BM103" s="74" t="n"/>
      <c r="BN103" s="74" t="n"/>
      <c r="BO103" s="74" t="n"/>
      <c r="BP103" s="74" t="n"/>
      <c r="BQ103" s="62">
        <f>COUNTIF($G103:$BP103,"a")+COUNTIF($G103:$BP103,"r0,a5")/2+COUNTIF($G103:$BP103,"p5,a5")/2</f>
        <v/>
      </c>
      <c r="BR103" s="62">
        <f>COUNTIF($G103:$BP103,"d")+COUNTIF($G103:$BP103,"r0,d5")/2+COUNTIF($G103:$BP103,"p5,d5")/2</f>
        <v/>
      </c>
      <c r="BS103" s="62">
        <f>COUNTIF($G103:$BP103,"b")+COUNTIF($G103:$BP103,"r0,b5")/2+COUNTIF($G103:$BP103,"p5,b5")/2</f>
        <v/>
      </c>
      <c r="BT103" s="62">
        <f>COUNTIF($G103:$BP103,"c")+COUNTIF($G103:$BP103,"r0,c5")/2+COUNTIF($G103:$BP103,"p5,c5")/2</f>
        <v/>
      </c>
      <c r="BU103" s="62">
        <f>COUNTIF($G103:$BP103,"KH")+COUNTIF($G103:$BP103,"TL")+COUNTIF($G103:$BP103,"L")</f>
        <v/>
      </c>
      <c r="BV103" s="62" t="n"/>
      <c r="BW103" s="62">
        <f>COUNTIF($G103:$BP103,"hh")</f>
        <v/>
      </c>
      <c r="BX103" s="62">
        <f>COUNTIF($G103:$BP103,"nt7")</f>
        <v/>
      </c>
      <c r="BY103" s="62">
        <f>COUNTIF($G103:$BP103,"P")+COUNTIF($G103:$BP103,"p5,a5")/2+COUNTIF($G103:$BP103,"p5,b5")/2+COUNTIF($G103:$BP103,"p5,c5")/2+COUNTIF($G103:$BP103,"p5,d5")/2</f>
        <v/>
      </c>
      <c r="BZ103" s="63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4">
        <f>IF(BZ103&gt;25,4,IF(BZ103&gt;18,3,IF(BZ103&gt;12,2,IF(BZ103&gt;4,1,0))))-BX103-2+1</f>
        <v/>
      </c>
      <c r="CE103" s="30" t="n"/>
      <c r="CF103" s="64">
        <f>CD103*CI103</f>
        <v/>
      </c>
      <c r="CG103" s="65">
        <f>F103-BY103+1</f>
        <v/>
      </c>
      <c r="CH103" s="64">
        <f>CE103*16</f>
        <v/>
      </c>
      <c r="CI103" s="66">
        <f>VLOOKUP(A103,[1]DATA!$A$6:$AI$331,34,0)</f>
        <v/>
      </c>
      <c r="CJ103" s="67">
        <f>VLOOKUP(A103,[2]CHAMCONG!A$7:CI$333,79,0)</f>
        <v/>
      </c>
      <c r="CK103" s="68">
        <f>CJ103-CA103</f>
        <v/>
      </c>
    </row>
    <row r="104" ht="15.75" customFormat="1" customHeight="1" s="25">
      <c r="A104" s="69" t="inlineStr">
        <is>
          <t>A1370</t>
        </is>
      </c>
      <c r="B104" s="70" t="inlineStr">
        <is>
          <t>Nguyễn Thanh Phương</t>
        </is>
      </c>
      <c r="C104" s="71" t="inlineStr">
        <is>
          <t>Khuôn Thiết kế</t>
        </is>
      </c>
      <c r="D104" s="72" t="inlineStr">
        <is>
          <t>Gián tiếp</t>
        </is>
      </c>
      <c r="E104" s="73" t="inlineStr">
        <is>
          <t>2019-08-26</t>
        </is>
      </c>
      <c r="F104" s="73" t="inlineStr"/>
      <c r="G104" s="74" t="inlineStr">
        <is>
          <t>R0</t>
        </is>
      </c>
      <c r="H104" s="74" t="n">
        <v>0</v>
      </c>
      <c r="I104" s="75" t="inlineStr">
        <is>
          <t>D</t>
        </is>
      </c>
      <c r="J104" s="74" t="n">
        <v>0</v>
      </c>
      <c r="K104" s="75" t="inlineStr"/>
      <c r="L104" s="74" t="n">
        <v>0</v>
      </c>
      <c r="M104" s="75" t="inlineStr">
        <is>
          <t>D</t>
        </is>
      </c>
      <c r="N104" s="74" t="n">
        <v>0</v>
      </c>
      <c r="O104" s="75" t="inlineStr">
        <is>
          <t>D</t>
        </is>
      </c>
      <c r="P104" s="74" t="n">
        <v>0</v>
      </c>
      <c r="Q104" s="74" t="inlineStr">
        <is>
          <t>D</t>
        </is>
      </c>
      <c r="R104" s="74" t="n">
        <v>0</v>
      </c>
      <c r="S104" s="75" t="inlineStr">
        <is>
          <t>D</t>
        </is>
      </c>
      <c r="T104" s="74" t="n">
        <v>0</v>
      </c>
      <c r="U104" s="74" t="inlineStr">
        <is>
          <t>D</t>
        </is>
      </c>
      <c r="V104" s="74" t="n">
        <v>0</v>
      </c>
      <c r="W104" s="74" t="inlineStr">
        <is>
          <t>L</t>
        </is>
      </c>
      <c r="X104" s="74" t="n">
        <v>0</v>
      </c>
      <c r="Y104" s="74" t="inlineStr">
        <is>
          <t>CN</t>
        </is>
      </c>
      <c r="Z104" s="74" t="n">
        <v>0</v>
      </c>
      <c r="AA104" s="74" t="inlineStr">
        <is>
          <t>P0</t>
        </is>
      </c>
      <c r="AB104" s="74" t="n">
        <v>0</v>
      </c>
      <c r="AC104" s="74" t="n"/>
      <c r="AD104" s="74" t="n"/>
      <c r="AE104" s="74" t="n"/>
      <c r="AF104" s="74" t="n"/>
      <c r="AG104" s="74" t="n"/>
      <c r="AH104" s="74" t="n"/>
      <c r="AI104" s="74" t="n"/>
      <c r="AJ104" s="74" t="n"/>
      <c r="AK104" s="74" t="n"/>
      <c r="AL104" s="74" t="n"/>
      <c r="AM104" s="74" t="n"/>
      <c r="AN104" s="74" t="n"/>
      <c r="AO104" s="74" t="n"/>
      <c r="AP104" s="74" t="n"/>
      <c r="AQ104" s="74" t="n"/>
      <c r="AR104" s="74" t="n"/>
      <c r="AS104" s="74" t="n"/>
      <c r="AT104" s="74" t="n"/>
      <c r="AU104" s="74" t="n"/>
      <c r="AV104" s="74" t="n"/>
      <c r="AW104" s="74" t="n"/>
      <c r="AX104" s="74" t="n"/>
      <c r="AY104" s="74" t="n"/>
      <c r="AZ104" s="74" t="n"/>
      <c r="BA104" s="74" t="n"/>
      <c r="BB104" s="74" t="n"/>
      <c r="BC104" s="74" t="n"/>
      <c r="BD104" s="74" t="n"/>
      <c r="BE104" s="74" t="n"/>
      <c r="BF104" s="74" t="n"/>
      <c r="BG104" s="74" t="n"/>
      <c r="BH104" s="74" t="n"/>
      <c r="BI104" s="74" t="n"/>
      <c r="BJ104" s="74" t="n"/>
      <c r="BK104" s="74" t="n"/>
      <c r="BL104" s="74" t="n"/>
      <c r="BM104" s="74" t="n"/>
      <c r="BN104" s="74" t="n"/>
      <c r="BO104" s="74" t="n"/>
      <c r="BP104" s="74" t="n"/>
      <c r="BQ104" s="62">
        <f>COUNTIF($G104:$BP104,"a")+COUNTIF($G104:$BP104,"r0,a5")/2+COUNTIF($G104:$BP104,"p5,a5")/2</f>
        <v/>
      </c>
      <c r="BR104" s="62">
        <f>COUNTIF($G104:$BP104,"d")+COUNTIF($G104:$BP104,"r0,d5")/2+COUNTIF($G104:$BP104,"p5,d5")/2</f>
        <v/>
      </c>
      <c r="BS104" s="62">
        <f>COUNTIF($G104:$BP104,"b")+COUNTIF($G104:$BP104,"r0,b5")/2+COUNTIF($G104:$BP104,"p5,b5")/2</f>
        <v/>
      </c>
      <c r="BT104" s="62">
        <f>COUNTIF($G104:$BP104,"c")+COUNTIF($G104:$BP104,"r0,c5")/2+COUNTIF($G104:$BP104,"p5,c5")/2</f>
        <v/>
      </c>
      <c r="BU104" s="62">
        <f>COUNTIF($G104:$BP104,"KH")+COUNTIF($G104:$BP104,"TL")+COUNTIF($G104:$BP104,"L")</f>
        <v/>
      </c>
      <c r="BV104" s="62" t="n"/>
      <c r="BW104" s="62">
        <f>COUNTIF($G104:$BP104,"hh")</f>
        <v/>
      </c>
      <c r="BX104" s="62">
        <f>COUNTIF($G104:$BP104,"nt7")</f>
        <v/>
      </c>
      <c r="BY104" s="62">
        <f>COUNTIF($G104:$BP104,"P")+COUNTIF($G104:$BP104,"p5,a5")/2+COUNTIF($G104:$BP104,"p5,b5")/2+COUNTIF($G104:$BP104,"p5,c5")/2+COUNTIF($G104:$BP104,"p5,d5")/2</f>
        <v/>
      </c>
      <c r="BZ104" s="63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4">
        <f>IF(BZ104&gt;25,4,IF(BZ104&gt;18,3,IF(BZ104&gt;12,2,IF(BZ104&gt;4,1,0))))-BX104-2+1</f>
        <v/>
      </c>
      <c r="CE104" s="30" t="n"/>
      <c r="CF104" s="64">
        <f>CD104*CI104</f>
        <v/>
      </c>
      <c r="CG104" s="65">
        <f>F104-BY104+1</f>
        <v/>
      </c>
      <c r="CH104" s="64">
        <f>CE104*16</f>
        <v/>
      </c>
      <c r="CI104" s="66">
        <f>VLOOKUP(A104,[1]DATA!$A$6:$AI$331,34,0)</f>
        <v/>
      </c>
      <c r="CJ104" s="67">
        <f>VLOOKUP(A104,[2]CHAMCONG!A$7:CI$333,79,0)</f>
        <v/>
      </c>
      <c r="CK104" s="68">
        <f>CJ104-CA104</f>
        <v/>
      </c>
    </row>
    <row r="105" ht="15.75" customFormat="1" customHeight="1" s="25">
      <c r="A105" s="69" t="inlineStr">
        <is>
          <t>A1376</t>
        </is>
      </c>
      <c r="B105" s="70" t="inlineStr">
        <is>
          <t>Trần Minh Trọng</t>
        </is>
      </c>
      <c r="C105" s="71" t="inlineStr">
        <is>
          <t>X2 Line 2-4</t>
        </is>
      </c>
      <c r="D105" s="72" t="inlineStr">
        <is>
          <t>Trực tiếp</t>
        </is>
      </c>
      <c r="E105" s="73" t="inlineStr">
        <is>
          <t>2019-08-29</t>
        </is>
      </c>
      <c r="F105" s="73" t="inlineStr"/>
      <c r="G105" s="74" t="inlineStr">
        <is>
          <t>C</t>
        </is>
      </c>
      <c r="H105" s="74" t="n">
        <v>4</v>
      </c>
      <c r="I105" s="74" t="inlineStr">
        <is>
          <t>C</t>
        </is>
      </c>
      <c r="J105" s="74" t="n">
        <v>4</v>
      </c>
      <c r="K105" s="74" t="inlineStr"/>
      <c r="L105" s="74" t="n">
        <v>0</v>
      </c>
      <c r="M105" s="74" t="inlineStr">
        <is>
          <t>A</t>
        </is>
      </c>
      <c r="N105" s="74" t="n">
        <v>4</v>
      </c>
      <c r="O105" s="74" t="inlineStr">
        <is>
          <t>A</t>
        </is>
      </c>
      <c r="P105" s="74" t="n">
        <v>4</v>
      </c>
      <c r="Q105" s="74" t="inlineStr">
        <is>
          <t>A</t>
        </is>
      </c>
      <c r="R105" s="74" t="n">
        <v>4</v>
      </c>
      <c r="S105" s="74" t="inlineStr">
        <is>
          <t>A</t>
        </is>
      </c>
      <c r="T105" s="74" t="n">
        <v>4</v>
      </c>
      <c r="U105" s="74" t="inlineStr">
        <is>
          <t>A</t>
        </is>
      </c>
      <c r="V105" s="74" t="n">
        <v>4</v>
      </c>
      <c r="W105" s="74" t="inlineStr">
        <is>
          <t>L</t>
        </is>
      </c>
      <c r="X105" s="74" t="n">
        <v>0</v>
      </c>
      <c r="Y105" s="74" t="inlineStr"/>
      <c r="Z105" s="74" t="n">
        <v>0</v>
      </c>
      <c r="AA105" s="74" t="inlineStr">
        <is>
          <t>R0</t>
        </is>
      </c>
      <c r="AB105" s="74" t="n">
        <v>0</v>
      </c>
      <c r="AC105" s="74" t="n"/>
      <c r="AD105" s="74" t="n"/>
      <c r="AE105" s="74" t="n"/>
      <c r="AF105" s="74" t="n"/>
      <c r="AG105" s="74" t="n"/>
      <c r="AH105" s="74" t="n"/>
      <c r="AI105" s="74" t="n"/>
      <c r="AJ105" s="74" t="n"/>
      <c r="AK105" s="74" t="n"/>
      <c r="AL105" s="74" t="n"/>
      <c r="AM105" s="74" t="n"/>
      <c r="AN105" s="74" t="n"/>
      <c r="AO105" s="74" t="n"/>
      <c r="AP105" s="74" t="n"/>
      <c r="AQ105" s="74" t="n"/>
      <c r="AR105" s="74" t="n"/>
      <c r="AS105" s="74" t="n"/>
      <c r="AT105" s="74" t="n"/>
      <c r="AU105" s="74" t="n"/>
      <c r="AV105" s="74" t="n"/>
      <c r="AW105" s="74" t="n"/>
      <c r="AX105" s="74" t="n"/>
      <c r="AY105" s="74" t="n"/>
      <c r="AZ105" s="74" t="n"/>
      <c r="BA105" s="74" t="n"/>
      <c r="BB105" s="74" t="n"/>
      <c r="BC105" s="74" t="n"/>
      <c r="BD105" s="74" t="n"/>
      <c r="BE105" s="74" t="n"/>
      <c r="BF105" s="74" t="n"/>
      <c r="BG105" s="74" t="n"/>
      <c r="BH105" s="74" t="n"/>
      <c r="BI105" s="74" t="n"/>
      <c r="BJ105" s="74" t="n"/>
      <c r="BK105" s="74" t="n"/>
      <c r="BL105" s="74" t="n"/>
      <c r="BM105" s="74" t="n"/>
      <c r="BN105" s="74" t="n"/>
      <c r="BO105" s="74" t="n"/>
      <c r="BP105" s="74" t="n"/>
      <c r="BQ105" s="62">
        <f>COUNTIF($G105:$BP105,"a")+COUNTIF($G105:$BP105,"r0,a5")/2+COUNTIF($G105:$BP105,"p5,a5")/2</f>
        <v/>
      </c>
      <c r="BR105" s="62">
        <f>COUNTIF($G105:$BP105,"d")+COUNTIF($G105:$BP105,"r0,d5")/2+COUNTIF($G105:$BP105,"p5,d5")/2</f>
        <v/>
      </c>
      <c r="BS105" s="62">
        <f>COUNTIF($G105:$BP105,"b")+COUNTIF($G105:$BP105,"r0,b5")/2+COUNTIF($G105:$BP105,"p5,b5")/2</f>
        <v/>
      </c>
      <c r="BT105" s="62">
        <f>COUNTIF($G105:$BP105,"c")+COUNTIF($G105:$BP105,"r0,c5")/2+COUNTIF($G105:$BP105,"p5,c5")/2</f>
        <v/>
      </c>
      <c r="BU105" s="62">
        <f>COUNTIF($G105:$BP105,"KH")+COUNTIF($G105:$BP105,"TL")+COUNTIF($G105:$BP105,"L")</f>
        <v/>
      </c>
      <c r="BV105" s="62" t="n"/>
      <c r="BW105" s="62">
        <f>COUNTIF($G105:$BP105,"hh")</f>
        <v/>
      </c>
      <c r="BX105" s="62">
        <f>COUNTIF($G105:$BP105,"nt7")</f>
        <v/>
      </c>
      <c r="BY105" s="62">
        <f>COUNTIF($G105:$BP105,"P")+COUNTIF($G105:$BP105,"p5,a5")/2+COUNTIF($G105:$BP105,"p5,b5")/2+COUNTIF($G105:$BP105,"p5,c5")/2+COUNTIF($G105:$BP105,"p5,d5")/2</f>
        <v/>
      </c>
      <c r="BZ105" s="63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4">
        <f>IF(BZ105&gt;25,4,IF(BZ105&gt;18,3,IF(BZ105&gt;12,2,IF(BZ105&gt;4,1,0))))-BX105-2+1</f>
        <v/>
      </c>
      <c r="CE105" s="30" t="n"/>
      <c r="CF105" s="64">
        <f>CD105*CI105</f>
        <v/>
      </c>
      <c r="CG105" s="65">
        <f>F105-BY105+1</f>
        <v/>
      </c>
      <c r="CH105" s="64">
        <f>CE105*16</f>
        <v/>
      </c>
      <c r="CI105" s="66">
        <f>VLOOKUP(A105,[1]DATA!$A$6:$AI$331,34,0)</f>
        <v/>
      </c>
      <c r="CJ105" s="67">
        <f>VLOOKUP(A105,[2]CHAMCONG!A$7:CI$333,79,0)</f>
        <v/>
      </c>
      <c r="CK105" s="68">
        <f>CJ105-CA105</f>
        <v/>
      </c>
    </row>
    <row r="106" ht="15.75" customFormat="1" customHeight="1" s="27">
      <c r="A106" s="69" t="inlineStr">
        <is>
          <t>A1395</t>
        </is>
      </c>
      <c r="B106" s="70" t="inlineStr">
        <is>
          <t>Nguyễn Duy Phong</t>
        </is>
      </c>
      <c r="C106" s="71" t="inlineStr">
        <is>
          <t>X1 Ép -  Kỹ thuật</t>
        </is>
      </c>
      <c r="D106" s="72" t="inlineStr">
        <is>
          <t>Gián tiếp</t>
        </is>
      </c>
      <c r="E106" s="73" t="inlineStr">
        <is>
          <t>2019-09-19</t>
        </is>
      </c>
      <c r="F106" s="73" t="inlineStr"/>
      <c r="G106" s="74" t="inlineStr">
        <is>
          <t>A</t>
        </is>
      </c>
      <c r="H106" s="74" t="n">
        <v>4</v>
      </c>
      <c r="I106" s="75" t="inlineStr">
        <is>
          <t>A</t>
        </is>
      </c>
      <c r="J106" s="74" t="n">
        <v>4</v>
      </c>
      <c r="K106" s="74" t="inlineStr"/>
      <c r="L106" s="74" t="n">
        <v>0</v>
      </c>
      <c r="M106" s="74" t="inlineStr">
        <is>
          <t>A</t>
        </is>
      </c>
      <c r="N106" s="74" t="n">
        <v>4</v>
      </c>
      <c r="O106" s="75" t="inlineStr">
        <is>
          <t>R0</t>
        </is>
      </c>
      <c r="P106" s="74" t="n">
        <v>0</v>
      </c>
      <c r="Q106" s="74" t="inlineStr">
        <is>
          <t>A</t>
        </is>
      </c>
      <c r="R106" s="74" t="n">
        <v>4</v>
      </c>
      <c r="S106" s="74" t="inlineStr">
        <is>
          <t>A</t>
        </is>
      </c>
      <c r="T106" s="74" t="n">
        <v>4</v>
      </c>
      <c r="U106" s="74" t="inlineStr">
        <is>
          <t>A</t>
        </is>
      </c>
      <c r="V106" s="74" t="n">
        <v>4</v>
      </c>
      <c r="W106" s="74" t="inlineStr">
        <is>
          <t>L</t>
        </is>
      </c>
      <c r="X106" s="74" t="n">
        <v>0</v>
      </c>
      <c r="Y106" s="74" t="inlineStr"/>
      <c r="Z106" s="74" t="n">
        <v>0</v>
      </c>
      <c r="AA106" s="74" t="inlineStr">
        <is>
          <t>R0</t>
        </is>
      </c>
      <c r="AB106" s="74" t="n">
        <v>0</v>
      </c>
      <c r="AC106" s="74" t="n"/>
      <c r="AD106" s="74" t="n"/>
      <c r="AE106" s="74" t="n"/>
      <c r="AF106" s="74" t="n"/>
      <c r="AG106" s="74" t="n"/>
      <c r="AH106" s="74" t="n"/>
      <c r="AI106" s="74" t="n"/>
      <c r="AJ106" s="74" t="n"/>
      <c r="AK106" s="74" t="n"/>
      <c r="AL106" s="74" t="n"/>
      <c r="AM106" s="74" t="n"/>
      <c r="AN106" s="74" t="n"/>
      <c r="AO106" s="74" t="n"/>
      <c r="AP106" s="74" t="n"/>
      <c r="AQ106" s="74" t="n"/>
      <c r="AR106" s="74" t="n"/>
      <c r="AS106" s="74" t="n"/>
      <c r="AT106" s="74" t="n"/>
      <c r="AU106" s="74" t="n"/>
      <c r="AV106" s="74" t="n"/>
      <c r="AW106" s="74" t="n"/>
      <c r="AX106" s="74" t="n"/>
      <c r="AY106" s="74" t="n"/>
      <c r="AZ106" s="74" t="n"/>
      <c r="BA106" s="74" t="n"/>
      <c r="BB106" s="74" t="n"/>
      <c r="BC106" s="74" t="n"/>
      <c r="BD106" s="74" t="n"/>
      <c r="BE106" s="74" t="n"/>
      <c r="BF106" s="74" t="n"/>
      <c r="BG106" s="74" t="n"/>
      <c r="BH106" s="74" t="n"/>
      <c r="BI106" s="74" t="n"/>
      <c r="BJ106" s="74" t="n"/>
      <c r="BK106" s="74" t="n"/>
      <c r="BL106" s="74" t="n"/>
      <c r="BM106" s="74" t="n"/>
      <c r="BN106" s="74" t="n"/>
      <c r="BO106" s="74" t="n"/>
      <c r="BP106" s="74" t="n"/>
      <c r="BQ106" s="62">
        <f>COUNTIF($G106:$BP106,"a")+COUNTIF($G106:$BP106,"r0,a5")/2+COUNTIF($G106:$BP106,"p5,a5")/2</f>
        <v/>
      </c>
      <c r="BR106" s="62">
        <f>COUNTIF($G106:$BP106,"d")+COUNTIF($G106:$BP106,"r0,d5")/2+COUNTIF($G106:$BP106,"p5,d5")/2</f>
        <v/>
      </c>
      <c r="BS106" s="62">
        <f>COUNTIF($G106:$BP106,"b")+COUNTIF($G106:$BP106,"r0,b5")/2+COUNTIF($G106:$BP106,"p5,b5")/2</f>
        <v/>
      </c>
      <c r="BT106" s="62">
        <f>COUNTIF($G106:$BP106,"c")+COUNTIF($G106:$BP106,"r0,c5")/2+COUNTIF($G106:$BP106,"p5,c5")/2</f>
        <v/>
      </c>
      <c r="BU106" s="62">
        <f>COUNTIF($G106:$BP106,"KH")+COUNTIF($G106:$BP106,"TL")+COUNTIF($G106:$BP106,"L")</f>
        <v/>
      </c>
      <c r="BV106" s="62" t="n"/>
      <c r="BW106" s="62">
        <f>COUNTIF($G106:$BP106,"hh")</f>
        <v/>
      </c>
      <c r="BX106" s="62">
        <f>COUNTIF($G106:$BP106,"nt7")</f>
        <v/>
      </c>
      <c r="BY106" s="62">
        <f>COUNTIF($G106:$BP106,"P")+COUNTIF($G106:$BP106,"p5,a5")/2+COUNTIF($G106:$BP106,"p5,b5")/2+COUNTIF($G106:$BP106,"p5,c5")/2+COUNTIF($G106:$BP106,"p5,d5")/2</f>
        <v/>
      </c>
      <c r="BZ106" s="63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4">
        <f>IF(BZ106&gt;25,4,IF(BZ106&gt;18,3,IF(BZ106&gt;12,2,IF(BZ106&gt;4,1,0))))-BX106-2+1</f>
        <v/>
      </c>
      <c r="CE106" s="30" t="n"/>
      <c r="CF106" s="64">
        <f>CD106*CI106</f>
        <v/>
      </c>
      <c r="CG106" s="65">
        <f>F106-BY106+1</f>
        <v/>
      </c>
      <c r="CH106" s="64">
        <f>CE106*16</f>
        <v/>
      </c>
      <c r="CI106" s="66">
        <f>VLOOKUP(A106,[1]DATA!$A$6:$AI$331,34,0)</f>
        <v/>
      </c>
      <c r="CJ106" s="67">
        <f>VLOOKUP(A106,[2]CHAMCONG!A$7:CI$333,79,0)</f>
        <v/>
      </c>
      <c r="CK106" s="68">
        <f>CJ106-CA106</f>
        <v/>
      </c>
      <c r="CL106" s="25" t="n"/>
      <c r="CM106" s="25" t="n"/>
    </row>
    <row r="107" ht="15.75" customFormat="1" customHeight="1" s="25">
      <c r="A107" s="69" t="inlineStr">
        <is>
          <t>A1396</t>
        </is>
      </c>
      <c r="B107" s="70" t="inlineStr">
        <is>
          <t>Thạch Chí Linh</t>
        </is>
      </c>
      <c r="C107" s="71" t="inlineStr">
        <is>
          <t>Kho X1</t>
        </is>
      </c>
      <c r="D107" s="72" t="inlineStr">
        <is>
          <t>Trực tiếp</t>
        </is>
      </c>
      <c r="E107" s="73" t="inlineStr">
        <is>
          <t>2019-09-20</t>
        </is>
      </c>
      <c r="F107" s="73" t="inlineStr"/>
      <c r="G107" s="74" t="inlineStr">
        <is>
          <t>C</t>
        </is>
      </c>
      <c r="H107" s="74" t="n">
        <v>4</v>
      </c>
      <c r="I107" s="75" t="inlineStr">
        <is>
          <t>C</t>
        </is>
      </c>
      <c r="J107" s="74" t="n">
        <v>4</v>
      </c>
      <c r="K107" s="75" t="inlineStr"/>
      <c r="L107" s="74" t="n">
        <v>0</v>
      </c>
      <c r="M107" s="75" t="inlineStr">
        <is>
          <t>A</t>
        </is>
      </c>
      <c r="N107" s="74" t="n">
        <v>4</v>
      </c>
      <c r="O107" s="75" t="inlineStr">
        <is>
          <t>A</t>
        </is>
      </c>
      <c r="P107" s="74" t="n">
        <v>4</v>
      </c>
      <c r="Q107" s="74" t="inlineStr">
        <is>
          <t>A</t>
        </is>
      </c>
      <c r="R107" s="74" t="n">
        <v>4</v>
      </c>
      <c r="S107" s="75" t="inlineStr">
        <is>
          <t>A</t>
        </is>
      </c>
      <c r="T107" s="74" t="n">
        <v>4</v>
      </c>
      <c r="U107" s="75" t="inlineStr">
        <is>
          <t>A</t>
        </is>
      </c>
      <c r="V107" s="74" t="n">
        <v>4</v>
      </c>
      <c r="W107" s="75" t="inlineStr">
        <is>
          <t>L</t>
        </is>
      </c>
      <c r="X107" s="74" t="n">
        <v>0</v>
      </c>
      <c r="Y107" s="75" t="inlineStr"/>
      <c r="Z107" s="74" t="n">
        <v>0</v>
      </c>
      <c r="AA107" s="75" t="inlineStr">
        <is>
          <t>P0</t>
        </is>
      </c>
      <c r="AB107" s="74" t="n">
        <v>0</v>
      </c>
      <c r="AC107" s="75" t="n"/>
      <c r="AD107" s="74" t="n"/>
      <c r="AE107" s="74" t="n"/>
      <c r="AF107" s="74" t="n"/>
      <c r="AG107" s="75" t="n"/>
      <c r="AH107" s="74" t="n"/>
      <c r="AI107" s="75" t="n"/>
      <c r="AJ107" s="74" t="n"/>
      <c r="AK107" s="75" t="n"/>
      <c r="AL107" s="74" t="n"/>
      <c r="AM107" s="75" t="n"/>
      <c r="AN107" s="74" t="n"/>
      <c r="AO107" s="74" t="n"/>
      <c r="AP107" s="74" t="n"/>
      <c r="AQ107" s="75" t="n"/>
      <c r="AR107" s="74" t="n"/>
      <c r="AS107" s="74" t="n"/>
      <c r="AT107" s="74" t="n"/>
      <c r="AU107" s="74" t="n"/>
      <c r="AV107" s="74" t="n"/>
      <c r="AW107" s="74" t="n"/>
      <c r="AX107" s="74" t="n"/>
      <c r="AY107" s="75" t="n"/>
      <c r="AZ107" s="74" t="n"/>
      <c r="BA107" s="74" t="n"/>
      <c r="BB107" s="74" t="n"/>
      <c r="BC107" s="74" t="n"/>
      <c r="BD107" s="74" t="n"/>
      <c r="BE107" s="75" t="n"/>
      <c r="BF107" s="74" t="n"/>
      <c r="BG107" s="74" t="n"/>
      <c r="BH107" s="74" t="n"/>
      <c r="BI107" s="74" t="n"/>
      <c r="BJ107" s="74" t="n"/>
      <c r="BK107" s="74" t="n"/>
      <c r="BL107" s="74" t="n"/>
      <c r="BM107" s="74" t="n"/>
      <c r="BN107" s="74" t="n"/>
      <c r="BO107" s="74" t="n"/>
      <c r="BP107" s="74" t="n"/>
      <c r="BQ107" s="62">
        <f>COUNTIF($G107:$BP107,"a")+COUNTIF($G107:$BP107,"r0,a5")/2+COUNTIF($G107:$BP107,"p5,a5")/2</f>
        <v/>
      </c>
      <c r="BR107" s="62">
        <f>COUNTIF($G107:$BP107,"d")+COUNTIF($G107:$BP107,"r0,d5")/2+COUNTIF($G107:$BP107,"p5,d5")/2</f>
        <v/>
      </c>
      <c r="BS107" s="62">
        <f>COUNTIF($G107:$BP107,"b")+COUNTIF($G107:$BP107,"r0,b5")/2+COUNTIF($G107:$BP107,"p5,b5")/2</f>
        <v/>
      </c>
      <c r="BT107" s="62">
        <f>COUNTIF($G107:$BP107,"c")+COUNTIF($G107:$BP107,"r0,c5")/2+COUNTIF($G107:$BP107,"p5,c5")/2</f>
        <v/>
      </c>
      <c r="BU107" s="62">
        <f>COUNTIF($G107:$BP107,"KH")+COUNTIF($G107:$BP107,"TL")+COUNTIF($G107:$BP107,"L")</f>
        <v/>
      </c>
      <c r="BV107" s="62" t="n"/>
      <c r="BW107" s="62">
        <f>COUNTIF($G107:$BP107,"hh")</f>
        <v/>
      </c>
      <c r="BX107" s="62">
        <f>COUNTIF($G107:$BP107,"nt7")</f>
        <v/>
      </c>
      <c r="BY107" s="62">
        <f>COUNTIF($G107:$BP107,"P")+COUNTIF($G107:$BP107,"p5,a5")/2+COUNTIF($G107:$BP107,"p5,b5")/2+COUNTIF($G107:$BP107,"p5,c5")/2+COUNTIF($G107:$BP107,"p5,d5")/2</f>
        <v/>
      </c>
      <c r="BZ107" s="63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4">
        <f>IF(BZ107&gt;25,4,IF(BZ107&gt;18,3,IF(BZ107&gt;12,2,IF(BZ107&gt;4,1,0))))-BX107-2+1</f>
        <v/>
      </c>
      <c r="CE107" s="30" t="n"/>
      <c r="CF107" s="64">
        <f>CD107*CI107</f>
        <v/>
      </c>
      <c r="CG107" s="65">
        <f>F107-BY107+1</f>
        <v/>
      </c>
      <c r="CH107" s="64">
        <f>CE107*16</f>
        <v/>
      </c>
      <c r="CI107" s="66">
        <f>VLOOKUP(A107,[1]DATA!$A$6:$AI$331,34,0)</f>
        <v/>
      </c>
      <c r="CJ107" s="67">
        <f>VLOOKUP(A107,[2]CHAMCONG!A$7:CI$333,79,0)</f>
        <v/>
      </c>
      <c r="CK107" s="68">
        <f>CJ107-CA107</f>
        <v/>
      </c>
    </row>
    <row r="108" ht="15.75" customFormat="1" customHeight="1" s="25">
      <c r="A108" s="69" t="inlineStr">
        <is>
          <t>A1407</t>
        </is>
      </c>
      <c r="B108" s="70" t="inlineStr">
        <is>
          <t>Trần Thị Bích Trâm</t>
        </is>
      </c>
      <c r="C108" s="71" t="inlineStr">
        <is>
          <t>QA/QC X1 Xi</t>
        </is>
      </c>
      <c r="D108" s="72" t="inlineStr">
        <is>
          <t>Trực tiếp</t>
        </is>
      </c>
      <c r="E108" s="73" t="inlineStr">
        <is>
          <t>2019-09-25</t>
        </is>
      </c>
      <c r="F108" s="73" t="inlineStr"/>
      <c r="G108" s="74" t="inlineStr">
        <is>
          <t>A</t>
        </is>
      </c>
      <c r="H108" s="74" t="n">
        <v>4</v>
      </c>
      <c r="I108" s="75" t="inlineStr">
        <is>
          <t>A</t>
        </is>
      </c>
      <c r="J108" s="74" t="n">
        <v>4</v>
      </c>
      <c r="K108" s="75" t="inlineStr"/>
      <c r="L108" s="74" t="n">
        <v>0</v>
      </c>
      <c r="M108" s="75" t="inlineStr">
        <is>
          <t>A</t>
        </is>
      </c>
      <c r="N108" s="74" t="n">
        <v>4</v>
      </c>
      <c r="O108" s="75" t="inlineStr">
        <is>
          <t>P0</t>
        </is>
      </c>
      <c r="P108" s="74" t="n">
        <v>0</v>
      </c>
      <c r="Q108" s="74" t="inlineStr">
        <is>
          <t>A</t>
        </is>
      </c>
      <c r="R108" s="74" t="n">
        <v>4</v>
      </c>
      <c r="S108" s="75" t="inlineStr">
        <is>
          <t>R0</t>
        </is>
      </c>
      <c r="T108" s="74" t="n">
        <v>0</v>
      </c>
      <c r="U108" s="75" t="inlineStr">
        <is>
          <t>P0</t>
        </is>
      </c>
      <c r="V108" s="74" t="n">
        <v>0</v>
      </c>
      <c r="W108" s="75" t="inlineStr">
        <is>
          <t>L</t>
        </is>
      </c>
      <c r="X108" s="74" t="n">
        <v>0</v>
      </c>
      <c r="Y108" s="75" t="inlineStr"/>
      <c r="Z108" s="74" t="n">
        <v>0</v>
      </c>
      <c r="AA108" s="75" t="inlineStr">
        <is>
          <t>R0</t>
        </is>
      </c>
      <c r="AB108" s="74" t="n">
        <v>0</v>
      </c>
      <c r="AC108" s="75" t="n"/>
      <c r="AD108" s="74" t="n"/>
      <c r="AE108" s="74" t="n"/>
      <c r="AF108" s="74" t="n"/>
      <c r="AG108" s="75" t="n"/>
      <c r="AH108" s="74" t="n"/>
      <c r="AI108" s="75" t="n"/>
      <c r="AJ108" s="74" t="n"/>
      <c r="AK108" s="75" t="n"/>
      <c r="AL108" s="74" t="n"/>
      <c r="AM108" s="74" t="n"/>
      <c r="AN108" s="74" t="n"/>
      <c r="AO108" s="74" t="n"/>
      <c r="AP108" s="74" t="n"/>
      <c r="AQ108" s="75" t="n"/>
      <c r="AR108" s="74" t="n"/>
      <c r="AS108" s="74" t="n"/>
      <c r="AT108" s="74" t="n"/>
      <c r="AU108" s="74" t="n"/>
      <c r="AV108" s="74" t="n"/>
      <c r="AW108" s="74" t="n"/>
      <c r="AX108" s="74" t="n"/>
      <c r="AY108" s="75" t="n"/>
      <c r="AZ108" s="74" t="n"/>
      <c r="BA108" s="74" t="n"/>
      <c r="BB108" s="74" t="n"/>
      <c r="BC108" s="74" t="n"/>
      <c r="BD108" s="74" t="n"/>
      <c r="BE108" s="75" t="n"/>
      <c r="BF108" s="74" t="n"/>
      <c r="BG108" s="74" t="n"/>
      <c r="BH108" s="74" t="n"/>
      <c r="BI108" s="74" t="n"/>
      <c r="BJ108" s="74" t="n"/>
      <c r="BK108" s="74" t="n"/>
      <c r="BL108" s="74" t="n"/>
      <c r="BM108" s="74" t="n"/>
      <c r="BN108" s="74" t="n"/>
      <c r="BO108" s="74" t="n"/>
      <c r="BP108" s="74" t="n"/>
      <c r="BQ108" s="62">
        <f>COUNTIF($G108:$BP108,"a")+COUNTIF($G108:$BP108,"r0,a5")/2+COUNTIF($G108:$BP108,"p5,a5")/2</f>
        <v/>
      </c>
      <c r="BR108" s="62">
        <f>COUNTIF($G108:$BP108,"d")+COUNTIF($G108:$BP108,"r0,d5")/2+COUNTIF($G108:$BP108,"p5,d5")/2</f>
        <v/>
      </c>
      <c r="BS108" s="62">
        <f>COUNTIF($G108:$BP108,"b")+COUNTIF($G108:$BP108,"r0,b5")/2+COUNTIF($G108:$BP108,"p5,b5")/2</f>
        <v/>
      </c>
      <c r="BT108" s="62">
        <f>COUNTIF($G108:$BP108,"c")+COUNTIF($G108:$BP108,"r0,c5")/2+COUNTIF($G108:$BP108,"p5,c5")/2</f>
        <v/>
      </c>
      <c r="BU108" s="62">
        <f>COUNTIF($G108:$BP108,"KH")+COUNTIF($G108:$BP108,"TL")+COUNTIF($G108:$BP108,"L")</f>
        <v/>
      </c>
      <c r="BV108" s="62" t="n"/>
      <c r="BW108" s="62">
        <f>COUNTIF($G108:$BP108,"hh")</f>
        <v/>
      </c>
      <c r="BX108" s="62">
        <f>COUNTIF($G108:$BP108,"nt7")</f>
        <v/>
      </c>
      <c r="BY108" s="62">
        <f>COUNTIF($G108:$BP108,"P")+COUNTIF($G108:$BP108,"p5,a5")/2+COUNTIF($G108:$BP108,"p5,b5")/2+COUNTIF($G108:$BP108,"p5,c5")/2+COUNTIF($G108:$BP108,"p5,d5")/2</f>
        <v/>
      </c>
      <c r="BZ108" s="63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4">
        <f>IF(BZ108&gt;25,4,IF(BZ108&gt;18,3,IF(BZ108&gt;12,2,IF(BZ108&gt;4,1,0))))-BX108-2+1</f>
        <v/>
      </c>
      <c r="CE108" s="30" t="n"/>
      <c r="CF108" s="64">
        <f>CD108*CI108</f>
        <v/>
      </c>
      <c r="CG108" s="65">
        <f>F108-BY108+1</f>
        <v/>
      </c>
      <c r="CH108" s="64">
        <f>CE108*16</f>
        <v/>
      </c>
      <c r="CI108" s="66">
        <f>VLOOKUP(A108,[1]DATA!$A$6:$AI$331,34,0)</f>
        <v/>
      </c>
      <c r="CJ108" s="67">
        <f>VLOOKUP(A108,[2]CHAMCONG!A$7:CI$333,79,0)</f>
        <v/>
      </c>
      <c r="CK108" s="68">
        <f>CJ108-CA108</f>
        <v/>
      </c>
    </row>
    <row r="109" ht="15.75" customFormat="1" customHeight="1" s="25">
      <c r="A109" s="69" t="inlineStr">
        <is>
          <t>A1418</t>
        </is>
      </c>
      <c r="B109" s="70" t="inlineStr">
        <is>
          <t>Lê Hoàng Hoài Chân</t>
        </is>
      </c>
      <c r="C109" s="71" t="inlineStr">
        <is>
          <t>KINH DOANH</t>
        </is>
      </c>
      <c r="D109" s="72" t="inlineStr">
        <is>
          <t>Gián tiếp</t>
        </is>
      </c>
      <c r="E109" s="73" t="inlineStr">
        <is>
          <t>2019-10-01</t>
        </is>
      </c>
      <c r="F109" s="73" t="inlineStr"/>
      <c r="G109" s="74" t="inlineStr">
        <is>
          <t>P0</t>
        </is>
      </c>
      <c r="H109" s="74" t="n">
        <v>0</v>
      </c>
      <c r="I109" s="75" t="inlineStr">
        <is>
          <t>D</t>
        </is>
      </c>
      <c r="J109" s="74" t="n">
        <v>0</v>
      </c>
      <c r="K109" s="74" t="inlineStr"/>
      <c r="L109" s="74" t="n">
        <v>0</v>
      </c>
      <c r="M109" s="74" t="inlineStr">
        <is>
          <t>R0</t>
        </is>
      </c>
      <c r="N109" s="74" t="n">
        <v>0</v>
      </c>
      <c r="O109" s="74" t="inlineStr">
        <is>
          <t>D</t>
        </is>
      </c>
      <c r="P109" s="74" t="n">
        <v>0</v>
      </c>
      <c r="Q109" s="74" t="inlineStr">
        <is>
          <t>D</t>
        </is>
      </c>
      <c r="R109" s="74" t="n">
        <v>0</v>
      </c>
      <c r="S109" s="74" t="inlineStr">
        <is>
          <t>D</t>
        </is>
      </c>
      <c r="T109" s="74" t="n">
        <v>0</v>
      </c>
      <c r="U109" s="74" t="inlineStr">
        <is>
          <t>P0</t>
        </is>
      </c>
      <c r="V109" s="74" t="n">
        <v>0</v>
      </c>
      <c r="W109" s="74" t="inlineStr">
        <is>
          <t>L</t>
        </is>
      </c>
      <c r="X109" s="74" t="n">
        <v>0</v>
      </c>
      <c r="Y109" s="74" t="inlineStr"/>
      <c r="Z109" s="74" t="n">
        <v>0</v>
      </c>
      <c r="AA109" s="74" t="inlineStr">
        <is>
          <t>P0</t>
        </is>
      </c>
      <c r="AB109" s="74" t="n">
        <v>0</v>
      </c>
      <c r="AC109" s="74" t="n"/>
      <c r="AD109" s="74" t="n"/>
      <c r="AE109" s="74" t="n"/>
      <c r="AF109" s="74" t="n"/>
      <c r="AG109" s="74" t="n"/>
      <c r="AH109" s="74" t="n"/>
      <c r="AI109" s="74" t="n"/>
      <c r="AJ109" s="74" t="n"/>
      <c r="AK109" s="74" t="n"/>
      <c r="AL109" s="74" t="n"/>
      <c r="AM109" s="74" t="n"/>
      <c r="AN109" s="74" t="n"/>
      <c r="AO109" s="74" t="n"/>
      <c r="AP109" s="74" t="n"/>
      <c r="AQ109" s="74" t="n"/>
      <c r="AR109" s="74" t="n"/>
      <c r="AS109" s="74" t="n"/>
      <c r="AT109" s="74" t="n"/>
      <c r="AU109" s="74" t="n"/>
      <c r="AV109" s="74" t="n"/>
      <c r="AW109" s="74" t="n"/>
      <c r="AX109" s="74" t="n"/>
      <c r="AY109" s="74" t="n"/>
      <c r="AZ109" s="74" t="n"/>
      <c r="BA109" s="74" t="n"/>
      <c r="BB109" s="74" t="n"/>
      <c r="BC109" s="74" t="n"/>
      <c r="BD109" s="74" t="n"/>
      <c r="BE109" s="74" t="n"/>
      <c r="BF109" s="74" t="n"/>
      <c r="BG109" s="74" t="n"/>
      <c r="BH109" s="74" t="n"/>
      <c r="BI109" s="74" t="n"/>
      <c r="BJ109" s="74" t="n"/>
      <c r="BK109" s="74" t="n"/>
      <c r="BL109" s="74" t="n"/>
      <c r="BM109" s="74" t="n"/>
      <c r="BN109" s="74" t="n"/>
      <c r="BO109" s="74" t="n"/>
      <c r="BP109" s="74" t="n"/>
      <c r="BQ109" s="62">
        <f>COUNTIF($G109:$BP109,"a")+COUNTIF($G109:$BP109,"r0,a5")/2+COUNTIF($G109:$BP109,"p5,a5")/2</f>
        <v/>
      </c>
      <c r="BR109" s="62">
        <f>COUNTIF($G109:$BP109,"d")+COUNTIF($G109:$BP109,"r0,d5")/2+COUNTIF($G109:$BP109,"p5,d5")/2</f>
        <v/>
      </c>
      <c r="BS109" s="62">
        <f>COUNTIF($G109:$BP109,"b")+COUNTIF($G109:$BP109,"r0,b5")/2+COUNTIF($G109:$BP109,"p5,b5")/2</f>
        <v/>
      </c>
      <c r="BT109" s="62">
        <f>COUNTIF($G109:$BP109,"c")+COUNTIF($G109:$BP109,"r0,c5")/2+COUNTIF($G109:$BP109,"p5,c5")/2</f>
        <v/>
      </c>
      <c r="BU109" s="62">
        <f>COUNTIF($G109:$BP109,"KH")+COUNTIF($G109:$BP109,"TL")+COUNTIF($G109:$BP109,"L")</f>
        <v/>
      </c>
      <c r="BV109" s="62" t="n"/>
      <c r="BW109" s="62">
        <f>COUNTIF($G109:$BP109,"hh")</f>
        <v/>
      </c>
      <c r="BX109" s="62">
        <f>COUNTIF($G109:$BP109,"nt7")</f>
        <v/>
      </c>
      <c r="BY109" s="62">
        <f>COUNTIF($G109:$BP109,"P")+COUNTIF($G109:$BP109,"p5,a5")/2+COUNTIF($G109:$BP109,"p5,b5")/2+COUNTIF($G109:$BP109,"p5,c5")/2+COUNTIF($G109:$BP109,"p5,d5")/2</f>
        <v/>
      </c>
      <c r="BZ109" s="63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4">
        <f>IF(BZ109&gt;25,4,IF(BZ109&gt;18,3,IF(BZ109&gt;12,2,IF(BZ109&gt;4,1,0))))-BX109-2+1</f>
        <v/>
      </c>
      <c r="CE109" s="30" t="n"/>
      <c r="CF109" s="64">
        <f>CD109*CI109</f>
        <v/>
      </c>
      <c r="CG109" s="65">
        <f>F109-BY109+1</f>
        <v/>
      </c>
      <c r="CH109" s="64">
        <f>CE109*16</f>
        <v/>
      </c>
      <c r="CI109" s="66">
        <f>VLOOKUP(A109,[1]DATA!$A$6:$AI$331,34,0)</f>
        <v/>
      </c>
      <c r="CJ109" s="67">
        <f>VLOOKUP(A109,[2]CHAMCONG!A$7:CI$333,79,0)</f>
        <v/>
      </c>
      <c r="CK109" s="68">
        <f>CJ109-CA109</f>
        <v/>
      </c>
    </row>
    <row r="110" ht="15.75" customFormat="1" customHeight="1" s="25">
      <c r="A110" s="69" t="inlineStr">
        <is>
          <t>A1419</t>
        </is>
      </c>
      <c r="B110" s="70" t="inlineStr">
        <is>
          <t>Nguyễn Đình Duyệt</t>
        </is>
      </c>
      <c r="C110" s="71" t="inlineStr">
        <is>
          <t>Bảo trì X2</t>
        </is>
      </c>
      <c r="D110" s="72" t="inlineStr">
        <is>
          <t>Trực tiếp</t>
        </is>
      </c>
      <c r="E110" s="73" t="inlineStr">
        <is>
          <t>2019-10-01</t>
        </is>
      </c>
      <c r="F110" s="73" t="inlineStr"/>
      <c r="G110" s="74" t="inlineStr">
        <is>
          <t>A</t>
        </is>
      </c>
      <c r="H110" s="74" t="n">
        <v>4</v>
      </c>
      <c r="I110" s="75" t="inlineStr">
        <is>
          <t>A</t>
        </is>
      </c>
      <c r="J110" s="74" t="n">
        <v>4</v>
      </c>
      <c r="K110" s="75" t="inlineStr"/>
      <c r="L110" s="74" t="n">
        <v>12</v>
      </c>
      <c r="M110" s="75" t="inlineStr">
        <is>
          <t>A</t>
        </is>
      </c>
      <c r="N110" s="74" t="n">
        <v>3</v>
      </c>
      <c r="O110" s="75" t="inlineStr">
        <is>
          <t>A</t>
        </is>
      </c>
      <c r="P110" s="74" t="n">
        <v>4</v>
      </c>
      <c r="Q110" s="74" t="inlineStr">
        <is>
          <t>A</t>
        </is>
      </c>
      <c r="R110" s="74" t="n">
        <v>4</v>
      </c>
      <c r="S110" s="75" t="inlineStr">
        <is>
          <t>A</t>
        </is>
      </c>
      <c r="T110" s="74" t="n">
        <v>4</v>
      </c>
      <c r="U110" s="75" t="inlineStr">
        <is>
          <t>A</t>
        </is>
      </c>
      <c r="V110" s="74" t="n">
        <v>4</v>
      </c>
      <c r="W110" s="75" t="inlineStr">
        <is>
          <t>L</t>
        </is>
      </c>
      <c r="X110" s="74" t="n">
        <v>8</v>
      </c>
      <c r="Y110" s="75" t="inlineStr"/>
      <c r="Z110" s="74" t="n">
        <v>0</v>
      </c>
      <c r="AA110" s="75" t="inlineStr">
        <is>
          <t>P0</t>
        </is>
      </c>
      <c r="AB110" s="74" t="n">
        <v>0</v>
      </c>
      <c r="AC110" s="75" t="n"/>
      <c r="AD110" s="74" t="n"/>
      <c r="AE110" s="74" t="n"/>
      <c r="AF110" s="74" t="n"/>
      <c r="AG110" s="75" t="n"/>
      <c r="AH110" s="74" t="n"/>
      <c r="AI110" s="75" t="n"/>
      <c r="AJ110" s="74" t="n"/>
      <c r="AK110" s="74" t="n"/>
      <c r="AL110" s="74" t="n"/>
      <c r="AM110" s="75" t="n"/>
      <c r="AN110" s="74" t="n"/>
      <c r="AO110" s="75" t="n"/>
      <c r="AP110" s="74" t="n"/>
      <c r="AQ110" s="74" t="n"/>
      <c r="AR110" s="74" t="n"/>
      <c r="AS110" s="74" t="n"/>
      <c r="AT110" s="74" t="n"/>
      <c r="AU110" s="74" t="n"/>
      <c r="AV110" s="74" t="n"/>
      <c r="AW110" s="74" t="n"/>
      <c r="AX110" s="74" t="n"/>
      <c r="AY110" s="74" t="n"/>
      <c r="AZ110" s="74" t="n"/>
      <c r="BA110" s="74" t="n"/>
      <c r="BB110" s="74" t="n"/>
      <c r="BC110" s="74" t="n"/>
      <c r="BD110" s="74" t="n"/>
      <c r="BE110" s="74" t="n"/>
      <c r="BF110" s="74" t="n"/>
      <c r="BG110" s="74" t="n"/>
      <c r="BH110" s="74" t="n"/>
      <c r="BI110" s="74" t="n"/>
      <c r="BJ110" s="74" t="n"/>
      <c r="BK110" s="74" t="n"/>
      <c r="BL110" s="74" t="n"/>
      <c r="BM110" s="74" t="n"/>
      <c r="BN110" s="74" t="n"/>
      <c r="BO110" s="74" t="n"/>
      <c r="BP110" s="74" t="n"/>
      <c r="BQ110" s="62">
        <f>COUNTIF($G110:$BP110,"a")+COUNTIF($G110:$BP110,"r0,a5")/2+COUNTIF($G110:$BP110,"p5,a5")/2</f>
        <v/>
      </c>
      <c r="BR110" s="62">
        <f>COUNTIF($G110:$BP110,"d")+COUNTIF($G110:$BP110,"r0,d5")/2+COUNTIF($G110:$BP110,"p5,d5")/2</f>
        <v/>
      </c>
      <c r="BS110" s="62">
        <f>COUNTIF($G110:$BP110,"b")+COUNTIF($G110:$BP110,"r0,b5")/2+COUNTIF($G110:$BP110,"p5,b5")/2</f>
        <v/>
      </c>
      <c r="BT110" s="62">
        <f>COUNTIF($G110:$BP110,"c")+COUNTIF($G110:$BP110,"r0,c5")/2+COUNTIF($G110:$BP110,"p5,c5")/2</f>
        <v/>
      </c>
      <c r="BU110" s="62">
        <f>COUNTIF($G110:$BP110,"KH")+COUNTIF($G110:$BP110,"TL")+COUNTIF($G110:$BP110,"L")</f>
        <v/>
      </c>
      <c r="BV110" s="62" t="n"/>
      <c r="BW110" s="62">
        <f>COUNTIF($G110:$BP110,"hh")</f>
        <v/>
      </c>
      <c r="BX110" s="62">
        <f>COUNTIF($G110:$BP110,"nt7")</f>
        <v/>
      </c>
      <c r="BY110" s="62">
        <f>COUNTIF($G110:$BP110,"P")+COUNTIF($G110:$BP110,"p5,a5")/2+COUNTIF($G110:$BP110,"p5,b5")/2+COUNTIF($G110:$BP110,"p5,c5")/2+COUNTIF($G110:$BP110,"p5,d5")/2</f>
        <v/>
      </c>
      <c r="BZ110" s="63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4">
        <f>IF(BZ110&gt;25,4,IF(BZ110&gt;18,3,IF(BZ110&gt;12,2,IF(BZ110&gt;4,1,0))))-BX110-2+1</f>
        <v/>
      </c>
      <c r="CE110" s="30" t="n"/>
      <c r="CF110" s="64">
        <f>CD110*CI110</f>
        <v/>
      </c>
      <c r="CG110" s="65">
        <f>F110-BY110+1</f>
        <v/>
      </c>
      <c r="CH110" s="64">
        <f>CE110*16</f>
        <v/>
      </c>
      <c r="CI110" s="66">
        <f>VLOOKUP(A110,[1]DATA!$A$6:$AI$331,34,0)</f>
        <v/>
      </c>
      <c r="CJ110" s="67">
        <f>VLOOKUP(A110,[2]CHAMCONG!A$7:CI$333,79,0)</f>
        <v/>
      </c>
      <c r="CK110" s="68">
        <f>CJ110-CA110</f>
        <v/>
      </c>
    </row>
    <row r="111" ht="15.75" customFormat="1" customHeight="1" s="25">
      <c r="A111" s="69" t="inlineStr">
        <is>
          <t>A1428</t>
        </is>
      </c>
      <c r="B111" s="70" t="inlineStr">
        <is>
          <t>Lê Văn Phước</t>
        </is>
      </c>
      <c r="C111" s="71" t="inlineStr">
        <is>
          <t>X2 Line 2-1</t>
        </is>
      </c>
      <c r="D111" s="72" t="inlineStr">
        <is>
          <t>Trực tiếp</t>
        </is>
      </c>
      <c r="E111" s="73" t="inlineStr">
        <is>
          <t>2019-10-18</t>
        </is>
      </c>
      <c r="F111" s="73" t="inlineStr"/>
      <c r="G111" s="74" t="inlineStr">
        <is>
          <t>A</t>
        </is>
      </c>
      <c r="H111" s="74" t="n">
        <v>4</v>
      </c>
      <c r="I111" s="75" t="inlineStr">
        <is>
          <t>A</t>
        </is>
      </c>
      <c r="J111" s="74" t="n">
        <v>4</v>
      </c>
      <c r="K111" s="74" t="inlineStr"/>
      <c r="L111" s="74" t="n">
        <v>0</v>
      </c>
      <c r="M111" s="74" t="inlineStr">
        <is>
          <t>R0</t>
        </is>
      </c>
      <c r="N111" s="74" t="n">
        <v>0</v>
      </c>
      <c r="O111" s="75" t="inlineStr">
        <is>
          <t>A</t>
        </is>
      </c>
      <c r="P111" s="74" t="n">
        <v>4</v>
      </c>
      <c r="Q111" s="74" t="inlineStr">
        <is>
          <t>A</t>
        </is>
      </c>
      <c r="R111" s="74" t="n">
        <v>4</v>
      </c>
      <c r="S111" s="74" t="inlineStr">
        <is>
          <t>A</t>
        </is>
      </c>
      <c r="T111" s="74" t="n">
        <v>4</v>
      </c>
      <c r="U111" s="74" t="inlineStr">
        <is>
          <t>A</t>
        </is>
      </c>
      <c r="V111" s="74" t="n">
        <v>4</v>
      </c>
      <c r="W111" s="75" t="inlineStr">
        <is>
          <t>L</t>
        </is>
      </c>
      <c r="X111" s="74" t="n">
        <v>0</v>
      </c>
      <c r="Y111" s="74" t="inlineStr"/>
      <c r="Z111" s="74" t="n">
        <v>0</v>
      </c>
      <c r="AA111" s="74" t="inlineStr">
        <is>
          <t>P0</t>
        </is>
      </c>
      <c r="AB111" s="74" t="n">
        <v>0</v>
      </c>
      <c r="AC111" s="75" t="n"/>
      <c r="AD111" s="74" t="n"/>
      <c r="AE111" s="74" t="n"/>
      <c r="AF111" s="74" t="n"/>
      <c r="AG111" s="74" t="n"/>
      <c r="AH111" s="74" t="n"/>
      <c r="AI111" s="74" t="n"/>
      <c r="AJ111" s="74" t="n"/>
      <c r="AK111" s="75" t="n"/>
      <c r="AL111" s="74" t="n"/>
      <c r="AM111" s="74" t="n"/>
      <c r="AN111" s="74" t="n"/>
      <c r="AO111" s="74" t="n"/>
      <c r="AP111" s="74" t="n"/>
      <c r="AQ111" s="75" t="n"/>
      <c r="AR111" s="74" t="n"/>
      <c r="AS111" s="74" t="n"/>
      <c r="AT111" s="74" t="n"/>
      <c r="AU111" s="74" t="n"/>
      <c r="AV111" s="74" t="n"/>
      <c r="AW111" s="74" t="n"/>
      <c r="AX111" s="74" t="n"/>
      <c r="AY111" s="74" t="n"/>
      <c r="AZ111" s="74" t="n"/>
      <c r="BA111" s="74" t="n"/>
      <c r="BB111" s="74" t="n"/>
      <c r="BC111" s="74" t="n"/>
      <c r="BD111" s="74" t="n"/>
      <c r="BE111" s="75" t="n"/>
      <c r="BF111" s="74" t="n"/>
      <c r="BG111" s="74" t="n"/>
      <c r="BH111" s="74" t="n"/>
      <c r="BI111" s="74" t="n"/>
      <c r="BJ111" s="74" t="n"/>
      <c r="BK111" s="74" t="n"/>
      <c r="BL111" s="74" t="n"/>
      <c r="BM111" s="74" t="n"/>
      <c r="BN111" s="74" t="n"/>
      <c r="BO111" s="74" t="n"/>
      <c r="BP111" s="74" t="n"/>
      <c r="BQ111" s="62">
        <f>COUNTIF($G111:$BP111,"a")+COUNTIF($G111:$BP111,"r0,a5")/2+COUNTIF($G111:$BP111,"p5,a5")/2</f>
        <v/>
      </c>
      <c r="BR111" s="62">
        <f>COUNTIF($G111:$BP111,"d")+COUNTIF($G111:$BP111,"r0,d5")/2+COUNTIF($G111:$BP111,"p5,d5")/2</f>
        <v/>
      </c>
      <c r="BS111" s="62">
        <f>COUNTIF($G111:$BP111,"b")+COUNTIF($G111:$BP111,"r0,b5")/2+COUNTIF($G111:$BP111,"p5,b5")/2</f>
        <v/>
      </c>
      <c r="BT111" s="62">
        <f>COUNTIF($G111:$BP111,"c")+COUNTIF($G111:$BP111,"r0,c5")/2+COUNTIF($G111:$BP111,"p5,c5")/2</f>
        <v/>
      </c>
      <c r="BU111" s="62">
        <f>COUNTIF($G111:$BP111,"KH")+COUNTIF($G111:$BP111,"TL")+COUNTIF($G111:$BP111,"L")</f>
        <v/>
      </c>
      <c r="BV111" s="62" t="n"/>
      <c r="BW111" s="62">
        <f>COUNTIF($G111:$BP111,"hh")</f>
        <v/>
      </c>
      <c r="BX111" s="62">
        <f>COUNTIF($G111:$BP111,"nt7")</f>
        <v/>
      </c>
      <c r="BY111" s="62">
        <f>COUNTIF($G111:$BP111,"P")+COUNTIF($G111:$BP111,"p5,a5")/2+COUNTIF($G111:$BP111,"p5,b5")/2+COUNTIF($G111:$BP111,"p5,c5")/2+COUNTIF($G111:$BP111,"p5,d5")/2</f>
        <v/>
      </c>
      <c r="BZ111" s="63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4">
        <f>IF(BZ111&gt;25,4,IF(BZ111&gt;18,3,IF(BZ111&gt;12,2,IF(BZ111&gt;4,1,0))))-BX111-2+1</f>
        <v/>
      </c>
      <c r="CE111" s="30" t="n"/>
      <c r="CF111" s="64">
        <f>CD111*CI111</f>
        <v/>
      </c>
      <c r="CG111" s="65">
        <f>F111-BY111+1</f>
        <v/>
      </c>
      <c r="CH111" s="64">
        <f>CE111*16</f>
        <v/>
      </c>
      <c r="CI111" s="66">
        <f>VLOOKUP(A111,[1]DATA!$A$6:$AI$331,34,0)</f>
        <v/>
      </c>
      <c r="CJ111" s="67">
        <f>VLOOKUP(A111,[2]CHAMCONG!A$7:CI$333,79,0)</f>
        <v/>
      </c>
      <c r="CK111" s="68">
        <f>CJ111-CA111</f>
        <v/>
      </c>
    </row>
    <row r="112" ht="15.75" customFormat="1" customHeight="1" s="25">
      <c r="A112" s="69" t="inlineStr">
        <is>
          <t>A1434</t>
        </is>
      </c>
      <c r="B112" s="70" t="inlineStr">
        <is>
          <t>Lê Thanh Bảo</t>
        </is>
      </c>
      <c r="C112" s="71" t="inlineStr">
        <is>
          <t>X1 Ép - B</t>
        </is>
      </c>
      <c r="D112" s="72" t="inlineStr">
        <is>
          <t>Trực tiếp</t>
        </is>
      </c>
      <c r="E112" s="73" t="inlineStr">
        <is>
          <t>2019-10-22</t>
        </is>
      </c>
      <c r="F112" s="73" t="inlineStr"/>
      <c r="G112" s="74" t="inlineStr">
        <is>
          <t>C</t>
        </is>
      </c>
      <c r="H112" s="74" t="n">
        <v>4</v>
      </c>
      <c r="I112" s="74" t="inlineStr">
        <is>
          <t>C</t>
        </is>
      </c>
      <c r="J112" s="74" t="n">
        <v>4</v>
      </c>
      <c r="K112" s="74" t="inlineStr"/>
      <c r="L112" s="74" t="n">
        <v>0</v>
      </c>
      <c r="M112" s="74" t="inlineStr">
        <is>
          <t>A</t>
        </is>
      </c>
      <c r="N112" s="74" t="n">
        <v>4</v>
      </c>
      <c r="O112" s="74" t="inlineStr">
        <is>
          <t>A</t>
        </is>
      </c>
      <c r="P112" s="74" t="n">
        <v>4</v>
      </c>
      <c r="Q112" s="74" t="inlineStr">
        <is>
          <t>A</t>
        </is>
      </c>
      <c r="R112" s="74" t="n">
        <v>4</v>
      </c>
      <c r="S112" s="74" t="inlineStr">
        <is>
          <t>A</t>
        </is>
      </c>
      <c r="T112" s="74" t="n">
        <v>4</v>
      </c>
      <c r="U112" s="74" t="inlineStr">
        <is>
          <t>A</t>
        </is>
      </c>
      <c r="V112" s="74" t="n">
        <v>4</v>
      </c>
      <c r="W112" s="74" t="inlineStr">
        <is>
          <t>L</t>
        </is>
      </c>
      <c r="X112" s="74" t="n">
        <v>0</v>
      </c>
      <c r="Y112" s="74" t="inlineStr"/>
      <c r="Z112" s="74" t="n">
        <v>0</v>
      </c>
      <c r="AA112" s="74" t="inlineStr">
        <is>
          <t>P0</t>
        </is>
      </c>
      <c r="AB112" s="74" t="n">
        <v>0</v>
      </c>
      <c r="AC112" s="74" t="n"/>
      <c r="AD112" s="74" t="n"/>
      <c r="AE112" s="74" t="n"/>
      <c r="AF112" s="74" t="n"/>
      <c r="AG112" s="74" t="n"/>
      <c r="AH112" s="74" t="n"/>
      <c r="AI112" s="74" t="n"/>
      <c r="AJ112" s="74" t="n"/>
      <c r="AK112" s="74" t="n"/>
      <c r="AL112" s="74" t="n"/>
      <c r="AM112" s="74" t="n"/>
      <c r="AN112" s="74" t="n"/>
      <c r="AO112" s="74" t="n"/>
      <c r="AP112" s="74" t="n"/>
      <c r="AQ112" s="74" t="n"/>
      <c r="AR112" s="74" t="n"/>
      <c r="AS112" s="74" t="n"/>
      <c r="AT112" s="74" t="n"/>
      <c r="AU112" s="74" t="n"/>
      <c r="AV112" s="74" t="n"/>
      <c r="AW112" s="74" t="n"/>
      <c r="AX112" s="74" t="n"/>
      <c r="AY112" s="74" t="n"/>
      <c r="AZ112" s="74" t="n"/>
      <c r="BA112" s="74" t="n"/>
      <c r="BB112" s="74" t="n"/>
      <c r="BC112" s="74" t="n"/>
      <c r="BD112" s="74" t="n"/>
      <c r="BE112" s="74" t="n"/>
      <c r="BF112" s="74" t="n"/>
      <c r="BG112" s="74" t="n"/>
      <c r="BH112" s="74" t="n"/>
      <c r="BI112" s="74" t="n"/>
      <c r="BJ112" s="74" t="n"/>
      <c r="BK112" s="74" t="n"/>
      <c r="BL112" s="74" t="n"/>
      <c r="BM112" s="74" t="n"/>
      <c r="BN112" s="74" t="n"/>
      <c r="BO112" s="74" t="n"/>
      <c r="BP112" s="74" t="n"/>
      <c r="BQ112" s="62">
        <f>COUNTIF($G112:$BP112,"a")+COUNTIF($G112:$BP112,"r0,a5")/2+COUNTIF($G112:$BP112,"p5,a5")/2</f>
        <v/>
      </c>
      <c r="BR112" s="62">
        <f>COUNTIF($G112:$BP112,"d")+COUNTIF($G112:$BP112,"r0,d5")/2+COUNTIF($G112:$BP112,"p5,d5")/2</f>
        <v/>
      </c>
      <c r="BS112" s="62">
        <f>COUNTIF($G112:$BP112,"b")+COUNTIF($G112:$BP112,"r0,b5")/2+COUNTIF($G112:$BP112,"p5,b5")/2</f>
        <v/>
      </c>
      <c r="BT112" s="62">
        <f>COUNTIF($G112:$BP112,"c")+COUNTIF($G112:$BP112,"r0,c5")/2+COUNTIF($G112:$BP112,"p5,c5")/2</f>
        <v/>
      </c>
      <c r="BU112" s="62">
        <f>COUNTIF($G112:$BP112,"KH")+COUNTIF($G112:$BP112,"TL")+COUNTIF($G112:$BP112,"L")</f>
        <v/>
      </c>
      <c r="BV112" s="62" t="n"/>
      <c r="BW112" s="62">
        <f>COUNTIF($G112:$BP112,"hh")</f>
        <v/>
      </c>
      <c r="BX112" s="62">
        <f>COUNTIF($G112:$BP112,"nt7")</f>
        <v/>
      </c>
      <c r="BY112" s="62">
        <f>COUNTIF($G112:$BP112,"P")+COUNTIF($G112:$BP112,"p5,a5")/2+COUNTIF($G112:$BP112,"p5,b5")/2+COUNTIF($G112:$BP112,"p5,c5")/2+COUNTIF($G112:$BP112,"p5,d5")/2</f>
        <v/>
      </c>
      <c r="BZ112" s="63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4">
        <f>IF(BZ112&gt;25,4,IF(BZ112&gt;18,3,IF(BZ112&gt;12,2,IF(BZ112&gt;4,1,0))))-BX112-2+1</f>
        <v/>
      </c>
      <c r="CE112" s="30" t="n"/>
      <c r="CF112" s="64">
        <f>CD112*CI112</f>
        <v/>
      </c>
      <c r="CG112" s="65">
        <f>F112-BY112+1</f>
        <v/>
      </c>
      <c r="CH112" s="64">
        <f>CE112*16</f>
        <v/>
      </c>
      <c r="CI112" s="66">
        <f>VLOOKUP(A112,[1]DATA!$A$6:$AI$331,34,0)</f>
        <v/>
      </c>
      <c r="CJ112" s="67">
        <f>VLOOKUP(A112,[2]CHAMCONG!A$7:CI$333,79,0)</f>
        <v/>
      </c>
      <c r="CK112" s="68">
        <f>CJ112-CA112</f>
        <v/>
      </c>
    </row>
    <row r="113" ht="15.75" customFormat="1" customHeight="1" s="25">
      <c r="A113" s="69" t="inlineStr">
        <is>
          <t>A1437</t>
        </is>
      </c>
      <c r="B113" s="70" t="inlineStr">
        <is>
          <t>Phạm Thị Thương</t>
        </is>
      </c>
      <c r="C113" s="71" t="inlineStr">
        <is>
          <t>Hành Chính</t>
        </is>
      </c>
      <c r="D113" s="72" t="inlineStr">
        <is>
          <t>Trực tiếp</t>
        </is>
      </c>
      <c r="E113" s="73" t="inlineStr">
        <is>
          <t>2019-10-30</t>
        </is>
      </c>
      <c r="F113" s="73" t="inlineStr"/>
      <c r="G113" s="74" t="inlineStr">
        <is>
          <t>P0</t>
        </is>
      </c>
      <c r="H113" s="74" t="n">
        <v>0</v>
      </c>
      <c r="I113" s="75" t="inlineStr">
        <is>
          <t>B</t>
        </is>
      </c>
      <c r="J113" s="74" t="n">
        <v>0</v>
      </c>
      <c r="K113" s="75" t="inlineStr"/>
      <c r="L113" s="74" t="n">
        <v>0</v>
      </c>
      <c r="M113" s="75" t="inlineStr">
        <is>
          <t>B</t>
        </is>
      </c>
      <c r="N113" s="74" t="n">
        <v>3</v>
      </c>
      <c r="O113" s="75" t="inlineStr">
        <is>
          <t>B</t>
        </is>
      </c>
      <c r="P113" s="74" t="n">
        <v>3</v>
      </c>
      <c r="Q113" s="74" t="inlineStr">
        <is>
          <t>B</t>
        </is>
      </c>
      <c r="R113" s="74" t="n">
        <v>3</v>
      </c>
      <c r="S113" s="75" t="inlineStr">
        <is>
          <t>B</t>
        </is>
      </c>
      <c r="T113" s="74" t="n">
        <v>3</v>
      </c>
      <c r="U113" s="75" t="inlineStr">
        <is>
          <t>R0</t>
        </is>
      </c>
      <c r="V113" s="74" t="n">
        <v>0</v>
      </c>
      <c r="W113" s="75" t="inlineStr">
        <is>
          <t>L</t>
        </is>
      </c>
      <c r="X113" s="74" t="n">
        <v>0</v>
      </c>
      <c r="Y113" s="75" t="inlineStr"/>
      <c r="Z113" s="74" t="n">
        <v>0</v>
      </c>
      <c r="AA113" s="75" t="inlineStr">
        <is>
          <t>R0</t>
        </is>
      </c>
      <c r="AB113" s="74" t="n">
        <v>0</v>
      </c>
      <c r="AC113" s="74" t="n"/>
      <c r="AD113" s="74" t="n"/>
      <c r="AE113" s="74" t="n"/>
      <c r="AF113" s="74" t="n"/>
      <c r="AG113" s="74" t="n"/>
      <c r="AH113" s="74" t="n"/>
      <c r="AI113" s="75" t="n"/>
      <c r="AJ113" s="74" t="n"/>
      <c r="AK113" s="75" t="n"/>
      <c r="AL113" s="74" t="n"/>
      <c r="AM113" s="74" t="n"/>
      <c r="AN113" s="74" t="n"/>
      <c r="AO113" s="74" t="n"/>
      <c r="AP113" s="74" t="n"/>
      <c r="AQ113" s="74" t="n"/>
      <c r="AR113" s="74" t="n"/>
      <c r="AS113" s="74" t="n"/>
      <c r="AT113" s="74" t="n"/>
      <c r="AU113" s="74" t="n"/>
      <c r="AV113" s="74" t="n"/>
      <c r="AW113" s="74" t="n"/>
      <c r="AX113" s="74" t="n"/>
      <c r="AY113" s="74" t="n"/>
      <c r="AZ113" s="74" t="n"/>
      <c r="BA113" s="74" t="n"/>
      <c r="BB113" s="74" t="n"/>
      <c r="BC113" s="74" t="n"/>
      <c r="BD113" s="74" t="n"/>
      <c r="BE113" s="74" t="n"/>
      <c r="BF113" s="74" t="n"/>
      <c r="BG113" s="74" t="n"/>
      <c r="BH113" s="74" t="n"/>
      <c r="BI113" s="74" t="n"/>
      <c r="BJ113" s="74" t="n"/>
      <c r="BK113" s="74" t="n"/>
      <c r="BL113" s="74" t="n"/>
      <c r="BM113" s="74" t="n"/>
      <c r="BN113" s="74" t="n"/>
      <c r="BO113" s="74" t="n"/>
      <c r="BP113" s="74" t="n"/>
      <c r="BQ113" s="62">
        <f>COUNTIF($G113:$BP113,"a")+COUNTIF($G113:$BP113,"r0,a5")/2+COUNTIF($G113:$BP113,"p5,a5")/2</f>
        <v/>
      </c>
      <c r="BR113" s="62">
        <f>COUNTIF($G113:$BP113,"d")+COUNTIF($G113:$BP113,"r0,d5")/2+COUNTIF($G113:$BP113,"p5,d5")/2</f>
        <v/>
      </c>
      <c r="BS113" s="62">
        <f>COUNTIF($G113:$BP113,"b")+COUNTIF($G113:$BP113,"r0,b5")/2+COUNTIF($G113:$BP113,"p5,b5")/2</f>
        <v/>
      </c>
      <c r="BT113" s="62">
        <f>COUNTIF($G113:$BP113,"c")+COUNTIF($G113:$BP113,"r0,c5")/2+COUNTIF($G113:$BP113,"p5,c5")/2</f>
        <v/>
      </c>
      <c r="BU113" s="62">
        <f>COUNTIF($G113:$BP113,"KH")+COUNTIF($G113:$BP113,"TL")+COUNTIF($G113:$BP113,"L")</f>
        <v/>
      </c>
      <c r="BV113" s="62" t="n"/>
      <c r="BW113" s="62">
        <f>COUNTIF($G113:$BP113,"hh")</f>
        <v/>
      </c>
      <c r="BX113" s="62">
        <f>COUNTIF($G113:$BP113,"nt7")</f>
        <v/>
      </c>
      <c r="BY113" s="62">
        <f>COUNTIF($G113:$BP113,"P")+COUNTIF($G113:$BP113,"p5,a5")/2+COUNTIF($G113:$BP113,"p5,b5")/2+COUNTIF($G113:$BP113,"p5,c5")/2+COUNTIF($G113:$BP113,"p5,d5")/2</f>
        <v/>
      </c>
      <c r="BZ113" s="63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4">
        <f>IF(BZ113&gt;25,4,IF(BZ113&gt;18,3,IF(BZ113&gt;12,2,IF(BZ113&gt;4,1,0))))-BX113-2+1</f>
        <v/>
      </c>
      <c r="CE113" s="30" t="n"/>
      <c r="CF113" s="64">
        <f>CD113*CI113</f>
        <v/>
      </c>
      <c r="CG113" s="65">
        <f>F113-BY113+1</f>
        <v/>
      </c>
      <c r="CH113" s="64">
        <f>CE113*16</f>
        <v/>
      </c>
      <c r="CI113" s="66">
        <f>VLOOKUP(A113,[1]DATA!$A$6:$AI$331,34,0)</f>
        <v/>
      </c>
      <c r="CJ113" s="67">
        <f>VLOOKUP(A113,[2]CHAMCONG!A$7:CI$333,79,0)</f>
        <v/>
      </c>
      <c r="CK113" s="68">
        <f>CJ113-CA113</f>
        <v/>
      </c>
    </row>
    <row r="114" ht="15" customFormat="1" customHeight="1" s="25">
      <c r="A114" s="69" t="inlineStr">
        <is>
          <t>A1439</t>
        </is>
      </c>
      <c r="B114" s="70" t="inlineStr">
        <is>
          <t>Nguyễn Hữu Khương</t>
        </is>
      </c>
      <c r="C114" s="71" t="inlineStr">
        <is>
          <t>Kỹ Thuật</t>
        </is>
      </c>
      <c r="D114" s="72" t="inlineStr">
        <is>
          <t>Gián tiếp</t>
        </is>
      </c>
      <c r="E114" s="73" t="inlineStr">
        <is>
          <t>2019-11-01</t>
        </is>
      </c>
      <c r="F114" s="73" t="inlineStr"/>
      <c r="G114" s="74" t="inlineStr">
        <is>
          <t>D</t>
        </is>
      </c>
      <c r="H114" s="74" t="n">
        <v>0</v>
      </c>
      <c r="I114" s="75" t="inlineStr">
        <is>
          <t>D</t>
        </is>
      </c>
      <c r="J114" s="74" t="n">
        <v>0</v>
      </c>
      <c r="K114" s="75" t="inlineStr"/>
      <c r="L114" s="74" t="n">
        <v>0</v>
      </c>
      <c r="M114" s="75" t="inlineStr">
        <is>
          <t>D</t>
        </is>
      </c>
      <c r="N114" s="74" t="n">
        <v>0</v>
      </c>
      <c r="O114" s="75" t="inlineStr">
        <is>
          <t>D</t>
        </is>
      </c>
      <c r="P114" s="74" t="n">
        <v>0</v>
      </c>
      <c r="Q114" s="75" t="inlineStr">
        <is>
          <t>D</t>
        </is>
      </c>
      <c r="R114" s="74" t="n">
        <v>0</v>
      </c>
      <c r="S114" s="75" t="inlineStr">
        <is>
          <t>D</t>
        </is>
      </c>
      <c r="T114" s="74" t="n">
        <v>0</v>
      </c>
      <c r="U114" s="74" t="inlineStr">
        <is>
          <t>D</t>
        </is>
      </c>
      <c r="V114" s="74" t="n">
        <v>0</v>
      </c>
      <c r="W114" s="75" t="inlineStr">
        <is>
          <t>L</t>
        </is>
      </c>
      <c r="X114" s="74" t="n">
        <v>0</v>
      </c>
      <c r="Y114" s="75" t="inlineStr"/>
      <c r="Z114" s="74" t="n">
        <v>0</v>
      </c>
      <c r="AA114" s="75" t="inlineStr">
        <is>
          <t>P0</t>
        </is>
      </c>
      <c r="AB114" s="74" t="n">
        <v>0</v>
      </c>
      <c r="AC114" s="75" t="n"/>
      <c r="AD114" s="74" t="n"/>
      <c r="AE114" s="74" t="n"/>
      <c r="AF114" s="74" t="n"/>
      <c r="AG114" s="74" t="n"/>
      <c r="AH114" s="74" t="n"/>
      <c r="AI114" s="74" t="n"/>
      <c r="AJ114" s="74" t="n"/>
      <c r="AK114" s="74" t="n"/>
      <c r="AL114" s="74" t="n"/>
      <c r="AM114" s="74" t="n"/>
      <c r="AN114" s="74" t="n"/>
      <c r="AO114" s="74" t="n"/>
      <c r="AP114" s="74" t="n"/>
      <c r="AQ114" s="74" t="n"/>
      <c r="AR114" s="74" t="n"/>
      <c r="AS114" s="74" t="n"/>
      <c r="AT114" s="74" t="n"/>
      <c r="AU114" s="74" t="n"/>
      <c r="AV114" s="74" t="n"/>
      <c r="AW114" s="74" t="n"/>
      <c r="AX114" s="74" t="n"/>
      <c r="AY114" s="74" t="n"/>
      <c r="AZ114" s="74" t="n"/>
      <c r="BA114" s="74" t="n"/>
      <c r="BB114" s="74" t="n"/>
      <c r="BC114" s="74" t="n"/>
      <c r="BD114" s="74" t="n"/>
      <c r="BE114" s="74" t="n"/>
      <c r="BF114" s="74" t="n"/>
      <c r="BG114" s="74" t="n"/>
      <c r="BH114" s="74" t="n"/>
      <c r="BI114" s="74" t="n"/>
      <c r="BJ114" s="74" t="n"/>
      <c r="BK114" s="74" t="n"/>
      <c r="BL114" s="74" t="n"/>
      <c r="BM114" s="74" t="n"/>
      <c r="BN114" s="74" t="n"/>
      <c r="BO114" s="74" t="n"/>
      <c r="BP114" s="74" t="n"/>
      <c r="BQ114" s="62">
        <f>COUNTIF($G114:$BP114,"a")+COUNTIF($G114:$BP114,"r0,a5")/2+COUNTIF($G114:$BP114,"p5,a5")/2</f>
        <v/>
      </c>
      <c r="BR114" s="62">
        <f>COUNTIF($G114:$BP114,"d")+COUNTIF($G114:$BP114,"r0,d5")/2+COUNTIF($G114:$BP114,"p5,d5")/2</f>
        <v/>
      </c>
      <c r="BS114" s="62">
        <f>COUNTIF($G114:$BP114,"b")+COUNTIF($G114:$BP114,"r0,b5")/2+COUNTIF($G114:$BP114,"p5,b5")/2</f>
        <v/>
      </c>
      <c r="BT114" s="62">
        <f>COUNTIF($G114:$BP114,"c")+COUNTIF($G114:$BP114,"r0,c5")/2+COUNTIF($G114:$BP114,"p5,c5")/2</f>
        <v/>
      </c>
      <c r="BU114" s="62">
        <f>COUNTIF($G114:$BP114,"KH")+COUNTIF($G114:$BP114,"TL")+COUNTIF($G114:$BP114,"L")</f>
        <v/>
      </c>
      <c r="BV114" s="62" t="n"/>
      <c r="BW114" s="62">
        <f>COUNTIF($G114:$BP114,"hh")</f>
        <v/>
      </c>
      <c r="BX114" s="62">
        <f>COUNTIF($G114:$BP114,"nt7")</f>
        <v/>
      </c>
      <c r="BY114" s="62">
        <f>COUNTIF($G114:$BP114,"P")+COUNTIF($G114:$BP114,"p5,a5")/2+COUNTIF($G114:$BP114,"p5,b5")/2+COUNTIF($G114:$BP114,"p5,c5")/2+COUNTIF($G114:$BP114,"p5,d5")/2</f>
        <v/>
      </c>
      <c r="BZ114" s="63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4">
        <f>IF(BZ114&gt;25,4,IF(BZ114&gt;18,3,IF(BZ114&gt;12,2,IF(BZ114&gt;4,1,0))))-BX114-2+1</f>
        <v/>
      </c>
      <c r="CE114" s="30" t="n"/>
      <c r="CF114" s="64">
        <f>CD114*CI114</f>
        <v/>
      </c>
      <c r="CG114" s="65">
        <f>F114-BY114+1</f>
        <v/>
      </c>
      <c r="CH114" s="64">
        <f>CE114*16</f>
        <v/>
      </c>
      <c r="CI114" s="66">
        <f>VLOOKUP(A114,[1]DATA!$A$6:$AI$331,34,0)</f>
        <v/>
      </c>
      <c r="CJ114" s="67">
        <f>VLOOKUP(A114,[2]CHAMCONG!A$7:CI$333,79,0)</f>
        <v/>
      </c>
      <c r="CK114" s="68">
        <f>CJ114-CA114</f>
        <v/>
      </c>
    </row>
    <row r="115" ht="15.75" customFormat="1" customHeight="1" s="25">
      <c r="A115" s="69" t="inlineStr">
        <is>
          <t>A144</t>
        </is>
      </c>
      <c r="B115" s="70" t="inlineStr">
        <is>
          <t>Bùi Thị Bòn</t>
        </is>
      </c>
      <c r="C115" s="71" t="inlineStr">
        <is>
          <t>QA/QC X2</t>
        </is>
      </c>
      <c r="D115" s="72" t="inlineStr">
        <is>
          <t>Trực tiếp</t>
        </is>
      </c>
      <c r="E115" s="73" t="inlineStr">
        <is>
          <t>2010-09-17</t>
        </is>
      </c>
      <c r="F115" s="73" t="inlineStr"/>
      <c r="G115" s="74" t="inlineStr">
        <is>
          <t>C</t>
        </is>
      </c>
      <c r="H115" s="74" t="n">
        <v>4</v>
      </c>
      <c r="I115" s="75" t="inlineStr">
        <is>
          <t>C</t>
        </is>
      </c>
      <c r="J115" s="74" t="n">
        <v>4</v>
      </c>
      <c r="K115" s="74" t="inlineStr"/>
      <c r="L115" s="74" t="n">
        <v>0</v>
      </c>
      <c r="M115" s="74" t="inlineStr">
        <is>
          <t>A</t>
        </is>
      </c>
      <c r="N115" s="74" t="n">
        <v>2</v>
      </c>
      <c r="O115" s="75" t="inlineStr">
        <is>
          <t>A</t>
        </is>
      </c>
      <c r="P115" s="74" t="n">
        <v>4</v>
      </c>
      <c r="Q115" s="74" t="inlineStr">
        <is>
          <t>A</t>
        </is>
      </c>
      <c r="R115" s="74" t="n">
        <v>4</v>
      </c>
      <c r="S115" s="74" t="inlineStr">
        <is>
          <t>A</t>
        </is>
      </c>
      <c r="T115" s="74" t="n">
        <v>4</v>
      </c>
      <c r="U115" s="74" t="inlineStr">
        <is>
          <t>A</t>
        </is>
      </c>
      <c r="V115" s="74" t="n">
        <v>4</v>
      </c>
      <c r="W115" s="74" t="inlineStr">
        <is>
          <t>L</t>
        </is>
      </c>
      <c r="X115" s="74" t="n">
        <v>0</v>
      </c>
      <c r="Y115" s="74" t="inlineStr"/>
      <c r="Z115" s="74" t="n">
        <v>0</v>
      </c>
      <c r="AA115" s="74" t="inlineStr">
        <is>
          <t>P0</t>
        </is>
      </c>
      <c r="AB115" s="74" t="n">
        <v>0</v>
      </c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  <c r="AU115" s="74" t="n"/>
      <c r="AV115" s="74" t="n"/>
      <c r="AW115" s="74" t="n"/>
      <c r="AX115" s="74" t="n"/>
      <c r="AY115" s="74" t="n"/>
      <c r="AZ115" s="74" t="n"/>
      <c r="BA115" s="74" t="n"/>
      <c r="BB115" s="74" t="n"/>
      <c r="BC115" s="74" t="n"/>
      <c r="BD115" s="74" t="n"/>
      <c r="BE115" s="74" t="n"/>
      <c r="BF115" s="74" t="n"/>
      <c r="BG115" s="74" t="n"/>
      <c r="BH115" s="74" t="n"/>
      <c r="BI115" s="74" t="n"/>
      <c r="BJ115" s="74" t="n"/>
      <c r="BK115" s="74" t="n"/>
      <c r="BL115" s="74" t="n"/>
      <c r="BM115" s="74" t="n"/>
      <c r="BN115" s="74" t="n"/>
      <c r="BO115" s="74" t="n"/>
      <c r="BP115" s="74" t="n"/>
      <c r="BQ115" s="62">
        <f>COUNTIF($G115:$BP115,"a")+COUNTIF($G115:$BP115,"r0,a5")/2+COUNTIF($G115:$BP115,"p5,a5")/2</f>
        <v/>
      </c>
      <c r="BR115" s="62">
        <f>COUNTIF($G115:$BP115,"d")+COUNTIF($G115:$BP115,"r0,d5")/2+COUNTIF($G115:$BP115,"p5,d5")/2</f>
        <v/>
      </c>
      <c r="BS115" s="62">
        <f>COUNTIF($G115:$BP115,"b")+COUNTIF($G115:$BP115,"r0,b5")/2+COUNTIF($G115:$BP115,"p5,b5")/2</f>
        <v/>
      </c>
      <c r="BT115" s="62">
        <f>COUNTIF($G115:$BP115,"c")+COUNTIF($G115:$BP115,"r0,c5")/2+COUNTIF($G115:$BP115,"p5,c5")/2</f>
        <v/>
      </c>
      <c r="BU115" s="62">
        <f>COUNTIF($G115:$BP115,"KH")+COUNTIF($G115:$BP115,"TL")+COUNTIF($G115:$BP115,"L")</f>
        <v/>
      </c>
      <c r="BV115" s="62" t="n"/>
      <c r="BW115" s="62">
        <f>COUNTIF($G115:$BP115,"hh")</f>
        <v/>
      </c>
      <c r="BX115" s="62">
        <f>COUNTIF($G115:$BP115,"nt7")</f>
        <v/>
      </c>
      <c r="BY115" s="62">
        <f>COUNTIF($G115:$BP115,"P")+COUNTIF($G115:$BP115,"p5,a5")/2+COUNTIF($G115:$BP115,"p5,b5")/2+COUNTIF($G115:$BP115,"p5,c5")/2+COUNTIF($G115:$BP115,"p5,d5")/2</f>
        <v/>
      </c>
      <c r="BZ115" s="63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4">
        <f>IF(BZ115&gt;25,4,IF(BZ115&gt;18,3,IF(BZ115&gt;12,2,IF(BZ115&gt;4,1,0))))-BX115-2+1</f>
        <v/>
      </c>
      <c r="CE115" s="30" t="n"/>
      <c r="CF115" s="64">
        <f>CD115*CI115</f>
        <v/>
      </c>
      <c r="CG115" s="65">
        <f>F115-BY115+1</f>
        <v/>
      </c>
      <c r="CH115" s="64">
        <f>CE115*16</f>
        <v/>
      </c>
      <c r="CI115" s="66">
        <f>VLOOKUP(A115,[1]DATA!$A$6:$AI$331,34,0)</f>
        <v/>
      </c>
      <c r="CJ115" s="67">
        <f>VLOOKUP(A115,[2]CHAMCONG!A$7:CI$333,79,0)</f>
        <v/>
      </c>
      <c r="CK115" s="68">
        <f>CJ115-CA115</f>
        <v/>
      </c>
    </row>
    <row r="116" ht="15.75" customFormat="1" customHeight="1" s="25">
      <c r="A116" s="69" t="inlineStr">
        <is>
          <t>A1440</t>
        </is>
      </c>
      <c r="B116" s="70" t="inlineStr">
        <is>
          <t>Nguyễn Bá Hoàng</t>
        </is>
      </c>
      <c r="C116" s="71" t="inlineStr">
        <is>
          <t>R&amp;D</t>
        </is>
      </c>
      <c r="D116" s="72" t="inlineStr">
        <is>
          <t>Gián tiếp</t>
        </is>
      </c>
      <c r="E116" s="73" t="inlineStr">
        <is>
          <t>2019-11-01</t>
        </is>
      </c>
      <c r="F116" s="73" t="inlineStr"/>
      <c r="G116" s="74" t="inlineStr">
        <is>
          <t>D</t>
        </is>
      </c>
      <c r="H116" s="74" t="n">
        <v>0</v>
      </c>
      <c r="I116" s="75" t="inlineStr">
        <is>
          <t>D</t>
        </is>
      </c>
      <c r="J116" s="74" t="n">
        <v>0</v>
      </c>
      <c r="K116" s="74" t="inlineStr"/>
      <c r="L116" s="74" t="n">
        <v>0</v>
      </c>
      <c r="M116" s="74" t="inlineStr">
        <is>
          <t>D</t>
        </is>
      </c>
      <c r="N116" s="74" t="n">
        <v>0</v>
      </c>
      <c r="O116" s="75" t="inlineStr">
        <is>
          <t>D</t>
        </is>
      </c>
      <c r="P116" s="74" t="n">
        <v>0</v>
      </c>
      <c r="Q116" s="74" t="inlineStr">
        <is>
          <t>D</t>
        </is>
      </c>
      <c r="R116" s="74" t="n">
        <v>0</v>
      </c>
      <c r="S116" s="74" t="inlineStr">
        <is>
          <t>D</t>
        </is>
      </c>
      <c r="T116" s="74" t="n">
        <v>0</v>
      </c>
      <c r="U116" s="74" t="inlineStr">
        <is>
          <t>D</t>
        </is>
      </c>
      <c r="V116" s="74" t="n">
        <v>0</v>
      </c>
      <c r="W116" s="75" t="inlineStr">
        <is>
          <t>L</t>
        </is>
      </c>
      <c r="X116" s="74" t="n">
        <v>0</v>
      </c>
      <c r="Y116" s="74" t="inlineStr"/>
      <c r="Z116" s="74" t="n">
        <v>0</v>
      </c>
      <c r="AA116" s="74" t="inlineStr">
        <is>
          <t>P0</t>
        </is>
      </c>
      <c r="AB116" s="74" t="n">
        <v>0</v>
      </c>
      <c r="AC116" s="75" t="n"/>
      <c r="AD116" s="74" t="n"/>
      <c r="AE116" s="74" t="n"/>
      <c r="AF116" s="74" t="n"/>
      <c r="AG116" s="74" t="n"/>
      <c r="AH116" s="74" t="n"/>
      <c r="AI116" s="74" t="n"/>
      <c r="AJ116" s="74" t="n"/>
      <c r="AK116" s="75" t="n"/>
      <c r="AL116" s="74" t="n"/>
      <c r="AM116" s="74" t="n"/>
      <c r="AN116" s="74" t="n"/>
      <c r="AO116" s="74" t="n"/>
      <c r="AP116" s="74" t="n"/>
      <c r="AQ116" s="75" t="n"/>
      <c r="AR116" s="74" t="n"/>
      <c r="AS116" s="74" t="n"/>
      <c r="AT116" s="74" t="n"/>
      <c r="AU116" s="74" t="n"/>
      <c r="AV116" s="74" t="n"/>
      <c r="AW116" s="74" t="n"/>
      <c r="AX116" s="74" t="n"/>
      <c r="AY116" s="75" t="n"/>
      <c r="AZ116" s="74" t="n"/>
      <c r="BA116" s="74" t="n"/>
      <c r="BB116" s="74" t="n"/>
      <c r="BC116" s="74" t="n"/>
      <c r="BD116" s="74" t="n"/>
      <c r="BE116" s="75" t="n"/>
      <c r="BF116" s="74" t="n"/>
      <c r="BG116" s="74" t="n"/>
      <c r="BH116" s="74" t="n"/>
      <c r="BI116" s="74" t="n"/>
      <c r="BJ116" s="74" t="n"/>
      <c r="BK116" s="74" t="n"/>
      <c r="BL116" s="74" t="n"/>
      <c r="BM116" s="74" t="n"/>
      <c r="BN116" s="74" t="n"/>
      <c r="BO116" s="74" t="n"/>
      <c r="BP116" s="74" t="n"/>
      <c r="BQ116" s="62">
        <f>COUNTIF($G116:$BP116,"a")+COUNTIF($G116:$BP116,"r0,a5")/2+COUNTIF($G116:$BP116,"p5,a5")/2</f>
        <v/>
      </c>
      <c r="BR116" s="62">
        <f>COUNTIF($G116:$BP116,"d")+COUNTIF($G116:$BP116,"r0,d5")/2+COUNTIF($G116:$BP116,"p5,d5")/2</f>
        <v/>
      </c>
      <c r="BS116" s="62">
        <f>COUNTIF($G116:$BP116,"b")+COUNTIF($G116:$BP116,"r0,b5")/2+COUNTIF($G116:$BP116,"p5,b5")/2</f>
        <v/>
      </c>
      <c r="BT116" s="62">
        <f>COUNTIF($G116:$BP116,"c")+COUNTIF($G116:$BP116,"r0,c5")/2+COUNTIF($G116:$BP116,"p5,c5")/2</f>
        <v/>
      </c>
      <c r="BU116" s="62">
        <f>COUNTIF($G116:$BP116,"KH")+COUNTIF($G116:$BP116,"TL")+COUNTIF($G116:$BP116,"L")</f>
        <v/>
      </c>
      <c r="BV116" s="62" t="n"/>
      <c r="BW116" s="62">
        <f>COUNTIF($G116:$BP116,"hh")</f>
        <v/>
      </c>
      <c r="BX116" s="62">
        <f>COUNTIF($G116:$BP116,"nt7")</f>
        <v/>
      </c>
      <c r="BY116" s="62">
        <f>COUNTIF($G116:$BP116,"P")+COUNTIF($G116:$BP116,"p5,a5")/2+COUNTIF($G116:$BP116,"p5,b5")/2+COUNTIF($G116:$BP116,"p5,c5")/2+COUNTIF($G116:$BP116,"p5,d5")/2</f>
        <v/>
      </c>
      <c r="BZ116" s="63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4">
        <f>IF(BZ116&gt;25,4,IF(BZ116&gt;18,3,IF(BZ116&gt;12,2,IF(BZ116&gt;4,1,0))))-BX116-2+1</f>
        <v/>
      </c>
      <c r="CE116" s="30" t="n"/>
      <c r="CF116" s="64">
        <f>CD116*CI116</f>
        <v/>
      </c>
      <c r="CG116" s="65">
        <f>F116-BY116+1</f>
        <v/>
      </c>
      <c r="CH116" s="64">
        <f>CE116*16</f>
        <v/>
      </c>
      <c r="CI116" s="66">
        <f>VLOOKUP(A116,[1]DATA!$A$6:$AI$331,34,0)</f>
        <v/>
      </c>
      <c r="CJ116" s="67">
        <f>VLOOKUP(A116,[2]CHAMCONG!A$7:CI$333,79,0)</f>
        <v/>
      </c>
      <c r="CK116" s="68">
        <f>CJ116-CA116</f>
        <v/>
      </c>
    </row>
    <row r="117" ht="15.75" customFormat="1" customHeight="1" s="28">
      <c r="A117" s="69" t="inlineStr">
        <is>
          <t>A1442</t>
        </is>
      </c>
      <c r="B117" s="70" t="inlineStr">
        <is>
          <t>Đỗ Thành Tài</t>
        </is>
      </c>
      <c r="C117" s="71" t="inlineStr">
        <is>
          <t>Bảo trì X1</t>
        </is>
      </c>
      <c r="D117" s="72" t="inlineStr">
        <is>
          <t>Trực tiếp</t>
        </is>
      </c>
      <c r="E117" s="73" t="inlineStr">
        <is>
          <t>2019-11-05</t>
        </is>
      </c>
      <c r="F117" s="73" t="inlineStr"/>
      <c r="G117" s="74" t="inlineStr">
        <is>
          <t>A</t>
        </is>
      </c>
      <c r="H117" s="74" t="n">
        <v>1</v>
      </c>
      <c r="I117" s="75" t="inlineStr">
        <is>
          <t>A</t>
        </is>
      </c>
      <c r="J117" s="74" t="n">
        <v>2</v>
      </c>
      <c r="K117" s="75" t="inlineStr"/>
      <c r="L117" s="74" t="n">
        <v>8</v>
      </c>
      <c r="M117" s="75" t="inlineStr">
        <is>
          <t>C</t>
        </is>
      </c>
      <c r="N117" s="74" t="n">
        <v>4</v>
      </c>
      <c r="O117" s="75" t="inlineStr">
        <is>
          <t>C</t>
        </is>
      </c>
      <c r="P117" s="74" t="n">
        <v>4</v>
      </c>
      <c r="Q117" s="75" t="inlineStr">
        <is>
          <t>C</t>
        </is>
      </c>
      <c r="R117" s="75" t="n">
        <v>4</v>
      </c>
      <c r="S117" s="75" t="inlineStr">
        <is>
          <t>C</t>
        </is>
      </c>
      <c r="T117" s="74" t="n">
        <v>4</v>
      </c>
      <c r="U117" s="75" t="inlineStr">
        <is>
          <t>C</t>
        </is>
      </c>
      <c r="V117" s="74" t="n">
        <v>4</v>
      </c>
      <c r="W117" s="75" t="inlineStr">
        <is>
          <t>L</t>
        </is>
      </c>
      <c r="X117" s="74" t="n">
        <v>0</v>
      </c>
      <c r="Y117" s="75" t="inlineStr"/>
      <c r="Z117" s="74" t="n">
        <v>0</v>
      </c>
      <c r="AA117" s="75" t="inlineStr">
        <is>
          <t>R0</t>
        </is>
      </c>
      <c r="AB117" s="74" t="n">
        <v>0</v>
      </c>
      <c r="AC117" s="75" t="n"/>
      <c r="AD117" s="74" t="n"/>
      <c r="AE117" s="75" t="n"/>
      <c r="AF117" s="75" t="n"/>
      <c r="AG117" s="75" t="n"/>
      <c r="AH117" s="74" t="n"/>
      <c r="AI117" s="75" t="n"/>
      <c r="AJ117" s="74" t="n"/>
      <c r="AK117" s="75" t="n"/>
      <c r="AL117" s="74" t="n"/>
      <c r="AM117" s="75" t="n"/>
      <c r="AN117" s="74" t="n"/>
      <c r="AO117" s="75" t="n"/>
      <c r="AP117" s="74" t="n"/>
      <c r="AQ117" s="75" t="n"/>
      <c r="AR117" s="74" t="n"/>
      <c r="AS117" s="74" t="n"/>
      <c r="AT117" s="74" t="n"/>
      <c r="AU117" s="75" t="n"/>
      <c r="AV117" s="74" t="n"/>
      <c r="AW117" s="75" t="n"/>
      <c r="AX117" s="74" t="n"/>
      <c r="AY117" s="75" t="n"/>
      <c r="AZ117" s="74" t="n"/>
      <c r="BA117" s="75" t="n"/>
      <c r="BB117" s="74" t="n"/>
      <c r="BC117" s="75" t="n"/>
      <c r="BD117" s="74" t="n"/>
      <c r="BE117" s="75" t="n"/>
      <c r="BF117" s="74" t="n"/>
      <c r="BG117" s="74" t="n"/>
      <c r="BH117" s="74" t="n"/>
      <c r="BI117" s="75" t="n"/>
      <c r="BJ117" s="74" t="n"/>
      <c r="BK117" s="74" t="n"/>
      <c r="BL117" s="74" t="n"/>
      <c r="BM117" s="74" t="n"/>
      <c r="BN117" s="74" t="n"/>
      <c r="BO117" s="74" t="n"/>
      <c r="BP117" s="74" t="n"/>
      <c r="BQ117" s="62">
        <f>COUNTIF($G117:$BP117,"a")+COUNTIF($G117:$BP117,"r0,a5")/2+COUNTIF($G117:$BP117,"p5,a5")/2</f>
        <v/>
      </c>
      <c r="BR117" s="62">
        <f>COUNTIF($G117:$BP117,"d")+COUNTIF($G117:$BP117,"r0,d5")/2+COUNTIF($G117:$BP117,"p5,d5")/2</f>
        <v/>
      </c>
      <c r="BS117" s="62">
        <f>COUNTIF($G117:$BP117,"b")+COUNTIF($G117:$BP117,"r0,b5")/2+COUNTIF($G117:$BP117,"p5,b5")/2</f>
        <v/>
      </c>
      <c r="BT117" s="62">
        <f>COUNTIF($G117:$BP117,"c")+COUNTIF($G117:$BP117,"r0,c5")/2+COUNTIF($G117:$BP117,"p5,c5")/2</f>
        <v/>
      </c>
      <c r="BU117" s="62">
        <f>COUNTIF($G117:$BP117,"KH")+COUNTIF($G117:$BP117,"TL")+COUNTIF($G117:$BP117,"L")</f>
        <v/>
      </c>
      <c r="BV117" s="62" t="n"/>
      <c r="BW117" s="62">
        <f>COUNTIF($G117:$BP117,"hh")</f>
        <v/>
      </c>
      <c r="BX117" s="62">
        <f>COUNTIF($G117:$BP117,"nt7")</f>
        <v/>
      </c>
      <c r="BY117" s="62">
        <f>COUNTIF($G117:$BP117,"P")+COUNTIF($G117:$BP117,"p5,a5")/2+COUNTIF($G117:$BP117,"p5,b5")/2+COUNTIF($G117:$BP117,"p5,c5")/2+COUNTIF($G117:$BP117,"p5,d5")/2</f>
        <v/>
      </c>
      <c r="BZ117" s="63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4">
        <f>IF(BZ117&gt;25,4,IF(BZ117&gt;18,3,IF(BZ117&gt;12,2,IF(BZ117&gt;4,1,0))))-BX117-2+1</f>
        <v/>
      </c>
      <c r="CE117" s="30" t="n"/>
      <c r="CF117" s="64">
        <f>CD117*CI117</f>
        <v/>
      </c>
      <c r="CG117" s="65">
        <f>F117-BY117+1</f>
        <v/>
      </c>
      <c r="CH117" s="64">
        <f>CE117*16</f>
        <v/>
      </c>
      <c r="CI117" s="66">
        <f>VLOOKUP(A117,[1]DATA!$A$6:$AI$331,34,0)</f>
        <v/>
      </c>
      <c r="CJ117" s="67">
        <f>VLOOKUP(A117,[2]CHAMCONG!A$7:CI$333,79,0)</f>
        <v/>
      </c>
      <c r="CK117" s="68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A1446</t>
        </is>
      </c>
      <c r="B118" s="70" t="inlineStr">
        <is>
          <t>Phạm Đình Quân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A</t>
        </is>
      </c>
      <c r="H118" s="74" t="n">
        <v>4</v>
      </c>
      <c r="I118" s="75" t="inlineStr">
        <is>
          <t>A</t>
        </is>
      </c>
      <c r="J118" s="74" t="n">
        <v>4</v>
      </c>
      <c r="K118" s="74" t="inlineStr"/>
      <c r="L118" s="74" t="n">
        <v>0</v>
      </c>
      <c r="M118" s="74" t="inlineStr">
        <is>
          <t>A</t>
        </is>
      </c>
      <c r="N118" s="74" t="n">
        <v>4</v>
      </c>
      <c r="O118" s="75" t="inlineStr">
        <is>
          <t>P0</t>
        </is>
      </c>
      <c r="P118" s="74" t="n">
        <v>0</v>
      </c>
      <c r="Q118" s="74" t="inlineStr">
        <is>
          <t>A</t>
        </is>
      </c>
      <c r="R118" s="74" t="n">
        <v>4</v>
      </c>
      <c r="S118" s="74" t="inlineStr">
        <is>
          <t>A</t>
        </is>
      </c>
      <c r="T118" s="74" t="n">
        <v>4</v>
      </c>
      <c r="U118" s="74" t="inlineStr">
        <is>
          <t>A</t>
        </is>
      </c>
      <c r="V118" s="74" t="n">
        <v>4</v>
      </c>
      <c r="W118" s="75" t="inlineStr">
        <is>
          <t>L</t>
        </is>
      </c>
      <c r="X118" s="74" t="n">
        <v>0</v>
      </c>
      <c r="Y118" s="74" t="inlineStr"/>
      <c r="Z118" s="74" t="n">
        <v>0</v>
      </c>
      <c r="AA118" s="74" t="inlineStr">
        <is>
          <t>R0</t>
        </is>
      </c>
      <c r="AB118" s="74" t="n">
        <v>0</v>
      </c>
      <c r="AC118" s="75" t="n"/>
      <c r="AD118" s="74" t="n"/>
      <c r="AE118" s="74" t="n"/>
      <c r="AF118" s="74" t="n"/>
      <c r="AG118" s="74" t="n"/>
      <c r="AH118" s="74" t="n"/>
      <c r="AI118" s="74" t="n"/>
      <c r="AJ118" s="74" t="n"/>
      <c r="AK118" s="75" t="n"/>
      <c r="AL118" s="74" t="n"/>
      <c r="AM118" s="74" t="n"/>
      <c r="AN118" s="74" t="n"/>
      <c r="AO118" s="74" t="n"/>
      <c r="AP118" s="74" t="n"/>
      <c r="AQ118" s="75" t="n"/>
      <c r="AR118" s="74" t="n"/>
      <c r="AS118" s="74" t="n"/>
      <c r="AT118" s="74" t="n"/>
      <c r="AU118" s="74" t="n"/>
      <c r="AV118" s="74" t="n"/>
      <c r="AW118" s="74" t="n"/>
      <c r="AX118" s="74" t="n"/>
      <c r="AY118" s="75" t="n"/>
      <c r="AZ118" s="74" t="n"/>
      <c r="BA118" s="74" t="n"/>
      <c r="BB118" s="74" t="n"/>
      <c r="BC118" s="74" t="n"/>
      <c r="BD118" s="74" t="n"/>
      <c r="BE118" s="75" t="n"/>
      <c r="BF118" s="74" t="n"/>
      <c r="BG118" s="74" t="n"/>
      <c r="BH118" s="74" t="n"/>
      <c r="BI118" s="74" t="n"/>
      <c r="BJ118" s="74" t="n"/>
      <c r="BK118" s="74" t="n"/>
      <c r="BL118" s="74" t="n"/>
      <c r="BM118" s="74" t="n"/>
      <c r="BN118" s="74" t="n"/>
      <c r="BO118" s="74" t="n"/>
      <c r="BP118" s="74" t="n"/>
      <c r="BQ118" s="62">
        <f>COUNTIF($G118:$BP118,"a")+COUNTIF($G118:$BP118,"r0,a5")/2+COUNTIF($G118:$BP118,"p5,a5")/2</f>
        <v/>
      </c>
      <c r="BR118" s="62">
        <f>COUNTIF($G118:$BP118,"d")+COUNTIF($G118:$BP118,"r0,d5")/2+COUNTIF($G118:$BP118,"p5,d5")/2</f>
        <v/>
      </c>
      <c r="BS118" s="62">
        <f>COUNTIF($G118:$BP118,"b")+COUNTIF($G118:$BP118,"r0,b5")/2+COUNTIF($G118:$BP118,"p5,b5")/2</f>
        <v/>
      </c>
      <c r="BT118" s="62">
        <f>COUNTIF($G118:$BP118,"c")+COUNTIF($G118:$BP118,"r0,c5")/2+COUNTIF($G118:$BP118,"p5,c5")/2</f>
        <v/>
      </c>
      <c r="BU118" s="62">
        <f>COUNTIF($G118:$BP118,"KH")+COUNTIF($G118:$BP118,"TL")+COUNTIF($G118:$BP118,"L")</f>
        <v/>
      </c>
      <c r="BV118" s="62" t="n"/>
      <c r="BW118" s="62">
        <f>COUNTIF($G118:$BP118,"hh")</f>
        <v/>
      </c>
      <c r="BX118" s="62">
        <f>COUNTIF($G118:$BP118,"nt7")</f>
        <v/>
      </c>
      <c r="BY118" s="62">
        <f>COUNTIF($G118:$BP118,"P")+COUNTIF($G118:$BP118,"p5,a5")/2+COUNTIF($G118:$BP118,"p5,b5")/2+COUNTIF($G118:$BP118,"p5,c5")/2+COUNTIF($G118:$BP118,"p5,d5")/2</f>
        <v/>
      </c>
      <c r="BZ118" s="63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4">
        <f>IF(BZ118&gt;25,4,IF(BZ118&gt;18,3,IF(BZ118&gt;12,2,IF(BZ118&gt;4,1,0))))-BX118-2+1</f>
        <v/>
      </c>
      <c r="CE118" s="30" t="n"/>
      <c r="CF118" s="64">
        <f>CD118*CI118</f>
        <v/>
      </c>
      <c r="CG118" s="65">
        <f>F118-BY118+1</f>
        <v/>
      </c>
      <c r="CH118" s="64">
        <f>CE118*16</f>
        <v/>
      </c>
      <c r="CI118" s="66">
        <f>VLOOKUP(A118,[1]DATA!$A$6:$AI$331,34,0)</f>
        <v/>
      </c>
      <c r="CJ118" s="67">
        <f>VLOOKUP(A118,[2]CHAMCONG!A$7:CI$333,79,0)</f>
        <v/>
      </c>
      <c r="CK118" s="68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A1448</t>
        </is>
      </c>
      <c r="B119" s="70" t="inlineStr">
        <is>
          <t>Hoàng Văn Hùng</t>
        </is>
      </c>
      <c r="C119" s="71" t="inlineStr">
        <is>
          <t>X1 Sơn</t>
        </is>
      </c>
      <c r="D119" s="72" t="inlineStr">
        <is>
          <t>Trực tiếp</t>
        </is>
      </c>
      <c r="E119" s="73" t="inlineStr">
        <is>
          <t>2019-11-18</t>
        </is>
      </c>
      <c r="F119" s="73" t="inlineStr"/>
      <c r="G119" s="74" t="inlineStr">
        <is>
          <t>A</t>
        </is>
      </c>
      <c r="H119" s="74" t="n">
        <v>4</v>
      </c>
      <c r="I119" s="74" t="inlineStr">
        <is>
          <t>A</t>
        </is>
      </c>
      <c r="J119" s="74" t="n">
        <v>4</v>
      </c>
      <c r="K119" s="74" t="inlineStr">
        <is>
          <t>CN</t>
        </is>
      </c>
      <c r="L119" s="74" t="n">
        <v>0</v>
      </c>
      <c r="M119" s="74" t="inlineStr">
        <is>
          <t>A</t>
        </is>
      </c>
      <c r="N119" s="74" t="n">
        <v>4</v>
      </c>
      <c r="O119" s="74" t="inlineStr">
        <is>
          <t>A</t>
        </is>
      </c>
      <c r="P119" s="74" t="n">
        <v>4</v>
      </c>
      <c r="Q119" s="75" t="inlineStr">
        <is>
          <t>A</t>
        </is>
      </c>
      <c r="R119" s="75" t="n">
        <v>4</v>
      </c>
      <c r="S119" s="75" t="inlineStr">
        <is>
          <t>A</t>
        </is>
      </c>
      <c r="T119" s="74" t="n">
        <v>4</v>
      </c>
      <c r="U119" s="74" t="inlineStr">
        <is>
          <t>A</t>
        </is>
      </c>
      <c r="V119" s="74" t="n">
        <v>4</v>
      </c>
      <c r="W119" s="75" t="inlineStr">
        <is>
          <t>L</t>
        </is>
      </c>
      <c r="X119" s="74" t="n">
        <v>0</v>
      </c>
      <c r="Y119" s="75" t="inlineStr"/>
      <c r="Z119" s="74" t="n">
        <v>0</v>
      </c>
      <c r="AA119" s="74" t="inlineStr">
        <is>
          <t>P0</t>
        </is>
      </c>
      <c r="AB119" s="74" t="n">
        <v>0</v>
      </c>
      <c r="AC119" s="74" t="n"/>
      <c r="AD119" s="74" t="n"/>
      <c r="AE119" s="74" t="n"/>
      <c r="AF119" s="74" t="n"/>
      <c r="AG119" s="74" t="n"/>
      <c r="AH119" s="74" t="n"/>
      <c r="AI119" s="74" t="n"/>
      <c r="AJ119" s="74" t="n"/>
      <c r="AK119" s="74" t="n"/>
      <c r="AL119" s="74" t="n"/>
      <c r="AM119" s="74" t="n"/>
      <c r="AN119" s="74" t="n"/>
      <c r="AO119" s="74" t="n"/>
      <c r="AP119" s="74" t="n"/>
      <c r="AQ119" s="74" t="n"/>
      <c r="AR119" s="74" t="n"/>
      <c r="AS119" s="74" t="n"/>
      <c r="AT119" s="74" t="n"/>
      <c r="AU119" s="74" t="n"/>
      <c r="AV119" s="74" t="n"/>
      <c r="AW119" s="74" t="n"/>
      <c r="AX119" s="74" t="n"/>
      <c r="AY119" s="74" t="n"/>
      <c r="AZ119" s="74" t="n"/>
      <c r="BA119" s="74" t="n"/>
      <c r="BB119" s="74" t="n"/>
      <c r="BC119" s="74" t="n"/>
      <c r="BD119" s="74" t="n"/>
      <c r="BE119" s="74" t="n"/>
      <c r="BF119" s="74" t="n"/>
      <c r="BG119" s="74" t="n"/>
      <c r="BH119" s="74" t="n"/>
      <c r="BI119" s="74" t="n"/>
      <c r="BJ119" s="74" t="n"/>
      <c r="BK119" s="74" t="n"/>
      <c r="BL119" s="74" t="n"/>
      <c r="BM119" s="74" t="n"/>
      <c r="BN119" s="74" t="n"/>
      <c r="BO119" s="74" t="n"/>
      <c r="BP119" s="74" t="n"/>
      <c r="BQ119" s="62">
        <f>COUNTIF($G119:$BP119,"a")+COUNTIF($G119:$BP119,"r0,a5")/2+COUNTIF($G119:$BP119,"p5,a5")/2</f>
        <v/>
      </c>
      <c r="BR119" s="62">
        <f>COUNTIF($G119:$BP119,"d")+COUNTIF($G119:$BP119,"r0,d5")/2+COUNTIF($G119:$BP119,"p5,d5")/2</f>
        <v/>
      </c>
      <c r="BS119" s="62">
        <f>COUNTIF($G119:$BP119,"b")+COUNTIF($G119:$BP119,"r0,b5")/2+COUNTIF($G119:$BP119,"p5,b5")/2</f>
        <v/>
      </c>
      <c r="BT119" s="62">
        <f>COUNTIF($G119:$BP119,"c")+COUNTIF($G119:$BP119,"r0,c5")/2+COUNTIF($G119:$BP119,"p5,c5")/2</f>
        <v/>
      </c>
      <c r="BU119" s="62">
        <f>COUNTIF($G119:$BP119,"KH")+COUNTIF($G119:$BP119,"TL")+COUNTIF($G119:$BP119,"L")</f>
        <v/>
      </c>
      <c r="BV119" s="62" t="n"/>
      <c r="BW119" s="62">
        <f>COUNTIF($G119:$BP119,"hh")</f>
        <v/>
      </c>
      <c r="BX119" s="62">
        <f>COUNTIF($G119:$BP119,"nt7")</f>
        <v/>
      </c>
      <c r="BY119" s="62">
        <f>COUNTIF($G119:$BP119,"P")+COUNTIF($G119:$BP119,"p5,a5")/2+COUNTIF($G119:$BP119,"p5,b5")/2+COUNTIF($G119:$BP119,"p5,c5")/2+COUNTIF($G119:$BP119,"p5,d5")/2</f>
        <v/>
      </c>
      <c r="BZ119" s="63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4">
        <f>IF(BZ119&gt;25,4,IF(BZ119&gt;18,3,IF(BZ119&gt;12,2,IF(BZ119&gt;4,1,0))))-BX119-2+1</f>
        <v/>
      </c>
      <c r="CE119" s="30" t="n"/>
      <c r="CF119" s="64">
        <f>CD119*CI119</f>
        <v/>
      </c>
      <c r="CG119" s="65">
        <f>F119-BY119+1</f>
        <v/>
      </c>
      <c r="CH119" s="64">
        <f>CE119*16</f>
        <v/>
      </c>
      <c r="CI119" s="66">
        <f>VLOOKUP(A119,[1]DATA!$A$6:$AI$331,34,0)</f>
        <v/>
      </c>
      <c r="CJ119" s="67">
        <f>VLOOKUP(A119,[2]CHAMCONG!A$7:CI$333,79,0)</f>
        <v/>
      </c>
      <c r="CK119" s="68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A1449</t>
        </is>
      </c>
      <c r="B120" s="70" t="inlineStr">
        <is>
          <t>Lê Sỹ Lộc</t>
        </is>
      </c>
      <c r="C120" s="71" t="inlineStr">
        <is>
          <t>KINH DOANH</t>
        </is>
      </c>
      <c r="D120" s="72" t="inlineStr">
        <is>
          <t>Gián tiếp</t>
        </is>
      </c>
      <c r="E120" s="73" t="inlineStr">
        <is>
          <t>2019-11-25</t>
        </is>
      </c>
      <c r="F120" s="73" t="inlineStr"/>
      <c r="G120" s="74" t="inlineStr">
        <is>
          <t>R0</t>
        </is>
      </c>
      <c r="H120" s="74" t="n">
        <v>0</v>
      </c>
      <c r="I120" s="75" t="inlineStr">
        <is>
          <t>D</t>
        </is>
      </c>
      <c r="J120" s="74" t="n">
        <v>0</v>
      </c>
      <c r="K120" s="75" t="inlineStr"/>
      <c r="L120" s="74" t="n">
        <v>0</v>
      </c>
      <c r="M120" s="75" t="inlineStr">
        <is>
          <t>D</t>
        </is>
      </c>
      <c r="N120" s="74" t="n">
        <v>0</v>
      </c>
      <c r="O120" s="75" t="inlineStr">
        <is>
          <t>D</t>
        </is>
      </c>
      <c r="P120" s="74" t="n">
        <v>0</v>
      </c>
      <c r="Q120" s="75" t="inlineStr">
        <is>
          <t>D</t>
        </is>
      </c>
      <c r="R120" s="75" t="n">
        <v>0</v>
      </c>
      <c r="S120" s="75" t="inlineStr">
        <is>
          <t>D</t>
        </is>
      </c>
      <c r="T120" s="74" t="n">
        <v>0</v>
      </c>
      <c r="U120" s="75" t="inlineStr">
        <is>
          <t>D</t>
        </is>
      </c>
      <c r="V120" s="74" t="n">
        <v>0</v>
      </c>
      <c r="W120" s="75" t="inlineStr">
        <is>
          <t>L</t>
        </is>
      </c>
      <c r="X120" s="74" t="n">
        <v>0</v>
      </c>
      <c r="Y120" s="75" t="inlineStr"/>
      <c r="Z120" s="74" t="n">
        <v>0</v>
      </c>
      <c r="AA120" s="75" t="inlineStr">
        <is>
          <t>P0</t>
        </is>
      </c>
      <c r="AB120" s="74" t="n">
        <v>0</v>
      </c>
      <c r="AC120" s="75" t="n"/>
      <c r="AD120" s="74" t="n"/>
      <c r="AE120" s="75" t="n"/>
      <c r="AF120" s="75" t="n"/>
      <c r="AG120" s="75" t="n"/>
      <c r="AH120" s="74" t="n"/>
      <c r="AI120" s="75" t="n"/>
      <c r="AJ120" s="74" t="n"/>
      <c r="AK120" s="75" t="n"/>
      <c r="AL120" s="74" t="n"/>
      <c r="AM120" s="75" t="n"/>
      <c r="AN120" s="74" t="n"/>
      <c r="AO120" s="75" t="n"/>
      <c r="AP120" s="74" t="n"/>
      <c r="AQ120" s="75" t="n"/>
      <c r="AR120" s="74" t="n"/>
      <c r="AS120" s="74" t="n"/>
      <c r="AT120" s="74" t="n"/>
      <c r="AU120" s="75" t="n"/>
      <c r="AV120" s="74" t="n"/>
      <c r="AW120" s="74" t="n"/>
      <c r="AX120" s="74" t="n"/>
      <c r="AY120" s="74" t="n"/>
      <c r="AZ120" s="74" t="n"/>
      <c r="BA120" s="74" t="n"/>
      <c r="BB120" s="74" t="n"/>
      <c r="BC120" s="74" t="n"/>
      <c r="BD120" s="74" t="n"/>
      <c r="BE120" s="74" t="n"/>
      <c r="BF120" s="74" t="n"/>
      <c r="BG120" s="74" t="n"/>
      <c r="BH120" s="74" t="n"/>
      <c r="BI120" s="74" t="n"/>
      <c r="BJ120" s="74" t="n"/>
      <c r="BK120" s="74" t="n"/>
      <c r="BL120" s="74" t="n"/>
      <c r="BM120" s="74" t="n"/>
      <c r="BN120" s="74" t="n"/>
      <c r="BO120" s="74" t="n"/>
      <c r="BP120" s="74" t="n"/>
      <c r="BQ120" s="62">
        <f>COUNTIF($G120:$BP120,"a")+COUNTIF($G120:$BP120,"r0,a5")/2+COUNTIF($G120:$BP120,"p5,a5")/2</f>
        <v/>
      </c>
      <c r="BR120" s="62">
        <f>COUNTIF($G120:$BP120,"d")+COUNTIF($G120:$BP120,"r0,d5")/2+COUNTIF($G120:$BP120,"p5,d5")/2</f>
        <v/>
      </c>
      <c r="BS120" s="62">
        <f>COUNTIF($G120:$BP120,"b")+COUNTIF($G120:$BP120,"r0,b5")/2+COUNTIF($G120:$BP120,"p5,b5")/2</f>
        <v/>
      </c>
      <c r="BT120" s="62">
        <f>COUNTIF($G120:$BP120,"c")+COUNTIF($G120:$BP120,"r0,c5")/2+COUNTIF($G120:$BP120,"p5,c5")/2</f>
        <v/>
      </c>
      <c r="BU120" s="62">
        <f>COUNTIF($G120:$BP120,"KH")+COUNTIF($G120:$BP120,"TL")+COUNTIF($G120:$BP120,"L")</f>
        <v/>
      </c>
      <c r="BV120" s="62" t="n"/>
      <c r="BW120" s="62">
        <f>COUNTIF($G120:$BP120,"hh")</f>
        <v/>
      </c>
      <c r="BX120" s="62">
        <f>COUNTIF($G120:$BP120,"nt7")</f>
        <v/>
      </c>
      <c r="BY120" s="62">
        <f>COUNTIF($G120:$BP120,"P")+COUNTIF($G120:$BP120,"p5,a5")/2+COUNTIF($G120:$BP120,"p5,b5")/2+COUNTIF($G120:$BP120,"p5,c5")/2+COUNTIF($G120:$BP120,"p5,d5")/2</f>
        <v/>
      </c>
      <c r="BZ120" s="63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4">
        <f>IF(BZ120&gt;25,4,IF(BZ120&gt;18,3,IF(BZ120&gt;12,2,IF(BZ120&gt;4,1,0))))-BX120-2+1</f>
        <v/>
      </c>
      <c r="CE120" s="30" t="n"/>
      <c r="CF120" s="64">
        <f>CD120*CI120</f>
        <v/>
      </c>
      <c r="CG120" s="65">
        <f>F120-BY120+1</f>
        <v/>
      </c>
      <c r="CH120" s="64">
        <f>CE120*16</f>
        <v/>
      </c>
      <c r="CI120" s="66">
        <f>VLOOKUP(A120,[1]DATA!$A$6:$AI$331,34,0)</f>
        <v/>
      </c>
      <c r="CJ120" s="67">
        <f>VLOOKUP(A120,[2]CHAMCONG!A$7:CI$333,79,0)</f>
        <v/>
      </c>
      <c r="CK120" s="68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</t>
        </is>
      </c>
      <c r="B121" s="70" t="inlineStr">
        <is>
          <t>Bùi Thị Linh</t>
        </is>
      </c>
      <c r="C121" s="71" t="inlineStr">
        <is>
          <t>X1 Ép - A</t>
        </is>
      </c>
      <c r="D121" s="72" t="inlineStr">
        <is>
          <t>Trực tiếp</t>
        </is>
      </c>
      <c r="E121" s="73" t="inlineStr">
        <is>
          <t>2010-09-17</t>
        </is>
      </c>
      <c r="F121" s="73" t="inlineStr"/>
      <c r="G121" s="74" t="inlineStr">
        <is>
          <t>A</t>
        </is>
      </c>
      <c r="H121" s="74" t="n">
        <v>4</v>
      </c>
      <c r="I121" s="75" t="inlineStr">
        <is>
          <t>A</t>
        </is>
      </c>
      <c r="J121" s="74" t="n">
        <v>4</v>
      </c>
      <c r="K121" s="74" t="inlineStr"/>
      <c r="L121" s="74" t="n">
        <v>0</v>
      </c>
      <c r="M121" s="74" t="inlineStr">
        <is>
          <t>C</t>
        </is>
      </c>
      <c r="N121" s="74" t="n">
        <v>4</v>
      </c>
      <c r="O121" s="75" t="inlineStr">
        <is>
          <t>C</t>
        </is>
      </c>
      <c r="P121" s="74" t="n">
        <v>4</v>
      </c>
      <c r="Q121" s="74" t="inlineStr">
        <is>
          <t>C</t>
        </is>
      </c>
      <c r="R121" s="74" t="n">
        <v>4</v>
      </c>
      <c r="S121" s="74" t="inlineStr">
        <is>
          <t>C</t>
        </is>
      </c>
      <c r="T121" s="74" t="n">
        <v>4</v>
      </c>
      <c r="U121" s="74" t="inlineStr">
        <is>
          <t>C</t>
        </is>
      </c>
      <c r="V121" s="74" t="n">
        <v>4</v>
      </c>
      <c r="W121" s="75" t="inlineStr">
        <is>
          <t>L</t>
        </is>
      </c>
      <c r="X121" s="74" t="n">
        <v>0</v>
      </c>
      <c r="Y121" s="74" t="inlineStr"/>
      <c r="Z121" s="74" t="n">
        <v>0</v>
      </c>
      <c r="AA121" s="74" t="inlineStr">
        <is>
          <t>R0</t>
        </is>
      </c>
      <c r="AB121" s="74" t="n">
        <v>0</v>
      </c>
      <c r="AC121" s="75" t="n"/>
      <c r="AD121" s="74" t="n"/>
      <c r="AE121" s="74" t="n"/>
      <c r="AF121" s="74" t="n"/>
      <c r="AG121" s="74" t="n"/>
      <c r="AH121" s="74" t="n"/>
      <c r="AI121" s="74" t="n"/>
      <c r="AJ121" s="74" t="n"/>
      <c r="AK121" s="75" t="n"/>
      <c r="AL121" s="74" t="n"/>
      <c r="AM121" s="74" t="n"/>
      <c r="AN121" s="74" t="n"/>
      <c r="AO121" s="74" t="n"/>
      <c r="AP121" s="74" t="n"/>
      <c r="AQ121" s="75" t="n"/>
      <c r="AR121" s="74" t="n"/>
      <c r="AS121" s="74" t="n"/>
      <c r="AT121" s="74" t="n"/>
      <c r="AU121" s="74" t="n"/>
      <c r="AV121" s="74" t="n"/>
      <c r="AW121" s="74" t="n"/>
      <c r="AX121" s="74" t="n"/>
      <c r="AY121" s="75" t="n"/>
      <c r="AZ121" s="74" t="n"/>
      <c r="BA121" s="74" t="n"/>
      <c r="BB121" s="74" t="n"/>
      <c r="BC121" s="74" t="n"/>
      <c r="BD121" s="74" t="n"/>
      <c r="BE121" s="75" t="n"/>
      <c r="BF121" s="74" t="n"/>
      <c r="BG121" s="74" t="n"/>
      <c r="BH121" s="74" t="n"/>
      <c r="BI121" s="74" t="n"/>
      <c r="BJ121" s="74" t="n"/>
      <c r="BK121" s="74" t="n"/>
      <c r="BL121" s="74" t="n"/>
      <c r="BM121" s="74" t="n"/>
      <c r="BN121" s="74" t="n"/>
      <c r="BO121" s="74" t="n"/>
      <c r="BP121" s="74" t="n"/>
      <c r="BQ121" s="62">
        <f>COUNTIF($G121:$BP121,"a")+COUNTIF($G121:$BP121,"r0,a5")/2+COUNTIF($G121:$BP121,"p5,a5")/2</f>
        <v/>
      </c>
      <c r="BR121" s="62">
        <f>COUNTIF($G121:$BP121,"d")+COUNTIF($G121:$BP121,"r0,d5")/2+COUNTIF($G121:$BP121,"p5,d5")/2</f>
        <v/>
      </c>
      <c r="BS121" s="62">
        <f>COUNTIF($G121:$BP121,"b")+COUNTIF($G121:$BP121,"r0,b5")/2+COUNTIF($G121:$BP121,"p5,b5")/2</f>
        <v/>
      </c>
      <c r="BT121" s="62">
        <f>COUNTIF($G121:$BP121,"c")+COUNTIF($G121:$BP121,"r0,c5")/2+COUNTIF($G121:$BP121,"p5,c5")/2</f>
        <v/>
      </c>
      <c r="BU121" s="62">
        <f>COUNTIF($G121:$BP121,"KH")+COUNTIF($G121:$BP121,"TL")+COUNTIF($G121:$BP121,"L")</f>
        <v/>
      </c>
      <c r="BV121" s="62" t="n"/>
      <c r="BW121" s="62">
        <f>COUNTIF($G121:$BP121,"hh")</f>
        <v/>
      </c>
      <c r="BX121" s="62">
        <f>COUNTIF($G121:$BP121,"nt7")</f>
        <v/>
      </c>
      <c r="BY121" s="62">
        <f>COUNTIF($G121:$BP121,"P")+COUNTIF($G121:$BP121,"p5,a5")/2+COUNTIF($G121:$BP121,"p5,b5")/2+COUNTIF($G121:$BP121,"p5,c5")/2+COUNTIF($G121:$BP121,"p5,d5")/2</f>
        <v/>
      </c>
      <c r="BZ121" s="63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4">
        <f>IF(BZ121&gt;25,4,IF(BZ121&gt;18,3,IF(BZ121&gt;12,2,IF(BZ121&gt;4,1,0))))-BX121-2+1</f>
        <v/>
      </c>
      <c r="CE121" s="30" t="n"/>
      <c r="CF121" s="64">
        <f>CD121*CI121</f>
        <v/>
      </c>
      <c r="CG121" s="65">
        <f>F121-BY121+1</f>
        <v/>
      </c>
      <c r="CH121" s="64">
        <f>CE121*16</f>
        <v/>
      </c>
      <c r="CI121" s="66">
        <f>VLOOKUP(A121,[1]DATA!$A$6:$AI$331,34,0)</f>
        <v/>
      </c>
      <c r="CJ121" s="67">
        <f>VLOOKUP(A121,[2]CHAMCONG!A$7:CI$333,79,0)</f>
        <v/>
      </c>
      <c r="CK121" s="68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A1451</t>
        </is>
      </c>
      <c r="B122" s="70" t="inlineStr">
        <is>
          <t>Nguyễn Thị Ý Nhi</t>
        </is>
      </c>
      <c r="C122" s="71" t="inlineStr">
        <is>
          <t>KINH DOANH</t>
        </is>
      </c>
      <c r="D122" s="72" t="inlineStr">
        <is>
          <t>Gián tiếp</t>
        </is>
      </c>
      <c r="E122" s="73" t="inlineStr">
        <is>
          <t>2019-12-19</t>
        </is>
      </c>
      <c r="F122" s="73" t="inlineStr"/>
      <c r="G122" s="74" t="inlineStr">
        <is>
          <t>P0</t>
        </is>
      </c>
      <c r="H122" s="74" t="n">
        <v>0</v>
      </c>
      <c r="I122" s="75" t="inlineStr">
        <is>
          <t>P0</t>
        </is>
      </c>
      <c r="J122" s="74" t="n">
        <v>0</v>
      </c>
      <c r="K122" s="75" t="inlineStr"/>
      <c r="L122" s="74" t="n">
        <v>0</v>
      </c>
      <c r="M122" s="75" t="inlineStr">
        <is>
          <t>D</t>
        </is>
      </c>
      <c r="N122" s="74" t="n">
        <v>0</v>
      </c>
      <c r="O122" s="75" t="inlineStr">
        <is>
          <t>D</t>
        </is>
      </c>
      <c r="P122" s="74" t="n">
        <v>0</v>
      </c>
      <c r="Q122" s="75" t="inlineStr">
        <is>
          <t>P0</t>
        </is>
      </c>
      <c r="R122" s="74" t="n">
        <v>0</v>
      </c>
      <c r="S122" s="75" t="inlineStr">
        <is>
          <t>P0</t>
        </is>
      </c>
      <c r="T122" s="74" t="n">
        <v>0</v>
      </c>
      <c r="U122" s="74" t="inlineStr">
        <is>
          <t>P0</t>
        </is>
      </c>
      <c r="V122" s="74" t="n">
        <v>0</v>
      </c>
      <c r="W122" s="75" t="inlineStr">
        <is>
          <t>L</t>
        </is>
      </c>
      <c r="X122" s="74" t="n">
        <v>0</v>
      </c>
      <c r="Y122" s="75" t="inlineStr"/>
      <c r="Z122" s="74" t="n">
        <v>0</v>
      </c>
      <c r="AA122" s="75" t="inlineStr">
        <is>
          <t>P0</t>
        </is>
      </c>
      <c r="AB122" s="74" t="n">
        <v>0</v>
      </c>
      <c r="AC122" s="75" t="n"/>
      <c r="AD122" s="74" t="n"/>
      <c r="AE122" s="75" t="n"/>
      <c r="AF122" s="74" t="n"/>
      <c r="AG122" s="75" t="n"/>
      <c r="AH122" s="74" t="n"/>
      <c r="AI122" s="74" t="n"/>
      <c r="AJ122" s="74" t="n"/>
      <c r="AK122" s="75" t="n"/>
      <c r="AL122" s="74" t="n"/>
      <c r="AM122" s="75" t="n"/>
      <c r="AN122" s="74" t="n"/>
      <c r="AO122" s="75" t="n"/>
      <c r="AP122" s="74" t="n"/>
      <c r="AQ122" s="75" t="n"/>
      <c r="AR122" s="74" t="n"/>
      <c r="AS122" s="75" t="n"/>
      <c r="AT122" s="75" t="n"/>
      <c r="AU122" s="75" t="n"/>
      <c r="AV122" s="74" t="n"/>
      <c r="AW122" s="74" t="n"/>
      <c r="AX122" s="74" t="n"/>
      <c r="AY122" s="75" t="n"/>
      <c r="AZ122" s="74" t="n"/>
      <c r="BA122" s="75" t="n"/>
      <c r="BB122" s="74" t="n"/>
      <c r="BC122" s="75" t="n"/>
      <c r="BD122" s="74" t="n"/>
      <c r="BE122" s="75" t="n"/>
      <c r="BF122" s="74" t="n"/>
      <c r="BG122" s="75" t="n"/>
      <c r="BH122" s="75" t="n"/>
      <c r="BI122" s="74" t="n"/>
      <c r="BJ122" s="74" t="n"/>
      <c r="BK122" s="74" t="n"/>
      <c r="BL122" s="74" t="n"/>
      <c r="BM122" s="74" t="n"/>
      <c r="BN122" s="74" t="n"/>
      <c r="BO122" s="74" t="n"/>
      <c r="BP122" s="74" t="n"/>
      <c r="BQ122" s="62">
        <f>COUNTIF($G122:$BP122,"a")+COUNTIF($G122:$BP122,"r0,a5")/2+COUNTIF($G122:$BP122,"p5,a5")/2</f>
        <v/>
      </c>
      <c r="BR122" s="62">
        <f>COUNTIF($G122:$BP122,"d")+COUNTIF($G122:$BP122,"r0,d5")/2+COUNTIF($G122:$BP122,"p5,d5")/2</f>
        <v/>
      </c>
      <c r="BS122" s="62">
        <f>COUNTIF($G122:$BP122,"b")+COUNTIF($G122:$BP122,"r0,b5")/2+COUNTIF($G122:$BP122,"p5,b5")/2</f>
        <v/>
      </c>
      <c r="BT122" s="62">
        <f>COUNTIF($G122:$BP122,"c")+COUNTIF($G122:$BP122,"r0,c5")/2+COUNTIF($G122:$BP122,"p5,c5")/2</f>
        <v/>
      </c>
      <c r="BU122" s="62">
        <f>COUNTIF($G122:$BP122,"KH")+COUNTIF($G122:$BP122,"TL")+COUNTIF($G122:$BP122,"L")</f>
        <v/>
      </c>
      <c r="BV122" s="62" t="n"/>
      <c r="BW122" s="62">
        <f>COUNTIF($G122:$BP122,"hh")</f>
        <v/>
      </c>
      <c r="BX122" s="62">
        <f>COUNTIF($G122:$BP122,"nt7")</f>
        <v/>
      </c>
      <c r="BY122" s="62">
        <f>COUNTIF($G122:$BP122,"P")+COUNTIF($G122:$BP122,"p5,a5")/2+COUNTIF($G122:$BP122,"p5,b5")/2+COUNTIF($G122:$BP122,"p5,c5")/2+COUNTIF($G122:$BP122,"p5,d5")/2</f>
        <v/>
      </c>
      <c r="BZ122" s="63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4">
        <f>IF(BZ122&gt;25,4,IF(BZ122&gt;18,3,IF(BZ122&gt;12,2,IF(BZ122&gt;4,1,0))))-BX122-2+1</f>
        <v/>
      </c>
      <c r="CE122" s="30" t="n"/>
      <c r="CF122" s="64">
        <f>CD122*CI122</f>
        <v/>
      </c>
      <c r="CG122" s="65">
        <f>F122-BY122+1</f>
        <v/>
      </c>
      <c r="CH122" s="64">
        <f>CE122*16</f>
        <v/>
      </c>
      <c r="CI122" s="66">
        <f>VLOOKUP(A122,[1]DATA!$A$6:$AI$331,34,0)</f>
        <v/>
      </c>
      <c r="CJ122" s="67">
        <f>VLOOKUP(A122,[2]CHAMCONG!A$7:CI$333,79,0)</f>
        <v/>
      </c>
      <c r="CK122" s="68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A1457</t>
        </is>
      </c>
      <c r="B123" s="70" t="inlineStr">
        <is>
          <t>Bùi Thị Thanh Hà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C</t>
        </is>
      </c>
      <c r="H123" s="74" t="n">
        <v>4</v>
      </c>
      <c r="I123" s="75" t="inlineStr">
        <is>
          <t>C</t>
        </is>
      </c>
      <c r="J123" s="74" t="n">
        <v>4</v>
      </c>
      <c r="K123" s="75" t="inlineStr"/>
      <c r="L123" s="74" t="n">
        <v>0</v>
      </c>
      <c r="M123" s="75" t="inlineStr">
        <is>
          <t>A</t>
        </is>
      </c>
      <c r="N123" s="74" t="n">
        <v>4</v>
      </c>
      <c r="O123" s="75" t="inlineStr">
        <is>
          <t>A</t>
        </is>
      </c>
      <c r="P123" s="74" t="n">
        <v>4</v>
      </c>
      <c r="Q123" s="74" t="inlineStr">
        <is>
          <t>A</t>
        </is>
      </c>
      <c r="R123" s="74" t="n">
        <v>4</v>
      </c>
      <c r="S123" s="75" t="inlineStr">
        <is>
          <t>A</t>
        </is>
      </c>
      <c r="T123" s="74" t="n">
        <v>4</v>
      </c>
      <c r="U123" s="75" t="inlineStr">
        <is>
          <t>A</t>
        </is>
      </c>
      <c r="V123" s="74" t="n">
        <v>4</v>
      </c>
      <c r="W123" s="75" t="inlineStr">
        <is>
          <t>L</t>
        </is>
      </c>
      <c r="X123" s="74" t="n">
        <v>0</v>
      </c>
      <c r="Y123" s="75" t="inlineStr"/>
      <c r="Z123" s="74" t="n">
        <v>0</v>
      </c>
      <c r="AA123" s="75" t="inlineStr">
        <is>
          <t>P0</t>
        </is>
      </c>
      <c r="AB123" s="74" t="n">
        <v>0</v>
      </c>
      <c r="AC123" s="75" t="n"/>
      <c r="AD123" s="74" t="n"/>
      <c r="AE123" s="75" t="n"/>
      <c r="AF123" s="75" t="n"/>
      <c r="AG123" s="75" t="n"/>
      <c r="AH123" s="74" t="n"/>
      <c r="AI123" s="75" t="n"/>
      <c r="AJ123" s="74" t="n"/>
      <c r="AK123" s="75" t="n"/>
      <c r="AL123" s="74" t="n"/>
      <c r="AM123" s="75" t="n"/>
      <c r="AN123" s="74" t="n"/>
      <c r="AO123" s="75" t="n"/>
      <c r="AP123" s="74" t="n"/>
      <c r="AQ123" s="74" t="n"/>
      <c r="AR123" s="74" t="n"/>
      <c r="AS123" s="74" t="n"/>
      <c r="AT123" s="74" t="n"/>
      <c r="AU123" s="74" t="n"/>
      <c r="AV123" s="74" t="n"/>
      <c r="AW123" s="74" t="n"/>
      <c r="AX123" s="74" t="n"/>
      <c r="AY123" s="74" t="n"/>
      <c r="AZ123" s="74" t="n"/>
      <c r="BA123" s="74" t="n"/>
      <c r="BB123" s="74" t="n"/>
      <c r="BC123" s="74" t="n"/>
      <c r="BD123" s="74" t="n"/>
      <c r="BE123" s="74" t="n"/>
      <c r="BF123" s="74" t="n"/>
      <c r="BG123" s="74" t="n"/>
      <c r="BH123" s="74" t="n"/>
      <c r="BI123" s="74" t="n"/>
      <c r="BJ123" s="74" t="n"/>
      <c r="BK123" s="74" t="n"/>
      <c r="BL123" s="74" t="n"/>
      <c r="BM123" s="74" t="n"/>
      <c r="BN123" s="74" t="n"/>
      <c r="BO123" s="74" t="n"/>
      <c r="BP123" s="74" t="n"/>
      <c r="BQ123" s="62">
        <f>COUNTIF($G123:$BP123,"a")+COUNTIF($G123:$BP123,"r0,a5")/2+COUNTIF($G123:$BP123,"p5,a5")/2</f>
        <v/>
      </c>
      <c r="BR123" s="62">
        <f>COUNTIF($G123:$BP123,"d")+COUNTIF($G123:$BP123,"r0,d5")/2+COUNTIF($G123:$BP123,"p5,d5")/2</f>
        <v/>
      </c>
      <c r="BS123" s="62">
        <f>COUNTIF($G123:$BP123,"b")+COUNTIF($G123:$BP123,"r0,b5")/2+COUNTIF($G123:$BP123,"p5,b5")/2</f>
        <v/>
      </c>
      <c r="BT123" s="62">
        <f>COUNTIF($G123:$BP123,"c")+COUNTIF($G123:$BP123,"r0,c5")/2+COUNTIF($G123:$BP123,"p5,c5")/2</f>
        <v/>
      </c>
      <c r="BU123" s="62">
        <f>COUNTIF($G123:$BP123,"KH")+COUNTIF($G123:$BP123,"TL")+COUNTIF($G123:$BP123,"L")</f>
        <v/>
      </c>
      <c r="BV123" s="62" t="n"/>
      <c r="BW123" s="62">
        <f>COUNTIF($G123:$BP123,"hh")</f>
        <v/>
      </c>
      <c r="BX123" s="62">
        <f>COUNTIF($G123:$BP123,"nt7")</f>
        <v/>
      </c>
      <c r="BY123" s="62">
        <f>COUNTIF($G123:$BP123,"P")+COUNTIF($G123:$BP123,"p5,a5")/2+COUNTIF($G123:$BP123,"p5,b5")/2+COUNTIF($G123:$BP123,"p5,c5")/2+COUNTIF($G123:$BP123,"p5,d5")/2</f>
        <v/>
      </c>
      <c r="BZ123" s="63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4">
        <f>IF(BZ123&gt;25,4,IF(BZ123&gt;18,3,IF(BZ123&gt;12,2,IF(BZ123&gt;4,1,0))))-BX123-2+1</f>
        <v/>
      </c>
      <c r="CE123" s="30" t="n"/>
      <c r="CF123" s="64">
        <f>CD123*CI123</f>
        <v/>
      </c>
      <c r="CG123" s="65">
        <f>F123-BY123+1</f>
        <v/>
      </c>
      <c r="CH123" s="64">
        <f>CE123*16</f>
        <v/>
      </c>
      <c r="CI123" s="66">
        <f>VLOOKUP(A123,[1]DATA!$A$6:$AI$331,34,0)</f>
        <v/>
      </c>
      <c r="CJ123" s="67">
        <f>VLOOKUP(A123,[2]CHAMCONG!A$7:CI$333,79,0)</f>
        <v/>
      </c>
      <c r="CK123" s="68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A1459</t>
        </is>
      </c>
      <c r="B124" s="70" t="inlineStr">
        <is>
          <t>Phạm Thanh Nhật Hào</t>
        </is>
      </c>
      <c r="C124" s="71" t="inlineStr">
        <is>
          <t>QA/QC X1 Xi</t>
        </is>
      </c>
      <c r="D124" s="72" t="inlineStr">
        <is>
          <t>Trực tiếp</t>
        </is>
      </c>
      <c r="E124" s="73" t="inlineStr">
        <is>
          <t>2020-02-17</t>
        </is>
      </c>
      <c r="F124" s="73" t="inlineStr"/>
      <c r="G124" s="74" t="inlineStr">
        <is>
          <t>A</t>
        </is>
      </c>
      <c r="H124" s="74" t="n">
        <v>4</v>
      </c>
      <c r="I124" s="75" t="inlineStr">
        <is>
          <t>A</t>
        </is>
      </c>
      <c r="J124" s="74" t="n">
        <v>4</v>
      </c>
      <c r="K124" s="75" t="inlineStr"/>
      <c r="L124" s="74" t="n">
        <v>0</v>
      </c>
      <c r="M124" s="75" t="inlineStr">
        <is>
          <t>C</t>
        </is>
      </c>
      <c r="N124" s="74" t="n">
        <v>4</v>
      </c>
      <c r="O124" s="75" t="inlineStr">
        <is>
          <t>C</t>
        </is>
      </c>
      <c r="P124" s="74" t="n">
        <v>4</v>
      </c>
      <c r="Q124" s="75" t="inlineStr">
        <is>
          <t>C</t>
        </is>
      </c>
      <c r="R124" s="75" t="n">
        <v>4</v>
      </c>
      <c r="S124" s="75" t="inlineStr">
        <is>
          <t>C</t>
        </is>
      </c>
      <c r="T124" s="74" t="n">
        <v>4</v>
      </c>
      <c r="U124" s="74" t="inlineStr">
        <is>
          <t>C</t>
        </is>
      </c>
      <c r="V124" s="74" t="n">
        <v>4</v>
      </c>
      <c r="W124" s="75" t="inlineStr">
        <is>
          <t>L</t>
        </is>
      </c>
      <c r="X124" s="74" t="n">
        <v>0</v>
      </c>
      <c r="Y124" s="75" t="inlineStr"/>
      <c r="Z124" s="74" t="n">
        <v>0</v>
      </c>
      <c r="AA124" s="75" t="inlineStr">
        <is>
          <t>R0</t>
        </is>
      </c>
      <c r="AB124" s="74" t="n">
        <v>0</v>
      </c>
      <c r="AC124" s="75" t="n"/>
      <c r="AD124" s="74" t="n"/>
      <c r="AE124" s="75" t="n"/>
      <c r="AF124" s="75" t="n"/>
      <c r="AG124" s="75" t="n"/>
      <c r="AH124" s="74" t="n"/>
      <c r="AI124" s="74" t="n"/>
      <c r="AJ124" s="74" t="n"/>
      <c r="AK124" s="75" t="n"/>
      <c r="AL124" s="74" t="n"/>
      <c r="AM124" s="75" t="n"/>
      <c r="AN124" s="74" t="n"/>
      <c r="AO124" s="75" t="n"/>
      <c r="AP124" s="74" t="n"/>
      <c r="AQ124" s="74" t="n"/>
      <c r="AR124" s="74" t="n"/>
      <c r="AS124" s="74" t="n"/>
      <c r="AT124" s="74" t="n"/>
      <c r="AU124" s="74" t="n"/>
      <c r="AV124" s="74" t="n"/>
      <c r="AW124" s="74" t="n"/>
      <c r="AX124" s="74" t="n"/>
      <c r="AY124" s="74" t="n"/>
      <c r="AZ124" s="74" t="n"/>
      <c r="BA124" s="74" t="n"/>
      <c r="BB124" s="74" t="n"/>
      <c r="BC124" s="74" t="n"/>
      <c r="BD124" s="74" t="n"/>
      <c r="BE124" s="74" t="n"/>
      <c r="BF124" s="74" t="n"/>
      <c r="BG124" s="74" t="n"/>
      <c r="BH124" s="74" t="n"/>
      <c r="BI124" s="74" t="n"/>
      <c r="BJ124" s="74" t="n"/>
      <c r="BK124" s="74" t="n"/>
      <c r="BL124" s="74" t="n"/>
      <c r="BM124" s="74" t="n"/>
      <c r="BN124" s="74" t="n"/>
      <c r="BO124" s="74" t="n"/>
      <c r="BP124" s="74" t="n"/>
      <c r="BQ124" s="62">
        <f>COUNTIF($G124:$BP124,"a")+COUNTIF($G124:$BP124,"r0,a5")/2+COUNTIF($G124:$BP124,"p5,a5")/2</f>
        <v/>
      </c>
      <c r="BR124" s="62">
        <f>COUNTIF($G124:$BP124,"d")+COUNTIF($G124:$BP124,"r0,d5")/2+COUNTIF($G124:$BP124,"p5,d5")/2</f>
        <v/>
      </c>
      <c r="BS124" s="62">
        <f>COUNTIF($G124:$BP124,"b")+COUNTIF($G124:$BP124,"r0,b5")/2+COUNTIF($G124:$BP124,"p5,b5")/2</f>
        <v/>
      </c>
      <c r="BT124" s="62">
        <f>COUNTIF($G124:$BP124,"c")+COUNTIF($G124:$BP124,"r0,c5")/2+COUNTIF($G124:$BP124,"p5,c5")/2</f>
        <v/>
      </c>
      <c r="BU124" s="62">
        <f>COUNTIF($G124:$BP124,"KH")+COUNTIF($G124:$BP124,"TL")+COUNTIF($G124:$BP124,"L")</f>
        <v/>
      </c>
      <c r="BV124" s="62" t="n"/>
      <c r="BW124" s="62">
        <f>COUNTIF($G124:$BP124,"hh")</f>
        <v/>
      </c>
      <c r="BX124" s="62">
        <f>COUNTIF($G124:$BP124,"nt7")</f>
        <v/>
      </c>
      <c r="BY124" s="62">
        <f>COUNTIF($G124:$BP124,"P")+COUNTIF($G124:$BP124,"p5,a5")/2+COUNTIF($G124:$BP124,"p5,b5")/2+COUNTIF($G124:$BP124,"p5,c5")/2+COUNTIF($G124:$BP124,"p5,d5")/2</f>
        <v/>
      </c>
      <c r="BZ124" s="63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4">
        <f>IF(BZ124&gt;25,4,IF(BZ124&gt;18,3,IF(BZ124&gt;12,2,IF(BZ124&gt;4,1,0))))-BX124-2+1</f>
        <v/>
      </c>
      <c r="CE124" s="30" t="n"/>
      <c r="CF124" s="64">
        <f>CD124*CI124</f>
        <v/>
      </c>
      <c r="CG124" s="65">
        <f>F124-BY124+1</f>
        <v/>
      </c>
      <c r="CH124" s="64">
        <f>CE124*16</f>
        <v/>
      </c>
      <c r="CI124" s="66">
        <f>VLOOKUP(A124,[1]DATA!$A$6:$AI$331,34,0)</f>
        <v/>
      </c>
      <c r="CJ124" s="67">
        <f>VLOOKUP(A124,[2]CHAMCONG!A$7:CI$333,79,0)</f>
        <v/>
      </c>
      <c r="CK124" s="68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A1463</t>
        </is>
      </c>
      <c r="B125" s="70" t="inlineStr">
        <is>
          <t>Võ Thị Thu Thủy</t>
        </is>
      </c>
      <c r="C125" s="71" t="inlineStr">
        <is>
          <t>QA/QC X2</t>
        </is>
      </c>
      <c r="D125" s="72" t="inlineStr">
        <is>
          <t>Trực tiếp</t>
        </is>
      </c>
      <c r="E125" s="73" t="inlineStr">
        <is>
          <t>2020-03-02</t>
        </is>
      </c>
      <c r="F125" s="73" t="inlineStr"/>
      <c r="G125" s="74" t="inlineStr">
        <is>
          <t>A</t>
        </is>
      </c>
      <c r="H125" s="74" t="n">
        <v>4</v>
      </c>
      <c r="I125" s="74" t="inlineStr">
        <is>
          <t>A</t>
        </is>
      </c>
      <c r="J125" s="74" t="n">
        <v>4</v>
      </c>
      <c r="K125" s="74" t="inlineStr"/>
      <c r="L125" s="74" t="n">
        <v>0</v>
      </c>
      <c r="M125" s="74" t="inlineStr">
        <is>
          <t>C</t>
        </is>
      </c>
      <c r="N125" s="74" t="n">
        <v>4</v>
      </c>
      <c r="O125" s="75" t="inlineStr">
        <is>
          <t>C</t>
        </is>
      </c>
      <c r="P125" s="74" t="n">
        <v>4</v>
      </c>
      <c r="Q125" s="75" t="inlineStr">
        <is>
          <t>C</t>
        </is>
      </c>
      <c r="R125" s="75" t="n">
        <v>4</v>
      </c>
      <c r="S125" s="74" t="inlineStr">
        <is>
          <t>C</t>
        </is>
      </c>
      <c r="T125" s="74" t="n">
        <v>4</v>
      </c>
      <c r="U125" s="74" t="inlineStr">
        <is>
          <t>C</t>
        </is>
      </c>
      <c r="V125" s="74" t="n">
        <v>4</v>
      </c>
      <c r="W125" s="74" t="inlineStr">
        <is>
          <t>L</t>
        </is>
      </c>
      <c r="X125" s="74" t="n">
        <v>0</v>
      </c>
      <c r="Y125" s="74" t="inlineStr"/>
      <c r="Z125" s="74" t="n">
        <v>0</v>
      </c>
      <c r="AA125" s="74" t="inlineStr">
        <is>
          <t>R0</t>
        </is>
      </c>
      <c r="AB125" s="74" t="n">
        <v>0</v>
      </c>
      <c r="AC125" s="74" t="n"/>
      <c r="AD125" s="74" t="n"/>
      <c r="AE125" s="74" t="n"/>
      <c r="AF125" s="74" t="n"/>
      <c r="AG125" s="74" t="n"/>
      <c r="AH125" s="74" t="n"/>
      <c r="AI125" s="74" t="n"/>
      <c r="AJ125" s="74" t="n"/>
      <c r="AK125" s="74" t="n"/>
      <c r="AL125" s="74" t="n"/>
      <c r="AM125" s="74" t="n"/>
      <c r="AN125" s="74" t="n"/>
      <c r="AO125" s="74" t="n"/>
      <c r="AP125" s="74" t="n"/>
      <c r="AQ125" s="74" t="n"/>
      <c r="AR125" s="74" t="n"/>
      <c r="AS125" s="74" t="n"/>
      <c r="AT125" s="74" t="n"/>
      <c r="AU125" s="74" t="n"/>
      <c r="AV125" s="74" t="n"/>
      <c r="AW125" s="74" t="n"/>
      <c r="AX125" s="74" t="n"/>
      <c r="AY125" s="74" t="n"/>
      <c r="AZ125" s="74" t="n"/>
      <c r="BA125" s="74" t="n"/>
      <c r="BB125" s="74" t="n"/>
      <c r="BC125" s="74" t="n"/>
      <c r="BD125" s="74" t="n"/>
      <c r="BE125" s="74" t="n"/>
      <c r="BF125" s="74" t="n"/>
      <c r="BG125" s="74" t="n"/>
      <c r="BH125" s="74" t="n"/>
      <c r="BI125" s="74" t="n"/>
      <c r="BJ125" s="74" t="n"/>
      <c r="BK125" s="74" t="n"/>
      <c r="BL125" s="74" t="n"/>
      <c r="BM125" s="74" t="n"/>
      <c r="BN125" s="74" t="n"/>
      <c r="BO125" s="74" t="n"/>
      <c r="BP125" s="74" t="n"/>
      <c r="BQ125" s="62">
        <f>COUNTIF($G125:$BP125,"a")+COUNTIF($G125:$BP125,"r0,a5")/2+COUNTIF($G125:$BP125,"p5,a5")/2</f>
        <v/>
      </c>
      <c r="BR125" s="62">
        <f>COUNTIF($G125:$BP125,"d")+COUNTIF($G125:$BP125,"r0,d5")/2+COUNTIF($G125:$BP125,"p5,d5")/2</f>
        <v/>
      </c>
      <c r="BS125" s="62">
        <f>COUNTIF($G125:$BP125,"b")+COUNTIF($G125:$BP125,"r0,b5")/2+COUNTIF($G125:$BP125,"p5,b5")/2</f>
        <v/>
      </c>
      <c r="BT125" s="62">
        <f>COUNTIF($G125:$BP125,"c")+COUNTIF($G125:$BP125,"r0,c5")/2+COUNTIF($G125:$BP125,"p5,c5")/2</f>
        <v/>
      </c>
      <c r="BU125" s="62">
        <f>COUNTIF($G125:$BP125,"KH")+COUNTIF($G125:$BP125,"TL")+COUNTIF($G125:$BP125,"L")</f>
        <v/>
      </c>
      <c r="BV125" s="62" t="n"/>
      <c r="BW125" s="62">
        <f>COUNTIF($G125:$BP125,"hh")</f>
        <v/>
      </c>
      <c r="BX125" s="62">
        <f>COUNTIF($G125:$BP125,"nt7")</f>
        <v/>
      </c>
      <c r="BY125" s="62">
        <f>COUNTIF($G125:$BP125,"P")+COUNTIF($G125:$BP125,"p5,a5")/2+COUNTIF($G125:$BP125,"p5,b5")/2+COUNTIF($G125:$BP125,"p5,c5")/2+COUNTIF($G125:$BP125,"p5,d5")/2</f>
        <v/>
      </c>
      <c r="BZ125" s="63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4">
        <f>IF(BZ125&gt;25,4,IF(BZ125&gt;18,3,IF(BZ125&gt;12,2,IF(BZ125&gt;4,1,0))))-BX125-2+1</f>
        <v/>
      </c>
      <c r="CE125" s="30" t="n"/>
      <c r="CF125" s="64">
        <f>CD125*CI125</f>
        <v/>
      </c>
      <c r="CG125" s="65">
        <f>F125-BY125+1</f>
        <v/>
      </c>
      <c r="CH125" s="64">
        <f>CE125*16</f>
        <v/>
      </c>
      <c r="CI125" s="66">
        <f>VLOOKUP(A125,[1]DATA!$A$6:$AI$331,34,0)</f>
        <v/>
      </c>
      <c r="CJ125" s="67">
        <f>VLOOKUP(A125,[2]CHAMCONG!A$7:CI$333,79,0)</f>
        <v/>
      </c>
      <c r="CK125" s="68">
        <f>CJ125-CA125</f>
        <v/>
      </c>
    </row>
    <row r="126" ht="15.75" customFormat="1" customHeight="1" s="25">
      <c r="A126" s="69" t="inlineStr">
        <is>
          <t>A1466</t>
        </is>
      </c>
      <c r="B126" s="70" t="inlineStr">
        <is>
          <t>Nguyễn Ngọc Dể</t>
        </is>
      </c>
      <c r="C126" s="71" t="inlineStr">
        <is>
          <t>X1 Ép - B</t>
        </is>
      </c>
      <c r="D126" s="72" t="inlineStr">
        <is>
          <t>Trực tiếp</t>
        </is>
      </c>
      <c r="E126" s="73" t="inlineStr">
        <is>
          <t>2020-03-03</t>
        </is>
      </c>
      <c r="F126" s="73" t="inlineStr"/>
      <c r="G126" s="74" t="inlineStr">
        <is>
          <t>P0</t>
        </is>
      </c>
      <c r="H126" s="74" t="n">
        <v>0</v>
      </c>
      <c r="I126" s="74" t="inlineStr">
        <is>
          <t>P0</t>
        </is>
      </c>
      <c r="J126" s="74" t="n">
        <v>0</v>
      </c>
      <c r="K126" s="74" t="inlineStr"/>
      <c r="L126" s="74" t="n">
        <v>0</v>
      </c>
      <c r="M126" s="74" t="inlineStr">
        <is>
          <t>R0</t>
        </is>
      </c>
      <c r="N126" s="74" t="n">
        <v>0</v>
      </c>
      <c r="O126" s="74" t="inlineStr">
        <is>
          <t>A</t>
        </is>
      </c>
      <c r="P126" s="74" t="n">
        <v>4</v>
      </c>
      <c r="Q126" s="74" t="inlineStr">
        <is>
          <t>A</t>
        </is>
      </c>
      <c r="R126" s="74" t="n">
        <v>4</v>
      </c>
      <c r="S126" s="74" t="inlineStr">
        <is>
          <t>A</t>
        </is>
      </c>
      <c r="T126" s="74" t="n">
        <v>4</v>
      </c>
      <c r="U126" s="74" t="inlineStr">
        <is>
          <t>A</t>
        </is>
      </c>
      <c r="V126" s="74" t="n">
        <v>4</v>
      </c>
      <c r="W126" s="74" t="inlineStr">
        <is>
          <t>L</t>
        </is>
      </c>
      <c r="X126" s="74" t="n">
        <v>0</v>
      </c>
      <c r="Y126" s="74" t="inlineStr"/>
      <c r="Z126" s="74" t="n">
        <v>0</v>
      </c>
      <c r="AA126" s="74" t="inlineStr">
        <is>
          <t>P0</t>
        </is>
      </c>
      <c r="AB126" s="74" t="n">
        <v>0</v>
      </c>
      <c r="AC126" s="74" t="n"/>
      <c r="AD126" s="74" t="n"/>
      <c r="AE126" s="74" t="n"/>
      <c r="AF126" s="74" t="n"/>
      <c r="AG126" s="74" t="n"/>
      <c r="AH126" s="74" t="n"/>
      <c r="AI126" s="74" t="n"/>
      <c r="AJ126" s="74" t="n"/>
      <c r="AK126" s="74" t="n"/>
      <c r="AL126" s="74" t="n"/>
      <c r="AM126" s="74" t="n"/>
      <c r="AN126" s="74" t="n"/>
      <c r="AO126" s="74" t="n"/>
      <c r="AP126" s="74" t="n"/>
      <c r="AQ126" s="74" t="n"/>
      <c r="AR126" s="74" t="n"/>
      <c r="AS126" s="74" t="n"/>
      <c r="AT126" s="74" t="n"/>
      <c r="AU126" s="74" t="n"/>
      <c r="AV126" s="74" t="n"/>
      <c r="AW126" s="74" t="n"/>
      <c r="AX126" s="74" t="n"/>
      <c r="AY126" s="74" t="n"/>
      <c r="AZ126" s="74" t="n"/>
      <c r="BA126" s="74" t="n"/>
      <c r="BB126" s="74" t="n"/>
      <c r="BC126" s="74" t="n"/>
      <c r="BD126" s="74" t="n"/>
      <c r="BE126" s="74" t="n"/>
      <c r="BF126" s="74" t="n"/>
      <c r="BG126" s="74" t="n"/>
      <c r="BH126" s="74" t="n"/>
      <c r="BI126" s="74" t="n"/>
      <c r="BJ126" s="74" t="n"/>
      <c r="BK126" s="74" t="n"/>
      <c r="BL126" s="74" t="n"/>
      <c r="BM126" s="74" t="n"/>
      <c r="BN126" s="74" t="n"/>
      <c r="BO126" s="74" t="n"/>
      <c r="BP126" s="74" t="n"/>
      <c r="BQ126" s="62">
        <f>COUNTIF($G126:$BP126,"a")+COUNTIF($G126:$BP126,"r0,a5")/2+COUNTIF($G126:$BP126,"p5,a5")/2</f>
        <v/>
      </c>
      <c r="BR126" s="62">
        <f>COUNTIF($G126:$BP126,"d")+COUNTIF($G126:$BP126,"r0,d5")/2+COUNTIF($G126:$BP126,"p5,d5")/2</f>
        <v/>
      </c>
      <c r="BS126" s="62">
        <f>COUNTIF($G126:$BP126,"b")+COUNTIF($G126:$BP126,"r0,b5")/2+COUNTIF($G126:$BP126,"p5,b5")/2</f>
        <v/>
      </c>
      <c r="BT126" s="62">
        <f>COUNTIF($G126:$BP126,"c")+COUNTIF($G126:$BP126,"r0,c5")/2+COUNTIF($G126:$BP126,"p5,c5")/2</f>
        <v/>
      </c>
      <c r="BU126" s="62">
        <f>COUNTIF($G126:$BP126,"KH")+COUNTIF($G126:$BP126,"TL")+COUNTIF($G126:$BP126,"L")</f>
        <v/>
      </c>
      <c r="BV126" s="62" t="n"/>
      <c r="BW126" s="62">
        <f>COUNTIF($G126:$BP126,"hh")</f>
        <v/>
      </c>
      <c r="BX126" s="62">
        <f>COUNTIF($G126:$BP126,"nt7")</f>
        <v/>
      </c>
      <c r="BY126" s="62">
        <f>COUNTIF($G126:$BP126,"P")+COUNTIF($G126:$BP126,"p5,a5")/2+COUNTIF($G126:$BP126,"p5,b5")/2+COUNTIF($G126:$BP126,"p5,c5")/2+COUNTIF($G126:$BP126,"p5,d5")/2</f>
        <v/>
      </c>
      <c r="BZ126" s="63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4">
        <f>IF(BZ126&gt;25,4,IF(BZ126&gt;18,3,IF(BZ126&gt;12,2,IF(BZ126&gt;4,1,0))))-BX126-2+1</f>
        <v/>
      </c>
      <c r="CE126" s="30" t="n"/>
      <c r="CF126" s="64">
        <f>CD126*CI126</f>
        <v/>
      </c>
      <c r="CG126" s="65">
        <f>F126-BY126+1</f>
        <v/>
      </c>
      <c r="CH126" s="64">
        <f>CE126*16</f>
        <v/>
      </c>
      <c r="CI126" s="66">
        <f>VLOOKUP(A126,[1]DATA!$A$6:$AI$331,34,0)</f>
        <v/>
      </c>
      <c r="CJ126" s="67">
        <f>VLOOKUP(A126,[2]CHAMCONG!A$7:CI$333,79,0)</f>
        <v/>
      </c>
      <c r="CK126" s="68">
        <f>CJ126-CA126</f>
        <v/>
      </c>
    </row>
    <row r="127" ht="15.75" customFormat="1" customHeight="1" s="27">
      <c r="A127" s="69" t="inlineStr">
        <is>
          <t>A1467</t>
        </is>
      </c>
      <c r="B127" s="70" t="inlineStr">
        <is>
          <t>Ngô Thị Thanh Thảo</t>
        </is>
      </c>
      <c r="C127" s="71" t="inlineStr">
        <is>
          <t>QA/QC X1 Xi</t>
        </is>
      </c>
      <c r="D127" s="72" t="inlineStr">
        <is>
          <t>Trực tiếp</t>
        </is>
      </c>
      <c r="E127" s="73" t="inlineStr">
        <is>
          <t>2020-03-04</t>
        </is>
      </c>
      <c r="F127" s="73" t="inlineStr"/>
      <c r="G127" s="74" t="inlineStr">
        <is>
          <t>C</t>
        </is>
      </c>
      <c r="H127" s="74" t="n">
        <v>4</v>
      </c>
      <c r="I127" s="74" t="inlineStr">
        <is>
          <t>C</t>
        </is>
      </c>
      <c r="J127" s="74" t="n">
        <v>4</v>
      </c>
      <c r="K127" s="74" t="inlineStr"/>
      <c r="L127" s="74" t="n">
        <v>0</v>
      </c>
      <c r="M127" s="74" t="inlineStr">
        <is>
          <t>A</t>
        </is>
      </c>
      <c r="N127" s="74" t="n">
        <v>4</v>
      </c>
      <c r="O127" s="74" t="inlineStr">
        <is>
          <t>A</t>
        </is>
      </c>
      <c r="P127" s="74" t="n">
        <v>4</v>
      </c>
      <c r="Q127" s="74" t="inlineStr">
        <is>
          <t>A</t>
        </is>
      </c>
      <c r="R127" s="74" t="n">
        <v>4</v>
      </c>
      <c r="S127" s="74" t="inlineStr">
        <is>
          <t>A</t>
        </is>
      </c>
      <c r="T127" s="74" t="n">
        <v>4</v>
      </c>
      <c r="U127" s="74" t="inlineStr">
        <is>
          <t>A</t>
        </is>
      </c>
      <c r="V127" s="74" t="n">
        <v>4</v>
      </c>
      <c r="W127" s="74" t="inlineStr">
        <is>
          <t>L</t>
        </is>
      </c>
      <c r="X127" s="74" t="n">
        <v>0</v>
      </c>
      <c r="Y127" s="74" t="inlineStr"/>
      <c r="Z127" s="74" t="n">
        <v>0</v>
      </c>
      <c r="AA127" s="74" t="inlineStr">
        <is>
          <t>P0</t>
        </is>
      </c>
      <c r="AB127" s="74" t="n">
        <v>0</v>
      </c>
      <c r="AC127" s="74" t="n"/>
      <c r="AD127" s="74" t="n"/>
      <c r="AE127" s="74" t="n"/>
      <c r="AF127" s="74" t="n"/>
      <c r="AG127" s="74" t="n"/>
      <c r="AH127" s="74" t="n"/>
      <c r="AI127" s="74" t="n"/>
      <c r="AJ127" s="74" t="n"/>
      <c r="AK127" s="74" t="n"/>
      <c r="AL127" s="74" t="n"/>
      <c r="AM127" s="74" t="n"/>
      <c r="AN127" s="74" t="n"/>
      <c r="AO127" s="74" t="n"/>
      <c r="AP127" s="74" t="n"/>
      <c r="AQ127" s="74" t="n"/>
      <c r="AR127" s="74" t="n"/>
      <c r="AS127" s="74" t="n"/>
      <c r="AT127" s="74" t="n"/>
      <c r="AU127" s="74" t="n"/>
      <c r="AV127" s="74" t="n"/>
      <c r="AW127" s="74" t="n"/>
      <c r="AX127" s="74" t="n"/>
      <c r="AY127" s="74" t="n"/>
      <c r="AZ127" s="74" t="n"/>
      <c r="BA127" s="74" t="n"/>
      <c r="BB127" s="74" t="n"/>
      <c r="BC127" s="74" t="n"/>
      <c r="BD127" s="74" t="n"/>
      <c r="BE127" s="74" t="n"/>
      <c r="BF127" s="74" t="n"/>
      <c r="BG127" s="74" t="n"/>
      <c r="BH127" s="74" t="n"/>
      <c r="BI127" s="74" t="n"/>
      <c r="BJ127" s="74" t="n"/>
      <c r="BK127" s="74" t="n"/>
      <c r="BL127" s="74" t="n"/>
      <c r="BM127" s="74" t="n"/>
      <c r="BN127" s="74" t="n"/>
      <c r="BO127" s="74" t="n"/>
      <c r="BP127" s="74" t="n"/>
      <c r="BQ127" s="62">
        <f>COUNTIF($G127:$BP127,"a")+COUNTIF($G127:$BP127,"r0,a5")/2+COUNTIF($G127:$BP127,"p5,a5")/2</f>
        <v/>
      </c>
      <c r="BR127" s="62">
        <f>COUNTIF($G127:$BP127,"d")+COUNTIF($G127:$BP127,"r0,d5")/2+COUNTIF($G127:$BP127,"p5,d5")/2</f>
        <v/>
      </c>
      <c r="BS127" s="62">
        <f>COUNTIF($G127:$BP127,"b")+COUNTIF($G127:$BP127,"r0,b5")/2+COUNTIF($G127:$BP127,"p5,b5")/2</f>
        <v/>
      </c>
      <c r="BT127" s="62">
        <f>COUNTIF($G127:$BP127,"c")+COUNTIF($G127:$BP127,"r0,c5")/2+COUNTIF($G127:$BP127,"p5,c5")/2</f>
        <v/>
      </c>
      <c r="BU127" s="62">
        <f>COUNTIF($G127:$BP127,"KH")+COUNTIF($G127:$BP127,"TL")+COUNTIF($G127:$BP127,"L")</f>
        <v/>
      </c>
      <c r="BV127" s="62" t="n"/>
      <c r="BW127" s="62">
        <f>COUNTIF($G127:$BP127,"hh")</f>
        <v/>
      </c>
      <c r="BX127" s="62">
        <f>COUNTIF($G127:$BP127,"nt7")</f>
        <v/>
      </c>
      <c r="BY127" s="62">
        <f>COUNTIF($G127:$BP127,"P")+COUNTIF($G127:$BP127,"p5,a5")/2+COUNTIF($G127:$BP127,"p5,b5")/2+COUNTIF($G127:$BP127,"p5,c5")/2+COUNTIF($G127:$BP127,"p5,d5")/2</f>
        <v/>
      </c>
      <c r="BZ127" s="63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4">
        <f>IF(BZ127&gt;25,4,IF(BZ127&gt;18,3,IF(BZ127&gt;12,2,IF(BZ127&gt;4,1,0))))-BX127-2+1</f>
        <v/>
      </c>
      <c r="CE127" s="30" t="n"/>
      <c r="CF127" s="64">
        <f>CD127*CI127</f>
        <v/>
      </c>
      <c r="CG127" s="65">
        <f>F127-BY127+1</f>
        <v/>
      </c>
      <c r="CH127" s="64">
        <f>CE127*16</f>
        <v/>
      </c>
      <c r="CI127" s="66">
        <f>VLOOKUP(A127,[1]DATA!$A$6:$AI$331,34,0)</f>
        <v/>
      </c>
      <c r="CJ127" s="67">
        <f>VLOOKUP(A127,[2]CHAMCONG!A$7:CI$333,79,0)</f>
        <v/>
      </c>
      <c r="CK127" s="68">
        <f>CJ127-CA127</f>
        <v/>
      </c>
      <c r="CL127" s="25" t="n"/>
      <c r="CM127" s="25" t="n"/>
    </row>
    <row r="128" ht="15.75" customFormat="1" customHeight="1" s="25">
      <c r="A128" s="69" t="inlineStr">
        <is>
          <t>A1471</t>
        </is>
      </c>
      <c r="B128" s="70" t="inlineStr">
        <is>
          <t>Kim Thị Thanh Sơn</t>
        </is>
      </c>
      <c r="C128" s="71" t="inlineStr">
        <is>
          <t>X1 Ép - B</t>
        </is>
      </c>
      <c r="D128" s="72" t="inlineStr">
        <is>
          <t>Trực tiếp</t>
        </is>
      </c>
      <c r="E128" s="73" t="inlineStr">
        <is>
          <t>2020-03-02</t>
        </is>
      </c>
      <c r="F128" s="73" t="inlineStr"/>
      <c r="G128" s="74" t="inlineStr">
        <is>
          <t>C</t>
        </is>
      </c>
      <c r="H128" s="74" t="n">
        <v>4</v>
      </c>
      <c r="I128" s="74" t="inlineStr">
        <is>
          <t>C</t>
        </is>
      </c>
      <c r="J128" s="74" t="n">
        <v>4</v>
      </c>
      <c r="K128" s="74" t="inlineStr"/>
      <c r="L128" s="74" t="n">
        <v>0</v>
      </c>
      <c r="M128" s="74" t="inlineStr">
        <is>
          <t>A</t>
        </is>
      </c>
      <c r="N128" s="74" t="n">
        <v>4</v>
      </c>
      <c r="O128" s="74" t="inlineStr">
        <is>
          <t>A</t>
        </is>
      </c>
      <c r="P128" s="74" t="n">
        <v>4</v>
      </c>
      <c r="Q128" s="74" t="inlineStr">
        <is>
          <t>A</t>
        </is>
      </c>
      <c r="R128" s="74" t="n">
        <v>4</v>
      </c>
      <c r="S128" s="74" t="inlineStr">
        <is>
          <t>A</t>
        </is>
      </c>
      <c r="T128" s="74" t="n">
        <v>4</v>
      </c>
      <c r="U128" s="74" t="inlineStr">
        <is>
          <t>A</t>
        </is>
      </c>
      <c r="V128" s="74" t="n">
        <v>4</v>
      </c>
      <c r="W128" s="74" t="inlineStr">
        <is>
          <t>L</t>
        </is>
      </c>
      <c r="X128" s="74" t="n">
        <v>0</v>
      </c>
      <c r="Y128" s="74" t="inlineStr"/>
      <c r="Z128" s="74" t="n">
        <v>0</v>
      </c>
      <c r="AA128" s="74" t="inlineStr">
        <is>
          <t>P0</t>
        </is>
      </c>
      <c r="AB128" s="74" t="n">
        <v>0</v>
      </c>
      <c r="AC128" s="74" t="n"/>
      <c r="AD128" s="74" t="n"/>
      <c r="AE128" s="74" t="n"/>
      <c r="AF128" s="74" t="n"/>
      <c r="AG128" s="74" t="n"/>
      <c r="AH128" s="74" t="n"/>
      <c r="AI128" s="74" t="n"/>
      <c r="AJ128" s="74" t="n"/>
      <c r="AK128" s="74" t="n"/>
      <c r="AL128" s="74" t="n"/>
      <c r="AM128" s="74" t="n"/>
      <c r="AN128" s="74" t="n"/>
      <c r="AO128" s="74" t="n"/>
      <c r="AP128" s="74" t="n"/>
      <c r="AQ128" s="74" t="n"/>
      <c r="AR128" s="74" t="n"/>
      <c r="AS128" s="74" t="n"/>
      <c r="AT128" s="74" t="n"/>
      <c r="AU128" s="74" t="n"/>
      <c r="AV128" s="74" t="n"/>
      <c r="AW128" s="74" t="n"/>
      <c r="AX128" s="74" t="n"/>
      <c r="AY128" s="74" t="n"/>
      <c r="AZ128" s="74" t="n"/>
      <c r="BA128" s="74" t="n"/>
      <c r="BB128" s="74" t="n"/>
      <c r="BC128" s="74" t="n"/>
      <c r="BD128" s="74" t="n"/>
      <c r="BE128" s="74" t="n"/>
      <c r="BF128" s="74" t="n"/>
      <c r="BG128" s="74" t="n"/>
      <c r="BH128" s="74" t="n"/>
      <c r="BI128" s="74" t="n"/>
      <c r="BJ128" s="74" t="n"/>
      <c r="BK128" s="74" t="n"/>
      <c r="BL128" s="74" t="n"/>
      <c r="BM128" s="74" t="n"/>
      <c r="BN128" s="74" t="n"/>
      <c r="BO128" s="74" t="n"/>
      <c r="BP128" s="74" t="n"/>
      <c r="BQ128" s="62">
        <f>COUNTIF($G128:$BP128,"a")+COUNTIF($G128:$BP128,"r0,a5")/2+COUNTIF($G128:$BP128,"p5,a5")/2</f>
        <v/>
      </c>
      <c r="BR128" s="62">
        <f>COUNTIF($G128:$BP128,"d")+COUNTIF($G128:$BP128,"r0,d5")/2+COUNTIF($G128:$BP128,"p5,d5")/2</f>
        <v/>
      </c>
      <c r="BS128" s="62">
        <f>COUNTIF($G128:$BP128,"b")+COUNTIF($G128:$BP128,"r0,b5")/2+COUNTIF($G128:$BP128,"p5,b5")/2</f>
        <v/>
      </c>
      <c r="BT128" s="62">
        <f>COUNTIF($G128:$BP128,"c")+COUNTIF($G128:$BP128,"r0,c5")/2+COUNTIF($G128:$BP128,"p5,c5")/2</f>
        <v/>
      </c>
      <c r="BU128" s="62">
        <f>COUNTIF($G128:$BP128,"KH")+COUNTIF($G128:$BP128,"TL")+COUNTIF($G128:$BP128,"L")</f>
        <v/>
      </c>
      <c r="BV128" s="62" t="n"/>
      <c r="BW128" s="62">
        <f>COUNTIF($G128:$BP128,"hh")</f>
        <v/>
      </c>
      <c r="BX128" s="62">
        <f>COUNTIF($G128:$BP128,"nt7")</f>
        <v/>
      </c>
      <c r="BY128" s="62">
        <f>COUNTIF($G128:$BP128,"P")+COUNTIF($G128:$BP128,"p5,a5")/2+COUNTIF($G128:$BP128,"p5,b5")/2+COUNTIF($G128:$BP128,"p5,c5")/2+COUNTIF($G128:$BP128,"p5,d5")/2</f>
        <v/>
      </c>
      <c r="BZ128" s="63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4">
        <f>IF(BZ128&gt;25,4,IF(BZ128&gt;18,3,IF(BZ128&gt;12,2,IF(BZ128&gt;4,1,0))))-BX128-2+1</f>
        <v/>
      </c>
      <c r="CE128" s="30" t="n"/>
      <c r="CF128" s="64">
        <f>CD128*CI128</f>
        <v/>
      </c>
      <c r="CG128" s="65">
        <f>F128-BY128+1</f>
        <v/>
      </c>
      <c r="CH128" s="64">
        <f>CE128*16</f>
        <v/>
      </c>
      <c r="CI128" s="66">
        <f>VLOOKUP(A128,[1]DATA!$A$6:$AI$331,34,0)</f>
        <v/>
      </c>
      <c r="CJ128" s="67">
        <f>VLOOKUP(A128,[2]CHAMCONG!A$7:CI$333,79,0)</f>
        <v/>
      </c>
      <c r="CK128" s="68">
        <f>CJ128-CA128</f>
        <v/>
      </c>
    </row>
    <row r="129" ht="15.75" customFormat="1" customHeight="1" s="25">
      <c r="A129" s="69" t="inlineStr">
        <is>
          <t>A148</t>
        </is>
      </c>
      <c r="B129" s="70" t="inlineStr">
        <is>
          <t>Huỳnh Thị Châu</t>
        </is>
      </c>
      <c r="C129" s="71" t="inlineStr">
        <is>
          <t>X1 Ép - A</t>
        </is>
      </c>
      <c r="D129" s="72" t="inlineStr">
        <is>
          <t>Trực tiếp</t>
        </is>
      </c>
      <c r="E129" s="73" t="inlineStr">
        <is>
          <t>2010-09-20</t>
        </is>
      </c>
      <c r="F129" s="73" t="inlineStr"/>
      <c r="G129" s="74" t="inlineStr">
        <is>
          <t>A</t>
        </is>
      </c>
      <c r="H129" s="74" t="n">
        <v>4</v>
      </c>
      <c r="I129" s="74" t="inlineStr">
        <is>
          <t>A</t>
        </is>
      </c>
      <c r="J129" s="74" t="n">
        <v>4</v>
      </c>
      <c r="K129" s="74" t="inlineStr"/>
      <c r="L129" s="74" t="n">
        <v>0</v>
      </c>
      <c r="M129" s="74" t="inlineStr">
        <is>
          <t>C</t>
        </is>
      </c>
      <c r="N129" s="74" t="n">
        <v>4</v>
      </c>
      <c r="O129" s="74" t="inlineStr">
        <is>
          <t>C</t>
        </is>
      </c>
      <c r="P129" s="74" t="n">
        <v>4</v>
      </c>
      <c r="Q129" s="74" t="inlineStr">
        <is>
          <t>C</t>
        </is>
      </c>
      <c r="R129" s="74" t="n">
        <v>4</v>
      </c>
      <c r="S129" s="74" t="inlineStr">
        <is>
          <t>C</t>
        </is>
      </c>
      <c r="T129" s="74" t="n">
        <v>4</v>
      </c>
      <c r="U129" s="74" t="inlineStr">
        <is>
          <t>C</t>
        </is>
      </c>
      <c r="V129" s="74" t="n">
        <v>4</v>
      </c>
      <c r="W129" s="74" t="inlineStr">
        <is>
          <t>L</t>
        </is>
      </c>
      <c r="X129" s="74" t="n">
        <v>0</v>
      </c>
      <c r="Y129" s="74" t="inlineStr"/>
      <c r="Z129" s="74" t="n">
        <v>0</v>
      </c>
      <c r="AA129" s="74" t="inlineStr">
        <is>
          <t>R0</t>
        </is>
      </c>
      <c r="AB129" s="74" t="n">
        <v>0</v>
      </c>
      <c r="AC129" s="74" t="n"/>
      <c r="AD129" s="74" t="n"/>
      <c r="AE129" s="74" t="n"/>
      <c r="AF129" s="74" t="n"/>
      <c r="AG129" s="74" t="n"/>
      <c r="AH129" s="74" t="n"/>
      <c r="AI129" s="74" t="n"/>
      <c r="AJ129" s="74" t="n"/>
      <c r="AK129" s="74" t="n"/>
      <c r="AL129" s="74" t="n"/>
      <c r="AM129" s="74" t="n"/>
      <c r="AN129" s="74" t="n"/>
      <c r="AO129" s="74" t="n"/>
      <c r="AP129" s="74" t="n"/>
      <c r="AQ129" s="74" t="n"/>
      <c r="AR129" s="74" t="n"/>
      <c r="AS129" s="74" t="n"/>
      <c r="AT129" s="74" t="n"/>
      <c r="AU129" s="74" t="n"/>
      <c r="AV129" s="74" t="n"/>
      <c r="AW129" s="74" t="n"/>
      <c r="AX129" s="74" t="n"/>
      <c r="AY129" s="74" t="n"/>
      <c r="AZ129" s="74" t="n"/>
      <c r="BA129" s="74" t="n"/>
      <c r="BB129" s="74" t="n"/>
      <c r="BC129" s="74" t="n"/>
      <c r="BD129" s="74" t="n"/>
      <c r="BE129" s="74" t="n"/>
      <c r="BF129" s="74" t="n"/>
      <c r="BG129" s="74" t="n"/>
      <c r="BH129" s="74" t="n"/>
      <c r="BI129" s="74" t="n"/>
      <c r="BJ129" s="74" t="n"/>
      <c r="BK129" s="74" t="n"/>
      <c r="BL129" s="74" t="n"/>
      <c r="BM129" s="74" t="n"/>
      <c r="BN129" s="74" t="n"/>
      <c r="BO129" s="74" t="n"/>
      <c r="BP129" s="74" t="n"/>
      <c r="BQ129" s="62">
        <f>COUNTIF($G129:$BP129,"a")+COUNTIF($G129:$BP129,"r0,a5")/2+COUNTIF($G129:$BP129,"p5,a5")/2</f>
        <v/>
      </c>
      <c r="BR129" s="62">
        <f>COUNTIF($G129:$BP129,"d")+COUNTIF($G129:$BP129,"r0,d5")/2+COUNTIF($G129:$BP129,"p5,d5")/2</f>
        <v/>
      </c>
      <c r="BS129" s="62">
        <f>COUNTIF($G129:$BP129,"b")+COUNTIF($G129:$BP129,"r0,b5")/2+COUNTIF($G129:$BP129,"p5,b5")/2</f>
        <v/>
      </c>
      <c r="BT129" s="62">
        <f>COUNTIF($G129:$BP129,"c")+COUNTIF($G129:$BP129,"r0,c5")/2+COUNTIF($G129:$BP129,"p5,c5")/2</f>
        <v/>
      </c>
      <c r="BU129" s="62">
        <f>COUNTIF($G129:$BP129,"KH")+COUNTIF($G129:$BP129,"TL")+COUNTIF($G129:$BP129,"L")</f>
        <v/>
      </c>
      <c r="BV129" s="62" t="n"/>
      <c r="BW129" s="62">
        <f>COUNTIF($G129:$BP129,"hh")</f>
        <v/>
      </c>
      <c r="BX129" s="62">
        <f>COUNTIF($G129:$BP129,"nt7")</f>
        <v/>
      </c>
      <c r="BY129" s="62">
        <f>COUNTIF($G129:$BP129,"P")+COUNTIF($G129:$BP129,"p5,a5")/2+COUNTIF($G129:$BP129,"p5,b5")/2+COUNTIF($G129:$BP129,"p5,c5")/2+COUNTIF($G129:$BP129,"p5,d5")/2</f>
        <v/>
      </c>
      <c r="BZ129" s="63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4">
        <f>IF(BZ129&gt;25,4,IF(BZ129&gt;18,3,IF(BZ129&gt;12,2,IF(BZ129&gt;4,1,0))))-BX129-2+1</f>
        <v/>
      </c>
      <c r="CE129" s="30" t="n"/>
      <c r="CF129" s="64">
        <f>CD129*CI129</f>
        <v/>
      </c>
      <c r="CG129" s="65">
        <f>F129-BY129+1</f>
        <v/>
      </c>
      <c r="CH129" s="64">
        <f>CE129*16</f>
        <v/>
      </c>
      <c r="CI129" s="66">
        <f>VLOOKUP(A129,[1]DATA!$A$6:$AI$331,34,0)</f>
        <v/>
      </c>
      <c r="CJ129" s="67">
        <f>VLOOKUP(A129,[2]CHAMCONG!A$7:CI$333,79,0)</f>
        <v/>
      </c>
      <c r="CK129" s="68">
        <f>CJ129-CA129</f>
        <v/>
      </c>
    </row>
    <row r="130" ht="15.75" customFormat="1" customHeight="1" s="25">
      <c r="A130" s="69" t="inlineStr">
        <is>
          <t>A1480</t>
        </is>
      </c>
      <c r="B130" s="70" t="inlineStr">
        <is>
          <t>Hoàng Trọng Vinh</t>
        </is>
      </c>
      <c r="C130" s="71" t="inlineStr">
        <is>
          <t>Khuôn Lập trình-gia công</t>
        </is>
      </c>
      <c r="D130" s="72" t="inlineStr">
        <is>
          <t>Gián tiếp</t>
        </is>
      </c>
      <c r="E130" s="73" t="inlineStr">
        <is>
          <t>2020-03-12</t>
        </is>
      </c>
      <c r="F130" s="73" t="inlineStr"/>
      <c r="G130" s="74" t="inlineStr">
        <is>
          <t>D</t>
        </is>
      </c>
      <c r="H130" s="74" t="n">
        <v>0</v>
      </c>
      <c r="I130" s="75" t="inlineStr">
        <is>
          <t>D</t>
        </is>
      </c>
      <c r="J130" s="74" t="n">
        <v>0</v>
      </c>
      <c r="K130" s="74" t="inlineStr"/>
      <c r="L130" s="74" t="n">
        <v>0</v>
      </c>
      <c r="M130" s="74" t="inlineStr">
        <is>
          <t>D</t>
        </is>
      </c>
      <c r="N130" s="74" t="n">
        <v>0</v>
      </c>
      <c r="O130" s="75" t="inlineStr">
        <is>
          <t>D</t>
        </is>
      </c>
      <c r="P130" s="74" t="n">
        <v>2</v>
      </c>
      <c r="Q130" s="74" t="inlineStr">
        <is>
          <t>D</t>
        </is>
      </c>
      <c r="R130" s="74" t="n">
        <v>2</v>
      </c>
      <c r="S130" s="74" t="inlineStr">
        <is>
          <t>D</t>
        </is>
      </c>
      <c r="T130" s="74" t="n">
        <v>0</v>
      </c>
      <c r="U130" s="74" t="inlineStr">
        <is>
          <t>D</t>
        </is>
      </c>
      <c r="V130" s="74" t="n">
        <v>0</v>
      </c>
      <c r="W130" s="74" t="inlineStr">
        <is>
          <t>L</t>
        </is>
      </c>
      <c r="X130" s="74" t="n">
        <v>0</v>
      </c>
      <c r="Y130" s="74" t="inlineStr"/>
      <c r="Z130" s="74" t="n">
        <v>0</v>
      </c>
      <c r="AA130" s="74" t="inlineStr">
        <is>
          <t>R0</t>
        </is>
      </c>
      <c r="AB130" s="74" t="n">
        <v>0</v>
      </c>
      <c r="AC130" s="74" t="n"/>
      <c r="AD130" s="74" t="n"/>
      <c r="AE130" s="74" t="n"/>
      <c r="AF130" s="74" t="n"/>
      <c r="AG130" s="74" t="n"/>
      <c r="AH130" s="74" t="n"/>
      <c r="AI130" s="74" t="n"/>
      <c r="AJ130" s="74" t="n"/>
      <c r="AK130" s="74" t="n"/>
      <c r="AL130" s="74" t="n"/>
      <c r="AM130" s="74" t="n"/>
      <c r="AN130" s="74" t="n"/>
      <c r="AO130" s="74" t="n"/>
      <c r="AP130" s="74" t="n"/>
      <c r="AQ130" s="74" t="n"/>
      <c r="AR130" s="74" t="n"/>
      <c r="AS130" s="74" t="n"/>
      <c r="AT130" s="74" t="n"/>
      <c r="AU130" s="74" t="n"/>
      <c r="AV130" s="74" t="n"/>
      <c r="AW130" s="74" t="n"/>
      <c r="AX130" s="74" t="n"/>
      <c r="AY130" s="74" t="n"/>
      <c r="AZ130" s="74" t="n"/>
      <c r="BA130" s="74" t="n"/>
      <c r="BB130" s="74" t="n"/>
      <c r="BC130" s="74" t="n"/>
      <c r="BD130" s="74" t="n"/>
      <c r="BE130" s="74" t="n"/>
      <c r="BF130" s="74" t="n"/>
      <c r="BG130" s="74" t="n"/>
      <c r="BH130" s="74" t="n"/>
      <c r="BI130" s="74" t="n"/>
      <c r="BJ130" s="74" t="n"/>
      <c r="BK130" s="74" t="n"/>
      <c r="BL130" s="74" t="n"/>
      <c r="BM130" s="74" t="n"/>
      <c r="BN130" s="74" t="n"/>
      <c r="BO130" s="74" t="n"/>
      <c r="BP130" s="74" t="n"/>
      <c r="BQ130" s="62">
        <f>COUNTIF($G130:$BP130,"a")+COUNTIF($G130:$BP130,"r0,a5")/2+COUNTIF($G130:$BP130,"p5,a5")/2</f>
        <v/>
      </c>
      <c r="BR130" s="62">
        <f>COUNTIF($G130:$BP130,"d")+COUNTIF($G130:$BP130,"r0,d5")/2+COUNTIF($G130:$BP130,"p5,d5")/2</f>
        <v/>
      </c>
      <c r="BS130" s="62">
        <f>COUNTIF($G130:$BP130,"b")+COUNTIF($G130:$BP130,"r0,b5")/2+COUNTIF($G130:$BP130,"p5,b5")/2</f>
        <v/>
      </c>
      <c r="BT130" s="62">
        <f>COUNTIF($G130:$BP130,"c")+COUNTIF($G130:$BP130,"r0,c5")/2+COUNTIF($G130:$BP130,"p5,c5")/2</f>
        <v/>
      </c>
      <c r="BU130" s="62">
        <f>COUNTIF($G130:$BP130,"KH")+COUNTIF($G130:$BP130,"TL")+COUNTIF($G130:$BP130,"L")</f>
        <v/>
      </c>
      <c r="BV130" s="62" t="n"/>
      <c r="BW130" s="62">
        <f>COUNTIF($G130:$BP130,"hh")</f>
        <v/>
      </c>
      <c r="BX130" s="62">
        <f>COUNTIF($G130:$BP130,"nt7")</f>
        <v/>
      </c>
      <c r="BY130" s="62">
        <f>COUNTIF($G130:$BP130,"P")+COUNTIF($G130:$BP130,"p5,a5")/2+COUNTIF($G130:$BP130,"p5,b5")/2+COUNTIF($G130:$BP130,"p5,c5")/2+COUNTIF($G130:$BP130,"p5,d5")/2</f>
        <v/>
      </c>
      <c r="BZ130" s="63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4">
        <f>IF(BZ130&gt;25,4,IF(BZ130&gt;18,3,IF(BZ130&gt;12,2,IF(BZ130&gt;4,1,0))))-BX130-2+1</f>
        <v/>
      </c>
      <c r="CE130" s="30" t="n"/>
      <c r="CF130" s="64">
        <f>CD130*CI130</f>
        <v/>
      </c>
      <c r="CG130" s="65">
        <f>F130-BY130+1</f>
        <v/>
      </c>
      <c r="CH130" s="64">
        <f>CE130*16</f>
        <v/>
      </c>
      <c r="CI130" s="66">
        <f>VLOOKUP(A130,[1]DATA!$A$6:$AI$331,34,0)</f>
        <v/>
      </c>
      <c r="CJ130" s="67">
        <f>VLOOKUP(A130,[2]CHAMCONG!A$7:CI$333,79,0)</f>
        <v/>
      </c>
      <c r="CK130" s="68">
        <f>CJ130-CA130</f>
        <v/>
      </c>
    </row>
    <row r="131" ht="15.75" customFormat="1" customHeight="1" s="25">
      <c r="A131" s="69" t="inlineStr">
        <is>
          <t>A1481</t>
        </is>
      </c>
      <c r="B131" s="70" t="inlineStr">
        <is>
          <t>Nguyễn Thị Thanh Hương</t>
        </is>
      </c>
      <c r="C131" s="71" t="inlineStr">
        <is>
          <t>X1 Ép - A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A</t>
        </is>
      </c>
      <c r="H131" s="74" t="n">
        <v>4</v>
      </c>
      <c r="I131" s="75" t="inlineStr">
        <is>
          <t>A</t>
        </is>
      </c>
      <c r="J131" s="74" t="n">
        <v>4</v>
      </c>
      <c r="K131" s="74" t="inlineStr"/>
      <c r="L131" s="74" t="n">
        <v>0</v>
      </c>
      <c r="M131" s="74" t="inlineStr">
        <is>
          <t>C</t>
        </is>
      </c>
      <c r="N131" s="74" t="n">
        <v>4</v>
      </c>
      <c r="O131" s="75" t="inlineStr">
        <is>
          <t>C</t>
        </is>
      </c>
      <c r="P131" s="74" t="n">
        <v>4</v>
      </c>
      <c r="Q131" s="75" t="inlineStr">
        <is>
          <t>C</t>
        </is>
      </c>
      <c r="R131" s="75" t="n">
        <v>4</v>
      </c>
      <c r="S131" s="75" t="inlineStr">
        <is>
          <t>C</t>
        </is>
      </c>
      <c r="T131" s="74" t="n">
        <v>4</v>
      </c>
      <c r="U131" s="74" t="inlineStr">
        <is>
          <t>C</t>
        </is>
      </c>
      <c r="V131" s="74" t="n">
        <v>4</v>
      </c>
      <c r="W131" s="75" t="inlineStr">
        <is>
          <t>L</t>
        </is>
      </c>
      <c r="X131" s="74" t="n">
        <v>0</v>
      </c>
      <c r="Y131" s="75" t="inlineStr"/>
      <c r="Z131" s="74" t="n">
        <v>0</v>
      </c>
      <c r="AA131" s="74" t="inlineStr">
        <is>
          <t>P0</t>
        </is>
      </c>
      <c r="AB131" s="74" t="n">
        <v>0</v>
      </c>
      <c r="AC131" s="74" t="n"/>
      <c r="AD131" s="74" t="n"/>
      <c r="AE131" s="74" t="n"/>
      <c r="AF131" s="74" t="n"/>
      <c r="AG131" s="74" t="n"/>
      <c r="AH131" s="74" t="n"/>
      <c r="AI131" s="74" t="n"/>
      <c r="AJ131" s="74" t="n"/>
      <c r="AK131" s="74" t="n"/>
      <c r="AL131" s="74" t="n"/>
      <c r="AM131" s="74" t="n"/>
      <c r="AN131" s="74" t="n"/>
      <c r="AO131" s="74" t="n"/>
      <c r="AP131" s="74" t="n"/>
      <c r="AQ131" s="74" t="n"/>
      <c r="AR131" s="74" t="n"/>
      <c r="AS131" s="74" t="n"/>
      <c r="AT131" s="74" t="n"/>
      <c r="AU131" s="74" t="n"/>
      <c r="AV131" s="74" t="n"/>
      <c r="AW131" s="74" t="n"/>
      <c r="AX131" s="74" t="n"/>
      <c r="AY131" s="74" t="n"/>
      <c r="AZ131" s="74" t="n"/>
      <c r="BA131" s="74" t="n"/>
      <c r="BB131" s="74" t="n"/>
      <c r="BC131" s="74" t="n"/>
      <c r="BD131" s="74" t="n"/>
      <c r="BE131" s="74" t="n"/>
      <c r="BF131" s="74" t="n"/>
      <c r="BG131" s="74" t="n"/>
      <c r="BH131" s="74" t="n"/>
      <c r="BI131" s="74" t="n"/>
      <c r="BJ131" s="74" t="n"/>
      <c r="BK131" s="74" t="n"/>
      <c r="BL131" s="74" t="n"/>
      <c r="BM131" s="74" t="n"/>
      <c r="BN131" s="74" t="n"/>
      <c r="BO131" s="74" t="n"/>
      <c r="BP131" s="74" t="n"/>
      <c r="BQ131" s="62">
        <f>COUNTIF($G131:$BP131,"a")+COUNTIF($G131:$BP131,"r0,a5")/2+COUNTIF($G131:$BP131,"p5,a5")/2</f>
        <v/>
      </c>
      <c r="BR131" s="62">
        <f>COUNTIF($G131:$BP131,"d")+COUNTIF($G131:$BP131,"r0,d5")/2+COUNTIF($G131:$BP131,"p5,d5")/2</f>
        <v/>
      </c>
      <c r="BS131" s="62">
        <f>COUNTIF($G131:$BP131,"b")+COUNTIF($G131:$BP131,"r0,b5")/2+COUNTIF($G131:$BP131,"p5,b5")/2</f>
        <v/>
      </c>
      <c r="BT131" s="62">
        <f>COUNTIF($G131:$BP131,"c")+COUNTIF($G131:$BP131,"r0,c5")/2+COUNTIF($G131:$BP131,"p5,c5")/2</f>
        <v/>
      </c>
      <c r="BU131" s="62">
        <f>COUNTIF($G131:$BP131,"KH")+COUNTIF($G131:$BP131,"TL")+COUNTIF($G131:$BP131,"L")</f>
        <v/>
      </c>
      <c r="BV131" s="62" t="n"/>
      <c r="BW131" s="62">
        <f>COUNTIF($G131:$BP131,"hh")</f>
        <v/>
      </c>
      <c r="BX131" s="62">
        <f>COUNTIF($G131:$BP131,"nt7")</f>
        <v/>
      </c>
      <c r="BY131" s="62">
        <f>COUNTIF($G131:$BP131,"P")+COUNTIF($G131:$BP131,"p5,a5")/2+COUNTIF($G131:$BP131,"p5,b5")/2+COUNTIF($G131:$BP131,"p5,c5")/2+COUNTIF($G131:$BP131,"p5,d5")/2</f>
        <v/>
      </c>
      <c r="BZ131" s="63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4">
        <f>IF(BZ131&gt;25,4,IF(BZ131&gt;18,3,IF(BZ131&gt;12,2,IF(BZ131&gt;4,1,0))))-BX131-2+1</f>
        <v/>
      </c>
      <c r="CE131" s="30" t="n"/>
      <c r="CF131" s="64">
        <f>CD131*CI131</f>
        <v/>
      </c>
      <c r="CG131" s="65">
        <f>F131-BY131+1</f>
        <v/>
      </c>
      <c r="CH131" s="64">
        <f>CE131*16</f>
        <v/>
      </c>
      <c r="CI131" s="66">
        <f>VLOOKUP(A131,[1]DATA!$A$6:$AI$331,34,0)</f>
        <v/>
      </c>
      <c r="CJ131" s="67">
        <f>VLOOKUP(A131,[2]CHAMCONG!A$7:CI$333,79,0)</f>
        <v/>
      </c>
      <c r="CK131" s="68">
        <f>CJ131-CA131</f>
        <v/>
      </c>
    </row>
    <row r="132" ht="15.75" customFormat="1" customHeight="1" s="25">
      <c r="A132" s="69" t="inlineStr">
        <is>
          <t>A1482</t>
        </is>
      </c>
      <c r="B132" s="70" t="inlineStr">
        <is>
          <t>Nguyễn Thị Tuyền</t>
        </is>
      </c>
      <c r="C132" s="71" t="inlineStr">
        <is>
          <t>X1 Ép - B</t>
        </is>
      </c>
      <c r="D132" s="72" t="inlineStr">
        <is>
          <t>Trực tiếp</t>
        </is>
      </c>
      <c r="E132" s="73" t="inlineStr">
        <is>
          <t>2020-03-09</t>
        </is>
      </c>
      <c r="F132" s="73" t="inlineStr"/>
      <c r="G132" s="74" t="inlineStr">
        <is>
          <t>C</t>
        </is>
      </c>
      <c r="H132" s="74" t="n">
        <v>4</v>
      </c>
      <c r="I132" s="74" t="inlineStr">
        <is>
          <t>C</t>
        </is>
      </c>
      <c r="J132" s="74" t="n">
        <v>4</v>
      </c>
      <c r="K132" s="74" t="inlineStr"/>
      <c r="L132" s="74" t="n">
        <v>0</v>
      </c>
      <c r="M132" s="74" t="inlineStr">
        <is>
          <t>A</t>
        </is>
      </c>
      <c r="N132" s="74" t="n">
        <v>4</v>
      </c>
      <c r="O132" s="74" t="inlineStr">
        <is>
          <t>A</t>
        </is>
      </c>
      <c r="P132" s="74" t="n">
        <v>4</v>
      </c>
      <c r="Q132" s="74" t="inlineStr">
        <is>
          <t>A</t>
        </is>
      </c>
      <c r="R132" s="74" t="n">
        <v>4</v>
      </c>
      <c r="S132" s="74" t="inlineStr">
        <is>
          <t>A</t>
        </is>
      </c>
      <c r="T132" s="74" t="n">
        <v>4</v>
      </c>
      <c r="U132" s="74" t="inlineStr">
        <is>
          <t>A</t>
        </is>
      </c>
      <c r="V132" s="74" t="n">
        <v>4</v>
      </c>
      <c r="W132" s="74" t="inlineStr">
        <is>
          <t>L</t>
        </is>
      </c>
      <c r="X132" s="74" t="n">
        <v>0</v>
      </c>
      <c r="Y132" s="74" t="inlineStr"/>
      <c r="Z132" s="74" t="n">
        <v>0</v>
      </c>
      <c r="AA132" s="74" t="inlineStr">
        <is>
          <t>P0</t>
        </is>
      </c>
      <c r="AB132" s="74" t="n">
        <v>0</v>
      </c>
      <c r="AC132" s="74" t="n"/>
      <c r="AD132" s="74" t="n"/>
      <c r="AE132" s="75" t="n"/>
      <c r="AF132" s="75" t="n"/>
      <c r="AG132" s="74" t="n"/>
      <c r="AH132" s="74" t="n"/>
      <c r="AI132" s="74" t="n"/>
      <c r="AJ132" s="74" t="n"/>
      <c r="AK132" s="74" t="n"/>
      <c r="AL132" s="74" t="n"/>
      <c r="AM132" s="74" t="n"/>
      <c r="AN132" s="74" t="n"/>
      <c r="AO132" s="74" t="n"/>
      <c r="AP132" s="74" t="n"/>
      <c r="AQ132" s="74" t="n"/>
      <c r="AR132" s="74" t="n"/>
      <c r="AS132" s="74" t="n"/>
      <c r="AT132" s="74" t="n"/>
      <c r="AU132" s="74" t="n"/>
      <c r="AV132" s="74" t="n"/>
      <c r="AW132" s="74" t="n"/>
      <c r="AX132" s="74" t="n"/>
      <c r="AY132" s="74" t="n"/>
      <c r="AZ132" s="74" t="n"/>
      <c r="BA132" s="74" t="n"/>
      <c r="BB132" s="74" t="n"/>
      <c r="BC132" s="74" t="n"/>
      <c r="BD132" s="74" t="n"/>
      <c r="BE132" s="74" t="n"/>
      <c r="BF132" s="74" t="n"/>
      <c r="BG132" s="74" t="n"/>
      <c r="BH132" s="74" t="n"/>
      <c r="BI132" s="74" t="n"/>
      <c r="BJ132" s="74" t="n"/>
      <c r="BK132" s="74" t="n"/>
      <c r="BL132" s="74" t="n"/>
      <c r="BM132" s="74" t="n"/>
      <c r="BN132" s="74" t="n"/>
      <c r="BO132" s="74" t="n"/>
      <c r="BP132" s="74" t="n"/>
      <c r="BQ132" s="62">
        <f>COUNTIF($G132:$BP132,"a")+COUNTIF($G132:$BP132,"r0,a5")/2+COUNTIF($G132:$BP132,"p5,a5")/2</f>
        <v/>
      </c>
      <c r="BR132" s="62">
        <f>COUNTIF($G132:$BP132,"d")+COUNTIF($G132:$BP132,"r0,d5")/2+COUNTIF($G132:$BP132,"p5,d5")/2</f>
        <v/>
      </c>
      <c r="BS132" s="62">
        <f>COUNTIF($G132:$BP132,"b")+COUNTIF($G132:$BP132,"r0,b5")/2+COUNTIF($G132:$BP132,"p5,b5")/2</f>
        <v/>
      </c>
      <c r="BT132" s="62">
        <f>COUNTIF($G132:$BP132,"c")+COUNTIF($G132:$BP132,"r0,c5")/2+COUNTIF($G132:$BP132,"p5,c5")/2</f>
        <v/>
      </c>
      <c r="BU132" s="62">
        <f>COUNTIF($G132:$BP132,"KH")+COUNTIF($G132:$BP132,"TL")+COUNTIF($G132:$BP132,"L")</f>
        <v/>
      </c>
      <c r="BV132" s="62" t="n"/>
      <c r="BW132" s="62">
        <f>COUNTIF($G132:$BP132,"hh")</f>
        <v/>
      </c>
      <c r="BX132" s="62">
        <f>COUNTIF($G132:$BP132,"nt7")</f>
        <v/>
      </c>
      <c r="BY132" s="62">
        <f>COUNTIF($G132:$BP132,"P")+COUNTIF($G132:$BP132,"p5,a5")/2+COUNTIF($G132:$BP132,"p5,b5")/2+COUNTIF($G132:$BP132,"p5,c5")/2+COUNTIF($G132:$BP132,"p5,d5")/2</f>
        <v/>
      </c>
      <c r="BZ132" s="63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4">
        <f>IF(BZ132&gt;25,4,IF(BZ132&gt;18,3,IF(BZ132&gt;12,2,IF(BZ132&gt;4,1,0))))-BX132-2+1</f>
        <v/>
      </c>
      <c r="CE132" s="30" t="n"/>
      <c r="CF132" s="64">
        <f>CD132*CI132</f>
        <v/>
      </c>
      <c r="CG132" s="65">
        <f>F132-BY132+1</f>
        <v/>
      </c>
      <c r="CH132" s="64">
        <f>CE132*16</f>
        <v/>
      </c>
      <c r="CI132" s="66">
        <f>VLOOKUP(A132,[1]DATA!$A$6:$AI$331,34,0)</f>
        <v/>
      </c>
      <c r="CJ132" s="67">
        <f>VLOOKUP(A132,[2]CHAMCONG!A$7:CI$333,79,0)</f>
        <v/>
      </c>
      <c r="CK132" s="68">
        <f>CJ132-CA132</f>
        <v/>
      </c>
    </row>
    <row r="133" ht="15.75" customFormat="1" customHeight="1" s="25">
      <c r="A133" s="69" t="inlineStr">
        <is>
          <t>A1483</t>
        </is>
      </c>
      <c r="B133" s="70" t="inlineStr">
        <is>
          <t>Nguyễn Trọng Nghĩa</t>
        </is>
      </c>
      <c r="C133" s="71" t="inlineStr">
        <is>
          <t>QA/QC X1 Xi</t>
        </is>
      </c>
      <c r="D133" s="72" t="inlineStr">
        <is>
          <t>Trực tiếp</t>
        </is>
      </c>
      <c r="E133" s="73" t="inlineStr">
        <is>
          <t>2020-03-12</t>
        </is>
      </c>
      <c r="F133" s="73" t="inlineStr"/>
      <c r="G133" s="74" t="inlineStr">
        <is>
          <t>A</t>
        </is>
      </c>
      <c r="H133" s="74" t="n">
        <v>4</v>
      </c>
      <c r="I133" s="74" t="inlineStr">
        <is>
          <t>A</t>
        </is>
      </c>
      <c r="J133" s="74" t="n">
        <v>4</v>
      </c>
      <c r="K133" s="74" t="inlineStr"/>
      <c r="L133" s="74" t="n">
        <v>0</v>
      </c>
      <c r="M133" s="74" t="inlineStr">
        <is>
          <t>A</t>
        </is>
      </c>
      <c r="N133" s="74" t="n">
        <v>4</v>
      </c>
      <c r="O133" s="74" t="inlineStr">
        <is>
          <t>A</t>
        </is>
      </c>
      <c r="P133" s="74" t="n">
        <v>4</v>
      </c>
      <c r="Q133" s="74" t="inlineStr">
        <is>
          <t>A</t>
        </is>
      </c>
      <c r="R133" s="74" t="n">
        <v>4</v>
      </c>
      <c r="S133" s="74" t="inlineStr">
        <is>
          <t>A</t>
        </is>
      </c>
      <c r="T133" s="74" t="n">
        <v>4</v>
      </c>
      <c r="U133" s="74" t="inlineStr">
        <is>
          <t>A</t>
        </is>
      </c>
      <c r="V133" s="74" t="n">
        <v>4</v>
      </c>
      <c r="W133" s="74" t="inlineStr">
        <is>
          <t>L</t>
        </is>
      </c>
      <c r="X133" s="74" t="n">
        <v>0</v>
      </c>
      <c r="Y133" s="74" t="inlineStr"/>
      <c r="Z133" s="74" t="n">
        <v>0</v>
      </c>
      <c r="AA133" s="74" t="inlineStr">
        <is>
          <t>P0</t>
        </is>
      </c>
      <c r="AB133" s="74" t="n">
        <v>0</v>
      </c>
      <c r="AC133" s="74" t="n"/>
      <c r="AD133" s="74" t="n"/>
      <c r="AE133" s="75" t="n"/>
      <c r="AF133" s="75" t="n"/>
      <c r="AG133" s="74" t="n"/>
      <c r="AH133" s="74" t="n"/>
      <c r="AI133" s="74" t="n"/>
      <c r="AJ133" s="74" t="n"/>
      <c r="AK133" s="74" t="n"/>
      <c r="AL133" s="74" t="n"/>
      <c r="AM133" s="74" t="n"/>
      <c r="AN133" s="74" t="n"/>
      <c r="AO133" s="74" t="n"/>
      <c r="AP133" s="74" t="n"/>
      <c r="AQ133" s="74" t="n"/>
      <c r="AR133" s="74" t="n"/>
      <c r="AS133" s="74" t="n"/>
      <c r="AT133" s="74" t="n"/>
      <c r="AU133" s="74" t="n"/>
      <c r="AV133" s="74" t="n"/>
      <c r="AW133" s="74" t="n"/>
      <c r="AX133" s="74" t="n"/>
      <c r="AY133" s="74" t="n"/>
      <c r="AZ133" s="74" t="n"/>
      <c r="BA133" s="74" t="n"/>
      <c r="BB133" s="74" t="n"/>
      <c r="BC133" s="74" t="n"/>
      <c r="BD133" s="74" t="n"/>
      <c r="BE133" s="74" t="n"/>
      <c r="BF133" s="74" t="n"/>
      <c r="BG133" s="74" t="n"/>
      <c r="BH133" s="74" t="n"/>
      <c r="BI133" s="74" t="n"/>
      <c r="BJ133" s="74" t="n"/>
      <c r="BK133" s="74" t="n"/>
      <c r="BL133" s="74" t="n"/>
      <c r="BM133" s="74" t="n"/>
      <c r="BN133" s="74" t="n"/>
      <c r="BO133" s="74" t="n"/>
      <c r="BP133" s="74" t="n"/>
      <c r="BQ133" s="62">
        <f>COUNTIF($G133:$BP133,"a")+COUNTIF($G133:$BP133,"r0,a5")/2+COUNTIF($G133:$BP133,"p5,a5")/2</f>
        <v/>
      </c>
      <c r="BR133" s="62">
        <f>COUNTIF($G133:$BP133,"d")+COUNTIF($G133:$BP133,"r0,d5")/2+COUNTIF($G133:$BP133,"p5,d5")/2</f>
        <v/>
      </c>
      <c r="BS133" s="62">
        <f>COUNTIF($G133:$BP133,"b")+COUNTIF($G133:$BP133,"r0,b5")/2+COUNTIF($G133:$BP133,"p5,b5")/2</f>
        <v/>
      </c>
      <c r="BT133" s="62">
        <f>COUNTIF($G133:$BP133,"c")+COUNTIF($G133:$BP133,"r0,c5")/2+COUNTIF($G133:$BP133,"p5,c5")/2</f>
        <v/>
      </c>
      <c r="BU133" s="62">
        <f>COUNTIF($G133:$BP133,"KH")+COUNTIF($G133:$BP133,"TL")+COUNTIF($G133:$BP133,"L")</f>
        <v/>
      </c>
      <c r="BV133" s="62" t="n"/>
      <c r="BW133" s="62">
        <f>COUNTIF($G133:$BP133,"hh")</f>
        <v/>
      </c>
      <c r="BX133" s="62">
        <f>COUNTIF($G133:$BP133,"nt7")</f>
        <v/>
      </c>
      <c r="BY133" s="62">
        <f>COUNTIF($G133:$BP133,"P")+COUNTIF($G133:$BP133,"p5,a5")/2+COUNTIF($G133:$BP133,"p5,b5")/2+COUNTIF($G133:$BP133,"p5,c5")/2+COUNTIF($G133:$BP133,"p5,d5")/2</f>
        <v/>
      </c>
      <c r="BZ133" s="63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4">
        <f>IF(BZ133&gt;25,4,IF(BZ133&gt;18,3,IF(BZ133&gt;12,2,IF(BZ133&gt;4,1,0))))-BX133-2+1</f>
        <v/>
      </c>
      <c r="CE133" s="30" t="n"/>
      <c r="CF133" s="64">
        <f>CD133*CI133</f>
        <v/>
      </c>
      <c r="CG133" s="65">
        <f>F133-BY133+1</f>
        <v/>
      </c>
      <c r="CH133" s="64">
        <f>CE133*16</f>
        <v/>
      </c>
      <c r="CI133" s="66">
        <f>VLOOKUP(A133,[1]DATA!$A$6:$AI$331,34,0)</f>
        <v/>
      </c>
      <c r="CJ133" s="67">
        <f>VLOOKUP(A133,[2]CHAMCONG!A$7:CI$333,79,0)</f>
        <v/>
      </c>
      <c r="CK133" s="68">
        <f>CJ133-CA133</f>
        <v/>
      </c>
    </row>
    <row r="134" ht="15.75" customFormat="1" customHeight="1" s="25">
      <c r="A134" s="69" t="inlineStr">
        <is>
          <t>A1486</t>
        </is>
      </c>
      <c r="B134" s="70" t="inlineStr">
        <is>
          <t>Nguyễn Cán</t>
        </is>
      </c>
      <c r="C134" s="71" t="inlineStr">
        <is>
          <t>X1 Gá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A</t>
        </is>
      </c>
      <c r="H134" s="74" t="n">
        <v>4</v>
      </c>
      <c r="I134" s="74" t="inlineStr">
        <is>
          <t>A</t>
        </is>
      </c>
      <c r="J134" s="74" t="n">
        <v>4</v>
      </c>
      <c r="K134" s="74" t="inlineStr">
        <is>
          <t>CN</t>
        </is>
      </c>
      <c r="L134" s="74" t="n">
        <v>0</v>
      </c>
      <c r="M134" s="74" t="inlineStr">
        <is>
          <t>A</t>
        </is>
      </c>
      <c r="N134" s="74" t="n">
        <v>4</v>
      </c>
      <c r="O134" s="74" t="inlineStr">
        <is>
          <t>A</t>
        </is>
      </c>
      <c r="P134" s="74" t="n">
        <v>4</v>
      </c>
      <c r="Q134" s="74" t="inlineStr">
        <is>
          <t>A</t>
        </is>
      </c>
      <c r="R134" s="74" t="n">
        <v>4</v>
      </c>
      <c r="S134" s="75" t="inlineStr">
        <is>
          <t>A</t>
        </is>
      </c>
      <c r="T134" s="74" t="n">
        <v>4</v>
      </c>
      <c r="U134" s="75" t="inlineStr">
        <is>
          <t>A</t>
        </is>
      </c>
      <c r="V134" s="74" t="n">
        <v>4</v>
      </c>
      <c r="W134" s="75" t="inlineStr">
        <is>
          <t>L</t>
        </is>
      </c>
      <c r="X134" s="74" t="n">
        <v>0</v>
      </c>
      <c r="Y134" s="75" t="inlineStr"/>
      <c r="Z134" s="74" t="n">
        <v>0</v>
      </c>
      <c r="AA134" s="75" t="inlineStr">
        <is>
          <t>P0</t>
        </is>
      </c>
      <c r="AB134" s="74" t="n">
        <v>0</v>
      </c>
      <c r="AC134" s="75" t="n"/>
      <c r="AD134" s="74" t="n"/>
      <c r="AE134" s="75" t="n"/>
      <c r="AF134" s="75" t="n"/>
      <c r="AG134" s="74" t="n"/>
      <c r="AH134" s="74" t="n"/>
      <c r="AI134" s="74" t="n"/>
      <c r="AJ134" s="74" t="n"/>
      <c r="AK134" s="74" t="n"/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  <c r="AU134" s="74" t="n"/>
      <c r="AV134" s="74" t="n"/>
      <c r="AW134" s="74" t="n"/>
      <c r="AX134" s="74" t="n"/>
      <c r="AY134" s="74" t="n"/>
      <c r="AZ134" s="74" t="n"/>
      <c r="BA134" s="74" t="n"/>
      <c r="BB134" s="74" t="n"/>
      <c r="BC134" s="74" t="n"/>
      <c r="BD134" s="74" t="n"/>
      <c r="BE134" s="74" t="n"/>
      <c r="BF134" s="74" t="n"/>
      <c r="BG134" s="74" t="n"/>
      <c r="BH134" s="74" t="n"/>
      <c r="BI134" s="74" t="n"/>
      <c r="BJ134" s="74" t="n"/>
      <c r="BK134" s="74" t="n"/>
      <c r="BL134" s="74" t="n"/>
      <c r="BM134" s="74" t="n"/>
      <c r="BN134" s="74" t="n"/>
      <c r="BO134" s="74" t="n"/>
      <c r="BP134" s="74" t="n"/>
      <c r="BQ134" s="62">
        <f>COUNTIF($G134:$BP134,"a")+COUNTIF($G134:$BP134,"r0,a5")/2+COUNTIF($G134:$BP134,"p5,a5")/2</f>
        <v/>
      </c>
      <c r="BR134" s="62">
        <f>COUNTIF($G134:$BP134,"d")+COUNTIF($G134:$BP134,"r0,d5")/2+COUNTIF($G134:$BP134,"p5,d5")/2</f>
        <v/>
      </c>
      <c r="BS134" s="62">
        <f>COUNTIF($G134:$BP134,"b")+COUNTIF($G134:$BP134,"r0,b5")/2+COUNTIF($G134:$BP134,"p5,b5")/2</f>
        <v/>
      </c>
      <c r="BT134" s="62">
        <f>COUNTIF($G134:$BP134,"c")+COUNTIF($G134:$BP134,"r0,c5")/2+COUNTIF($G134:$BP134,"p5,c5")/2</f>
        <v/>
      </c>
      <c r="BU134" s="62">
        <f>COUNTIF($G134:$BP134,"KH")+COUNTIF($G134:$BP134,"TL")+COUNTIF($G134:$BP134,"L")</f>
        <v/>
      </c>
      <c r="BV134" s="62" t="n"/>
      <c r="BW134" s="62">
        <f>COUNTIF($G134:$BP134,"hh")</f>
        <v/>
      </c>
      <c r="BX134" s="62">
        <f>COUNTIF($G134:$BP134,"nt7")</f>
        <v/>
      </c>
      <c r="BY134" s="62">
        <f>COUNTIF($G134:$BP134,"P")+COUNTIF($G134:$BP134,"p5,a5")/2+COUNTIF($G134:$BP134,"p5,b5")/2+COUNTIF($G134:$BP134,"p5,c5")/2+COUNTIF($G134:$BP134,"p5,d5")/2</f>
        <v/>
      </c>
      <c r="BZ134" s="63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4">
        <f>IF(BZ134&gt;25,4,IF(BZ134&gt;18,3,IF(BZ134&gt;12,2,IF(BZ134&gt;4,1,0))))-BX134-2+1</f>
        <v/>
      </c>
      <c r="CE134" s="30" t="n"/>
      <c r="CF134" s="64">
        <f>CD134*CI134</f>
        <v/>
      </c>
      <c r="CG134" s="65">
        <f>F134-BY134+1</f>
        <v/>
      </c>
      <c r="CH134" s="64">
        <f>CE134*16</f>
        <v/>
      </c>
      <c r="CI134" s="66">
        <f>VLOOKUP(A134,[1]DATA!$A$6:$AI$331,34,0)</f>
        <v/>
      </c>
      <c r="CJ134" s="67">
        <f>VLOOKUP(A134,[2]CHAMCONG!A$7:CI$333,79,0)</f>
        <v/>
      </c>
      <c r="CK134" s="68">
        <f>CJ134-CA134</f>
        <v/>
      </c>
    </row>
    <row r="135" ht="15.75" customFormat="1" customHeight="1" s="25">
      <c r="A135" s="69" t="inlineStr">
        <is>
          <t>A1488</t>
        </is>
      </c>
      <c r="B135" s="70" t="inlineStr">
        <is>
          <t>Lê Thị Minh Thư</t>
        </is>
      </c>
      <c r="C135" s="71" t="inlineStr">
        <is>
          <t>X1 Ép - A</t>
        </is>
      </c>
      <c r="D135" s="72" t="inlineStr">
        <is>
          <t>Trực tiếp</t>
        </is>
      </c>
      <c r="E135" s="73" t="inlineStr">
        <is>
          <t>2020-03-11</t>
        </is>
      </c>
      <c r="F135" s="73" t="inlineStr"/>
      <c r="G135" s="74" t="inlineStr">
        <is>
          <t>A</t>
        </is>
      </c>
      <c r="H135" s="74" t="n">
        <v>4</v>
      </c>
      <c r="I135" s="75" t="inlineStr">
        <is>
          <t>A</t>
        </is>
      </c>
      <c r="J135" s="74" t="n">
        <v>4</v>
      </c>
      <c r="K135" s="74" t="inlineStr"/>
      <c r="L135" s="74" t="n">
        <v>0</v>
      </c>
      <c r="M135" s="74" t="inlineStr">
        <is>
          <t>C</t>
        </is>
      </c>
      <c r="N135" s="74" t="n">
        <v>4</v>
      </c>
      <c r="O135" s="74" t="inlineStr">
        <is>
          <t>C</t>
        </is>
      </c>
      <c r="P135" s="74" t="n">
        <v>4</v>
      </c>
      <c r="Q135" s="74" t="inlineStr">
        <is>
          <t>C</t>
        </is>
      </c>
      <c r="R135" s="74" t="n">
        <v>4</v>
      </c>
      <c r="S135" s="74" t="inlineStr">
        <is>
          <t>C</t>
        </is>
      </c>
      <c r="T135" s="74" t="n">
        <v>4</v>
      </c>
      <c r="U135" s="75" t="inlineStr">
        <is>
          <t>C</t>
        </is>
      </c>
      <c r="V135" s="74" t="n">
        <v>4</v>
      </c>
      <c r="W135" s="75" t="inlineStr">
        <is>
          <t>L</t>
        </is>
      </c>
      <c r="X135" s="74" t="n">
        <v>0</v>
      </c>
      <c r="Y135" s="75" t="inlineStr"/>
      <c r="Z135" s="74" t="n">
        <v>0</v>
      </c>
      <c r="AA135" s="75" t="inlineStr">
        <is>
          <t>R0</t>
        </is>
      </c>
      <c r="AB135" s="74" t="n">
        <v>0</v>
      </c>
      <c r="AC135" s="74" t="n"/>
      <c r="AD135" s="74" t="n"/>
      <c r="AE135" s="74" t="n"/>
      <c r="AF135" s="74" t="n"/>
      <c r="AG135" s="74" t="n"/>
      <c r="AH135" s="74" t="n"/>
      <c r="AI135" s="74" t="n"/>
      <c r="AJ135" s="74" t="n"/>
      <c r="AK135" s="74" t="n"/>
      <c r="AL135" s="74" t="n"/>
      <c r="AM135" s="74" t="n"/>
      <c r="AN135" s="74" t="n"/>
      <c r="AO135" s="74" t="n"/>
      <c r="AP135" s="74" t="n"/>
      <c r="AQ135" s="74" t="n"/>
      <c r="AR135" s="74" t="n"/>
      <c r="AS135" s="74" t="n"/>
      <c r="AT135" s="74" t="n"/>
      <c r="AU135" s="74" t="n"/>
      <c r="AV135" s="74" t="n"/>
      <c r="AW135" s="74" t="n"/>
      <c r="AX135" s="74" t="n"/>
      <c r="AY135" s="74" t="n"/>
      <c r="AZ135" s="74" t="n"/>
      <c r="BA135" s="74" t="n"/>
      <c r="BB135" s="74" t="n"/>
      <c r="BC135" s="74" t="n"/>
      <c r="BD135" s="74" t="n"/>
      <c r="BE135" s="74" t="n"/>
      <c r="BF135" s="74" t="n"/>
      <c r="BG135" s="74" t="n"/>
      <c r="BH135" s="74" t="n"/>
      <c r="BI135" s="74" t="n"/>
      <c r="BJ135" s="74" t="n"/>
      <c r="BK135" s="74" t="n"/>
      <c r="BL135" s="74" t="n"/>
      <c r="BM135" s="74" t="n"/>
      <c r="BN135" s="74" t="n"/>
      <c r="BO135" s="74" t="n"/>
      <c r="BP135" s="74" t="n"/>
      <c r="BQ135" s="62">
        <f>COUNTIF($G135:$BP135,"a")+COUNTIF($G135:$BP135,"r0,a5")/2+COUNTIF($G135:$BP135,"p5,a5")/2</f>
        <v/>
      </c>
      <c r="BR135" s="62">
        <f>COUNTIF($G135:$BP135,"d")+COUNTIF($G135:$BP135,"r0,d5")/2+COUNTIF($G135:$BP135,"p5,d5")/2</f>
        <v/>
      </c>
      <c r="BS135" s="62">
        <f>COUNTIF($G135:$BP135,"b")+COUNTIF($G135:$BP135,"r0,b5")/2+COUNTIF($G135:$BP135,"p5,b5")/2</f>
        <v/>
      </c>
      <c r="BT135" s="62">
        <f>COUNTIF($G135:$BP135,"c")+COUNTIF($G135:$BP135,"r0,c5")/2+COUNTIF($G135:$BP135,"p5,c5")/2</f>
        <v/>
      </c>
      <c r="BU135" s="62">
        <f>COUNTIF($G135:$BP135,"KH")+COUNTIF($G135:$BP135,"TL")+COUNTIF($G135:$BP135,"L")</f>
        <v/>
      </c>
      <c r="BV135" s="62" t="n"/>
      <c r="BW135" s="62">
        <f>COUNTIF($G135:$BP135,"hh")</f>
        <v/>
      </c>
      <c r="BX135" s="62">
        <f>COUNTIF($G135:$BP135,"nt7")</f>
        <v/>
      </c>
      <c r="BY135" s="62">
        <f>COUNTIF($G135:$BP135,"P")+COUNTIF($G135:$BP135,"p5,a5")/2+COUNTIF($G135:$BP135,"p5,b5")/2+COUNTIF($G135:$BP135,"p5,c5")/2+COUNTIF($G135:$BP135,"p5,d5")/2</f>
        <v/>
      </c>
      <c r="BZ135" s="63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4">
        <f>IF(BZ135&gt;25,4,IF(BZ135&gt;18,3,IF(BZ135&gt;12,2,IF(BZ135&gt;4,1,0))))-BX135-2+1</f>
        <v/>
      </c>
      <c r="CE135" s="30" t="n"/>
      <c r="CF135" s="64">
        <f>CD135*CI135</f>
        <v/>
      </c>
      <c r="CG135" s="65">
        <f>F135-BY135+1</f>
        <v/>
      </c>
      <c r="CH135" s="64">
        <f>CE135*16</f>
        <v/>
      </c>
      <c r="CI135" s="66">
        <f>VLOOKUP(A135,[1]DATA!$A$6:$AI$331,34,0)</f>
        <v/>
      </c>
      <c r="CJ135" s="67">
        <f>VLOOKUP(A135,[2]CHAMCONG!A$7:CI$333,79,0)</f>
        <v/>
      </c>
      <c r="CK135" s="68">
        <f>CJ135-CA135</f>
        <v/>
      </c>
    </row>
    <row r="136" ht="15.75" customFormat="1" customHeight="1" s="25">
      <c r="A136" s="69" t="inlineStr">
        <is>
          <t>A1491</t>
        </is>
      </c>
      <c r="B136" s="70" t="inlineStr">
        <is>
          <t>Trần Thành Đạt</t>
        </is>
      </c>
      <c r="C136" s="71" t="inlineStr">
        <is>
          <t>R&amp;D</t>
        </is>
      </c>
      <c r="D136" s="72" t="inlineStr">
        <is>
          <t>Gián tiếp</t>
        </is>
      </c>
      <c r="E136" s="73" t="inlineStr">
        <is>
          <t>2020-03-23</t>
        </is>
      </c>
      <c r="F136" s="73" t="inlineStr"/>
      <c r="G136" s="74" t="inlineStr">
        <is>
          <t>R0</t>
        </is>
      </c>
      <c r="H136" s="74" t="n">
        <v>0</v>
      </c>
      <c r="I136" s="74" t="inlineStr">
        <is>
          <t>P0</t>
        </is>
      </c>
      <c r="J136" s="74" t="n">
        <v>0</v>
      </c>
      <c r="K136" s="74" t="inlineStr"/>
      <c r="L136" s="74" t="n">
        <v>0</v>
      </c>
      <c r="M136" s="74" t="inlineStr">
        <is>
          <t>D</t>
        </is>
      </c>
      <c r="N136" s="74" t="n">
        <v>0</v>
      </c>
      <c r="O136" s="74" t="inlineStr">
        <is>
          <t>D</t>
        </is>
      </c>
      <c r="P136" s="74" t="n">
        <v>0</v>
      </c>
      <c r="Q136" s="74" t="inlineStr">
        <is>
          <t>D</t>
        </is>
      </c>
      <c r="R136" s="74" t="n">
        <v>0</v>
      </c>
      <c r="S136" s="74" t="inlineStr">
        <is>
          <t>D</t>
        </is>
      </c>
      <c r="T136" s="74" t="n">
        <v>0</v>
      </c>
      <c r="U136" s="74" t="inlineStr">
        <is>
          <t>D</t>
        </is>
      </c>
      <c r="V136" s="74" t="n">
        <v>0</v>
      </c>
      <c r="W136" s="74" t="inlineStr">
        <is>
          <t>L</t>
        </is>
      </c>
      <c r="X136" s="74" t="n">
        <v>0</v>
      </c>
      <c r="Y136" s="74" t="inlineStr"/>
      <c r="Z136" s="74" t="n">
        <v>0</v>
      </c>
      <c r="AA136" s="74" t="inlineStr">
        <is>
          <t>P0</t>
        </is>
      </c>
      <c r="AB136" s="74" t="n">
        <v>0</v>
      </c>
      <c r="AC136" s="74" t="n"/>
      <c r="AD136" s="74" t="n"/>
      <c r="AE136" s="74" t="n"/>
      <c r="AF136" s="74" t="n"/>
      <c r="AG136" s="74" t="n"/>
      <c r="AH136" s="74" t="n"/>
      <c r="AI136" s="74" t="n"/>
      <c r="AJ136" s="74" t="n"/>
      <c r="AK136" s="74" t="n"/>
      <c r="AL136" s="74" t="n"/>
      <c r="AM136" s="74" t="n"/>
      <c r="AN136" s="74" t="n"/>
      <c r="AO136" s="74" t="n"/>
      <c r="AP136" s="74" t="n"/>
      <c r="AQ136" s="74" t="n"/>
      <c r="AR136" s="74" t="n"/>
      <c r="AS136" s="74" t="n"/>
      <c r="AT136" s="74" t="n"/>
      <c r="AU136" s="74" t="n"/>
      <c r="AV136" s="74" t="n"/>
      <c r="AW136" s="74" t="n"/>
      <c r="AX136" s="74" t="n"/>
      <c r="AY136" s="74" t="n"/>
      <c r="AZ136" s="74" t="n"/>
      <c r="BA136" s="74" t="n"/>
      <c r="BB136" s="74" t="n"/>
      <c r="BC136" s="74" t="n"/>
      <c r="BD136" s="74" t="n"/>
      <c r="BE136" s="74" t="n"/>
      <c r="BF136" s="74" t="n"/>
      <c r="BG136" s="74" t="n"/>
      <c r="BH136" s="74" t="n"/>
      <c r="BI136" s="74" t="n"/>
      <c r="BJ136" s="74" t="n"/>
      <c r="BK136" s="74" t="n"/>
      <c r="BL136" s="74" t="n"/>
      <c r="BM136" s="74" t="n"/>
      <c r="BN136" s="74" t="n"/>
      <c r="BO136" s="74" t="n"/>
      <c r="BP136" s="74" t="n"/>
      <c r="BQ136" s="62">
        <f>COUNTIF($G136:$BP136,"a")+COUNTIF($G136:$BP136,"r0,a5")/2+COUNTIF($G136:$BP136,"p5,a5")/2</f>
        <v/>
      </c>
      <c r="BR136" s="62">
        <f>COUNTIF($G136:$BP136,"d")+COUNTIF($G136:$BP136,"r0,d5")/2+COUNTIF($G136:$BP136,"p5,d5")/2</f>
        <v/>
      </c>
      <c r="BS136" s="62">
        <f>COUNTIF($G136:$BP136,"b")+COUNTIF($G136:$BP136,"r0,b5")/2+COUNTIF($G136:$BP136,"p5,b5")/2</f>
        <v/>
      </c>
      <c r="BT136" s="62">
        <f>COUNTIF($G136:$BP136,"c")+COUNTIF($G136:$BP136,"r0,c5")/2+COUNTIF($G136:$BP136,"p5,c5")/2</f>
        <v/>
      </c>
      <c r="BU136" s="62">
        <f>COUNTIF($G136:$BP136,"KH")+COUNTIF($G136:$BP136,"TL")+COUNTIF($G136:$BP136,"L")</f>
        <v/>
      </c>
      <c r="BV136" s="62" t="n"/>
      <c r="BW136" s="62">
        <f>COUNTIF($G136:$BP136,"hh")</f>
        <v/>
      </c>
      <c r="BX136" s="62">
        <f>COUNTIF($G136:$BP136,"nt7")</f>
        <v/>
      </c>
      <c r="BY136" s="62">
        <f>COUNTIF($G136:$BP136,"P")+COUNTIF($G136:$BP136,"p5,a5")/2+COUNTIF($G136:$BP136,"p5,b5")/2+COUNTIF($G136:$BP136,"p5,c5")/2+COUNTIF($G136:$BP136,"p5,d5")/2</f>
        <v/>
      </c>
      <c r="BZ136" s="63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4">
        <f>IF(BZ136&gt;25,4,IF(BZ136&gt;18,3,IF(BZ136&gt;12,2,IF(BZ136&gt;4,1,0))))-BX136-2+1</f>
        <v/>
      </c>
      <c r="CE136" s="30" t="n"/>
      <c r="CF136" s="64">
        <f>CD136*CI136</f>
        <v/>
      </c>
      <c r="CG136" s="65">
        <f>F136-BY136+1</f>
        <v/>
      </c>
      <c r="CH136" s="64">
        <f>CE136*16</f>
        <v/>
      </c>
      <c r="CI136" s="66">
        <f>VLOOKUP(A136,[1]DATA!$A$6:$AI$331,34,0)</f>
        <v/>
      </c>
      <c r="CJ136" s="67">
        <f>VLOOKUP(A136,[2]CHAMCONG!A$7:CI$333,79,0)</f>
        <v/>
      </c>
      <c r="CK136" s="68">
        <f>CJ136-CA136</f>
        <v/>
      </c>
    </row>
    <row r="137" ht="15.75" customFormat="1" customHeight="1" s="25">
      <c r="A137" s="69" t="inlineStr">
        <is>
          <t>A1492</t>
        </is>
      </c>
      <c r="B137" s="70" t="inlineStr">
        <is>
          <t>Nguyễn An Phú</t>
        </is>
      </c>
      <c r="C137" s="71" t="inlineStr">
        <is>
          <t>X1 Gá</t>
        </is>
      </c>
      <c r="D137" s="72" t="inlineStr">
        <is>
          <t>Trực tiếp</t>
        </is>
      </c>
      <c r="E137" s="73" t="inlineStr">
        <is>
          <t>2020-03-18</t>
        </is>
      </c>
      <c r="F137" s="73" t="inlineStr"/>
      <c r="G137" s="74" t="inlineStr">
        <is>
          <t>A</t>
        </is>
      </c>
      <c r="H137" s="74" t="n">
        <v>4</v>
      </c>
      <c r="I137" s="74" t="inlineStr">
        <is>
          <t>A</t>
        </is>
      </c>
      <c r="J137" s="74" t="n">
        <v>4</v>
      </c>
      <c r="K137" s="74" t="inlineStr">
        <is>
          <t>CN</t>
        </is>
      </c>
      <c r="L137" s="74" t="n">
        <v>15</v>
      </c>
      <c r="M137" s="74" t="inlineStr">
        <is>
          <t>A</t>
        </is>
      </c>
      <c r="N137" s="74" t="n">
        <v>4</v>
      </c>
      <c r="O137" s="74" t="inlineStr">
        <is>
          <t>A</t>
        </is>
      </c>
      <c r="P137" s="74" t="n">
        <v>8</v>
      </c>
      <c r="Q137" s="74" t="inlineStr">
        <is>
          <t>A</t>
        </is>
      </c>
      <c r="R137" s="74" t="n">
        <v>4</v>
      </c>
      <c r="S137" s="74" t="inlineStr">
        <is>
          <t>A</t>
        </is>
      </c>
      <c r="T137" s="74" t="n">
        <v>4</v>
      </c>
      <c r="U137" s="74" t="inlineStr">
        <is>
          <t>A</t>
        </is>
      </c>
      <c r="V137" s="74" t="n">
        <v>8</v>
      </c>
      <c r="W137" s="74" t="inlineStr">
        <is>
          <t>L</t>
        </is>
      </c>
      <c r="X137" s="74" t="n">
        <v>0</v>
      </c>
      <c r="Y137" s="74" t="inlineStr"/>
      <c r="Z137" s="74" t="n">
        <v>0</v>
      </c>
      <c r="AA137" s="74" t="inlineStr">
        <is>
          <t>R0</t>
        </is>
      </c>
      <c r="AB137" s="74" t="n">
        <v>0</v>
      </c>
      <c r="AC137" s="74" t="n"/>
      <c r="AD137" s="74" t="n"/>
      <c r="AE137" s="75" t="n"/>
      <c r="AF137" s="75" t="n"/>
      <c r="AG137" s="75" t="n"/>
      <c r="AH137" s="74" t="n"/>
      <c r="AI137" s="75" t="n"/>
      <c r="AJ137" s="74" t="n"/>
      <c r="AK137" s="75" t="n"/>
      <c r="AL137" s="74" t="n"/>
      <c r="AM137" s="75" t="n"/>
      <c r="AN137" s="74" t="n"/>
      <c r="AO137" s="75" t="n"/>
      <c r="AP137" s="74" t="n"/>
      <c r="AQ137" s="74" t="n"/>
      <c r="AR137" s="74" t="n"/>
      <c r="AS137" s="74" t="n"/>
      <c r="AT137" s="74" t="n"/>
      <c r="AU137" s="74" t="n"/>
      <c r="AV137" s="74" t="n"/>
      <c r="AW137" s="75" t="n"/>
      <c r="AX137" s="74" t="n"/>
      <c r="AY137" s="74" t="n"/>
      <c r="AZ137" s="74" t="n"/>
      <c r="BA137" s="74" t="n"/>
      <c r="BB137" s="74" t="n"/>
      <c r="BC137" s="74" t="n"/>
      <c r="BD137" s="74" t="n"/>
      <c r="BE137" s="74" t="n"/>
      <c r="BF137" s="74" t="n"/>
      <c r="BG137" s="74" t="n"/>
      <c r="BH137" s="74" t="n"/>
      <c r="BI137" s="74" t="n"/>
      <c r="BJ137" s="74" t="n"/>
      <c r="BK137" s="74" t="n"/>
      <c r="BL137" s="74" t="n"/>
      <c r="BM137" s="74" t="n"/>
      <c r="BN137" s="74" t="n"/>
      <c r="BO137" s="74" t="n"/>
      <c r="BP137" s="74" t="n"/>
      <c r="BQ137" s="62">
        <f>COUNTIF($G137:$BP137,"a")+COUNTIF($G137:$BP137,"r0,a5")/2+COUNTIF($G137:$BP137,"p5,a5")/2</f>
        <v/>
      </c>
      <c r="BR137" s="62">
        <f>COUNTIF($G137:$BP137,"d")+COUNTIF($G137:$BP137,"r0,d5")/2+COUNTIF($G137:$BP137,"p5,d5")/2</f>
        <v/>
      </c>
      <c r="BS137" s="62">
        <f>COUNTIF($G137:$BP137,"b")+COUNTIF($G137:$BP137,"r0,b5")/2+COUNTIF($G137:$BP137,"p5,b5")/2</f>
        <v/>
      </c>
      <c r="BT137" s="62">
        <f>COUNTIF($G137:$BP137,"c")+COUNTIF($G137:$BP137,"r0,c5")/2+COUNTIF($G137:$BP137,"p5,c5")/2</f>
        <v/>
      </c>
      <c r="BU137" s="62">
        <f>COUNTIF($G137:$BP137,"KH")+COUNTIF($G137:$BP137,"TL")+COUNTIF($G137:$BP137,"L")</f>
        <v/>
      </c>
      <c r="BV137" s="62" t="n"/>
      <c r="BW137" s="62">
        <f>COUNTIF($G137:$BP137,"hh")</f>
        <v/>
      </c>
      <c r="BX137" s="62">
        <f>COUNTIF($G137:$BP137,"nt7")</f>
        <v/>
      </c>
      <c r="BY137" s="62">
        <f>COUNTIF($G137:$BP137,"P")+COUNTIF($G137:$BP137,"p5,a5")/2+COUNTIF($G137:$BP137,"p5,b5")/2+COUNTIF($G137:$BP137,"p5,c5")/2+COUNTIF($G137:$BP137,"p5,d5")/2</f>
        <v/>
      </c>
      <c r="BZ137" s="63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4">
        <f>IF(BZ137&gt;25,4,IF(BZ137&gt;18,3,IF(BZ137&gt;12,2,IF(BZ137&gt;4,1,0))))-BX137-2+1</f>
        <v/>
      </c>
      <c r="CE137" s="30" t="n"/>
      <c r="CF137" s="64">
        <f>CD137*CI137</f>
        <v/>
      </c>
      <c r="CG137" s="65">
        <f>F137-BY137+1</f>
        <v/>
      </c>
      <c r="CH137" s="64">
        <f>CE137*16</f>
        <v/>
      </c>
      <c r="CI137" s="66">
        <f>VLOOKUP(A137,[1]DATA!$A$6:$AI$331,34,0)</f>
        <v/>
      </c>
      <c r="CJ137" s="67">
        <f>VLOOKUP(A137,[2]CHAMCONG!A$7:CI$333,79,0)</f>
        <v/>
      </c>
      <c r="CK137" s="68">
        <f>CJ137-CA137</f>
        <v/>
      </c>
    </row>
    <row r="138" ht="15.75" customFormat="1" customHeight="1" s="25">
      <c r="A138" s="69" t="inlineStr">
        <is>
          <t>A1493</t>
        </is>
      </c>
      <c r="B138" s="70" t="inlineStr">
        <is>
          <t>Phan Văn Cương</t>
        </is>
      </c>
      <c r="C138" s="71" t="inlineStr">
        <is>
          <t>Kho X3</t>
        </is>
      </c>
      <c r="D138" s="72" t="inlineStr">
        <is>
          <t>Trực tiếp</t>
        </is>
      </c>
      <c r="E138" s="73" t="inlineStr">
        <is>
          <t>2020-03-23</t>
        </is>
      </c>
      <c r="F138" s="73" t="inlineStr"/>
      <c r="G138" s="74" t="inlineStr">
        <is>
          <t>A</t>
        </is>
      </c>
      <c r="H138" s="74" t="n">
        <v>4</v>
      </c>
      <c r="I138" s="74" t="inlineStr">
        <is>
          <t>A</t>
        </is>
      </c>
      <c r="J138" s="74" t="n">
        <v>4</v>
      </c>
      <c r="K138" s="74" t="inlineStr"/>
      <c r="L138" s="74" t="n">
        <v>0</v>
      </c>
      <c r="M138" s="74" t="inlineStr">
        <is>
          <t>A</t>
        </is>
      </c>
      <c r="N138" s="74" t="n">
        <v>3</v>
      </c>
      <c r="O138" s="74" t="inlineStr">
        <is>
          <t>A</t>
        </is>
      </c>
      <c r="P138" s="74" t="n">
        <v>4</v>
      </c>
      <c r="Q138" s="74" t="inlineStr">
        <is>
          <t>A</t>
        </is>
      </c>
      <c r="R138" s="74" t="n">
        <v>4</v>
      </c>
      <c r="S138" s="75" t="inlineStr">
        <is>
          <t>A</t>
        </is>
      </c>
      <c r="T138" s="74" t="n">
        <v>4</v>
      </c>
      <c r="U138" s="75" t="inlineStr">
        <is>
          <t>A</t>
        </is>
      </c>
      <c r="V138" s="74" t="n">
        <v>3</v>
      </c>
      <c r="W138" s="75" t="inlineStr">
        <is>
          <t>L</t>
        </is>
      </c>
      <c r="X138" s="74" t="n">
        <v>0</v>
      </c>
      <c r="Y138" s="75" t="inlineStr"/>
      <c r="Z138" s="74" t="n">
        <v>0</v>
      </c>
      <c r="AA138" s="75" t="inlineStr">
        <is>
          <t>R0</t>
        </is>
      </c>
      <c r="AB138" s="74" t="n">
        <v>0</v>
      </c>
      <c r="AC138" s="75" t="n"/>
      <c r="AD138" s="74" t="n"/>
      <c r="AE138" s="74" t="n"/>
      <c r="AF138" s="74" t="n"/>
      <c r="AG138" s="74" t="n"/>
      <c r="AH138" s="74" t="n"/>
      <c r="AI138" s="74" t="n"/>
      <c r="AJ138" s="74" t="n"/>
      <c r="AK138" s="74" t="n"/>
      <c r="AL138" s="74" t="n"/>
      <c r="AM138" s="74" t="n"/>
      <c r="AN138" s="74" t="n"/>
      <c r="AO138" s="74" t="n"/>
      <c r="AP138" s="74" t="n"/>
      <c r="AQ138" s="74" t="n"/>
      <c r="AR138" s="74" t="n"/>
      <c r="AS138" s="74" t="n"/>
      <c r="AT138" s="74" t="n"/>
      <c r="AU138" s="74" t="n"/>
      <c r="AV138" s="74" t="n"/>
      <c r="AW138" s="74" t="n"/>
      <c r="AX138" s="74" t="n"/>
      <c r="AY138" s="74" t="n"/>
      <c r="AZ138" s="74" t="n"/>
      <c r="BA138" s="74" t="n"/>
      <c r="BB138" s="74" t="n"/>
      <c r="BC138" s="74" t="n"/>
      <c r="BD138" s="74" t="n"/>
      <c r="BE138" s="74" t="n"/>
      <c r="BF138" s="74" t="n"/>
      <c r="BG138" s="74" t="n"/>
      <c r="BH138" s="74" t="n"/>
      <c r="BI138" s="74" t="n"/>
      <c r="BJ138" s="74" t="n"/>
      <c r="BK138" s="74" t="n"/>
      <c r="BL138" s="74" t="n"/>
      <c r="BM138" s="74" t="n"/>
      <c r="BN138" s="74" t="n"/>
      <c r="BO138" s="74" t="n"/>
      <c r="BP138" s="74" t="n"/>
      <c r="BQ138" s="62">
        <f>COUNTIF($G138:$BP138,"a")+COUNTIF($G138:$BP138,"r0,a5")/2+COUNTIF($G138:$BP138,"p5,a5")/2</f>
        <v/>
      </c>
      <c r="BR138" s="62">
        <f>COUNTIF($G138:$BP138,"d")+COUNTIF($G138:$BP138,"r0,d5")/2+COUNTIF($G138:$BP138,"p5,d5")/2</f>
        <v/>
      </c>
      <c r="BS138" s="62">
        <f>COUNTIF($G138:$BP138,"b")+COUNTIF($G138:$BP138,"r0,b5")/2+COUNTIF($G138:$BP138,"p5,b5")/2</f>
        <v/>
      </c>
      <c r="BT138" s="62">
        <f>COUNTIF($G138:$BP138,"c")+COUNTIF($G138:$BP138,"r0,c5")/2+COUNTIF($G138:$BP138,"p5,c5")/2</f>
        <v/>
      </c>
      <c r="BU138" s="62">
        <f>COUNTIF($G138:$BP138,"KH")+COUNTIF($G138:$BP138,"TL")+COUNTIF($G138:$BP138,"L")</f>
        <v/>
      </c>
      <c r="BV138" s="62" t="n"/>
      <c r="BW138" s="62">
        <f>COUNTIF($G138:$BP138,"hh")</f>
        <v/>
      </c>
      <c r="BX138" s="62">
        <f>COUNTIF($G138:$BP138,"nt7")</f>
        <v/>
      </c>
      <c r="BY138" s="62">
        <f>COUNTIF($G138:$BP138,"P")+COUNTIF($G138:$BP138,"p5,a5")/2+COUNTIF($G138:$BP138,"p5,b5")/2+COUNTIF($G138:$BP138,"p5,c5")/2+COUNTIF($G138:$BP138,"p5,d5")/2</f>
        <v/>
      </c>
      <c r="BZ138" s="63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4">
        <f>IF(BZ138&gt;25,4,IF(BZ138&gt;18,3,IF(BZ138&gt;12,2,IF(BZ138&gt;4,1,0))))-BX138-2+1</f>
        <v/>
      </c>
      <c r="CE138" s="30" t="n"/>
      <c r="CF138" s="64">
        <f>CD138*CI138</f>
        <v/>
      </c>
      <c r="CG138" s="65">
        <f>F138-BY138+1</f>
        <v/>
      </c>
      <c r="CH138" s="64">
        <f>CE138*16</f>
        <v/>
      </c>
      <c r="CI138" s="66">
        <f>VLOOKUP(A138,[1]DATA!$A$6:$AI$331,34,0)</f>
        <v/>
      </c>
      <c r="CJ138" s="67">
        <f>VLOOKUP(A138,[2]CHAMCONG!A$7:CI$333,79,0)</f>
        <v/>
      </c>
      <c r="CK138" s="68">
        <f>CJ138-CA138</f>
        <v/>
      </c>
    </row>
    <row r="139" ht="15.75" customFormat="1" customHeight="1" s="25">
      <c r="A139" s="69" t="inlineStr">
        <is>
          <t>A1494</t>
        </is>
      </c>
      <c r="B139" s="70" t="inlineStr">
        <is>
          <t>Nguyễn Ái Hậu</t>
        </is>
      </c>
      <c r="C139" s="71" t="inlineStr">
        <is>
          <t>Khuôn Lập trình-gia công</t>
        </is>
      </c>
      <c r="D139" s="72" t="inlineStr">
        <is>
          <t>Gián tiếp</t>
        </is>
      </c>
      <c r="E139" s="73" t="inlineStr">
        <is>
          <t>2020-03-23</t>
        </is>
      </c>
      <c r="F139" s="73" t="inlineStr"/>
      <c r="G139" s="74" t="inlineStr">
        <is>
          <t>P0</t>
        </is>
      </c>
      <c r="H139" s="74" t="n">
        <v>0</v>
      </c>
      <c r="I139" s="74" t="inlineStr">
        <is>
          <t>D</t>
        </is>
      </c>
      <c r="J139" s="74" t="n">
        <v>0</v>
      </c>
      <c r="K139" s="74" t="inlineStr">
        <is>
          <t>CN</t>
        </is>
      </c>
      <c r="L139" s="74" t="n">
        <v>8</v>
      </c>
      <c r="M139" s="74" t="inlineStr">
        <is>
          <t>D</t>
        </is>
      </c>
      <c r="N139" s="74" t="n">
        <v>0</v>
      </c>
      <c r="O139" s="74" t="inlineStr">
        <is>
          <t>D</t>
        </is>
      </c>
      <c r="P139" s="74" t="n">
        <v>2</v>
      </c>
      <c r="Q139" s="74" t="inlineStr">
        <is>
          <t>D</t>
        </is>
      </c>
      <c r="R139" s="74" t="n">
        <v>2</v>
      </c>
      <c r="S139" s="74" t="inlineStr">
        <is>
          <t>D</t>
        </is>
      </c>
      <c r="T139" s="74" t="n">
        <v>0</v>
      </c>
      <c r="U139" s="74" t="inlineStr">
        <is>
          <t>D</t>
        </is>
      </c>
      <c r="V139" s="74" t="n">
        <v>0</v>
      </c>
      <c r="W139" s="74" t="inlineStr">
        <is>
          <t>L</t>
        </is>
      </c>
      <c r="X139" s="74" t="n">
        <v>7</v>
      </c>
      <c r="Y139" s="74" t="inlineStr">
        <is>
          <t>CN</t>
        </is>
      </c>
      <c r="Z139" s="74" t="n">
        <v>5</v>
      </c>
      <c r="AA139" s="74" t="inlineStr">
        <is>
          <t>R0</t>
        </is>
      </c>
      <c r="AB139" s="74" t="n">
        <v>0</v>
      </c>
      <c r="AC139" s="74" t="n"/>
      <c r="AD139" s="74" t="n"/>
      <c r="AE139" s="75" t="n"/>
      <c r="AF139" s="75" t="n"/>
      <c r="AG139" s="75" t="n"/>
      <c r="AH139" s="74" t="n"/>
      <c r="AI139" s="75" t="n"/>
      <c r="AJ139" s="74" t="n"/>
      <c r="AK139" s="75" t="n"/>
      <c r="AL139" s="74" t="n"/>
      <c r="AM139" s="75" t="n"/>
      <c r="AN139" s="74" t="n"/>
      <c r="AO139" s="75" t="n"/>
      <c r="AP139" s="74" t="n"/>
      <c r="AQ139" s="74" t="n"/>
      <c r="AR139" s="74" t="n"/>
      <c r="AS139" s="74" t="n"/>
      <c r="AT139" s="74" t="n"/>
      <c r="AU139" s="74" t="n"/>
      <c r="AV139" s="74" t="n"/>
      <c r="AW139" s="75" t="n"/>
      <c r="AX139" s="74" t="n"/>
      <c r="AY139" s="74" t="n"/>
      <c r="AZ139" s="74" t="n"/>
      <c r="BA139" s="74" t="n"/>
      <c r="BB139" s="74" t="n"/>
      <c r="BC139" s="74" t="n"/>
      <c r="BD139" s="74" t="n"/>
      <c r="BE139" s="74" t="n"/>
      <c r="BF139" s="74" t="n"/>
      <c r="BG139" s="74" t="n"/>
      <c r="BH139" s="74" t="n"/>
      <c r="BI139" s="74" t="n"/>
      <c r="BJ139" s="74" t="n"/>
      <c r="BK139" s="74" t="n"/>
      <c r="BL139" s="74" t="n"/>
      <c r="BM139" s="74" t="n"/>
      <c r="BN139" s="74" t="n"/>
      <c r="BO139" s="74" t="n"/>
      <c r="BP139" s="74" t="n"/>
      <c r="BQ139" s="62">
        <f>COUNTIF($G139:$BP139,"a")+COUNTIF($G139:$BP139,"r0,a5")/2+COUNTIF($G139:$BP139,"p5,a5")/2</f>
        <v/>
      </c>
      <c r="BR139" s="62">
        <f>COUNTIF($G139:$BP139,"d")+COUNTIF($G139:$BP139,"r0,d5")/2+COUNTIF($G139:$BP139,"p5,d5")/2</f>
        <v/>
      </c>
      <c r="BS139" s="62">
        <f>COUNTIF($G139:$BP139,"b")+COUNTIF($G139:$BP139,"r0,b5")/2+COUNTIF($G139:$BP139,"p5,b5")/2</f>
        <v/>
      </c>
      <c r="BT139" s="62">
        <f>COUNTIF($G139:$BP139,"c")+COUNTIF($G139:$BP139,"r0,c5")/2+COUNTIF($G139:$BP139,"p5,c5")/2</f>
        <v/>
      </c>
      <c r="BU139" s="62">
        <f>COUNTIF($G139:$BP139,"KH")+COUNTIF($G139:$BP139,"TL")+COUNTIF($G139:$BP139,"L")</f>
        <v/>
      </c>
      <c r="BV139" s="62" t="n"/>
      <c r="BW139" s="62">
        <f>COUNTIF($G139:$BP139,"hh")</f>
        <v/>
      </c>
      <c r="BX139" s="62">
        <f>COUNTIF($G139:$BP139,"nt7")</f>
        <v/>
      </c>
      <c r="BY139" s="62">
        <f>COUNTIF($G139:$BP139,"P")+COUNTIF($G139:$BP139,"p5,a5")/2+COUNTIF($G139:$BP139,"p5,b5")/2+COUNTIF($G139:$BP139,"p5,c5")/2+COUNTIF($G139:$BP139,"p5,d5")/2</f>
        <v/>
      </c>
      <c r="BZ139" s="63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4">
        <f>IF(BZ139&gt;25,4,IF(BZ139&gt;18,3,IF(BZ139&gt;12,2,IF(BZ139&gt;4,1,0))))-BX139-2+1</f>
        <v/>
      </c>
      <c r="CE139" s="30" t="n"/>
      <c r="CF139" s="64">
        <f>CD139*CI139</f>
        <v/>
      </c>
      <c r="CG139" s="65">
        <f>F139-BY139+1</f>
        <v/>
      </c>
      <c r="CH139" s="64">
        <f>CE139*16</f>
        <v/>
      </c>
      <c r="CI139" s="66">
        <f>VLOOKUP(A139,[1]DATA!$A$6:$AI$331,34,0)</f>
        <v/>
      </c>
      <c r="CJ139" s="67">
        <f>VLOOKUP(A139,[2]CHAMCONG!A$7:CI$333,79,0)</f>
        <v/>
      </c>
      <c r="CK139" s="68">
        <f>CJ139-CA139</f>
        <v/>
      </c>
    </row>
    <row r="140" ht="15.75" customFormat="1" customHeight="1" s="28">
      <c r="A140" s="69" t="inlineStr">
        <is>
          <t>A1501</t>
        </is>
      </c>
      <c r="B140" s="70" t="inlineStr">
        <is>
          <t>Võ Duy Tân</t>
        </is>
      </c>
      <c r="C140" s="71" t="inlineStr">
        <is>
          <t>X1 Gá</t>
        </is>
      </c>
      <c r="D140" s="72" t="inlineStr">
        <is>
          <t>Trực tiếp</t>
        </is>
      </c>
      <c r="E140" s="73" t="inlineStr">
        <is>
          <t>2020-03-25</t>
        </is>
      </c>
      <c r="F140" s="73" t="inlineStr"/>
      <c r="G140" s="74" t="inlineStr">
        <is>
          <t>A</t>
        </is>
      </c>
      <c r="H140" s="74" t="n">
        <v>8</v>
      </c>
      <c r="I140" s="75" t="inlineStr">
        <is>
          <t>A</t>
        </is>
      </c>
      <c r="J140" s="74" t="n">
        <v>4</v>
      </c>
      <c r="K140" s="75" t="inlineStr">
        <is>
          <t>CN</t>
        </is>
      </c>
      <c r="L140" s="74" t="n">
        <v>15</v>
      </c>
      <c r="M140" s="75" t="inlineStr">
        <is>
          <t>A</t>
        </is>
      </c>
      <c r="N140" s="74" t="n">
        <v>8</v>
      </c>
      <c r="O140" s="75" t="inlineStr">
        <is>
          <t>A</t>
        </is>
      </c>
      <c r="P140" s="74" t="n">
        <v>8</v>
      </c>
      <c r="Q140" s="75" t="inlineStr">
        <is>
          <t>A</t>
        </is>
      </c>
      <c r="R140" s="75" t="n">
        <v>7</v>
      </c>
      <c r="S140" s="75" t="inlineStr">
        <is>
          <t>A</t>
        </is>
      </c>
      <c r="T140" s="74" t="n">
        <v>6</v>
      </c>
      <c r="U140" s="75" t="inlineStr">
        <is>
          <t>A</t>
        </is>
      </c>
      <c r="V140" s="74" t="n">
        <v>4</v>
      </c>
      <c r="W140" s="75" t="inlineStr">
        <is>
          <t>L</t>
        </is>
      </c>
      <c r="X140" s="74" t="n">
        <v>0</v>
      </c>
      <c r="Y140" s="75" t="inlineStr"/>
      <c r="Z140" s="74" t="n">
        <v>0</v>
      </c>
      <c r="AA140" s="75" t="inlineStr">
        <is>
          <t>R0</t>
        </is>
      </c>
      <c r="AB140" s="74" t="n">
        <v>0</v>
      </c>
      <c r="AC140" s="75" t="n"/>
      <c r="AD140" s="74" t="n"/>
      <c r="AE140" s="75" t="n"/>
      <c r="AF140" s="75" t="n"/>
      <c r="AG140" s="75" t="n"/>
      <c r="AH140" s="74" t="n"/>
      <c r="AI140" s="75" t="n"/>
      <c r="AJ140" s="74" t="n"/>
      <c r="AK140" s="75" t="n"/>
      <c r="AL140" s="74" t="n"/>
      <c r="AM140" s="75" t="n"/>
      <c r="AN140" s="74" t="n"/>
      <c r="AO140" s="75" t="n"/>
      <c r="AP140" s="74" t="n"/>
      <c r="AQ140" s="75" t="n"/>
      <c r="AR140" s="74" t="n"/>
      <c r="AS140" s="75" t="n"/>
      <c r="AT140" s="75" t="n"/>
      <c r="AU140" s="75" t="n"/>
      <c r="AV140" s="74" t="n"/>
      <c r="AW140" s="74" t="n"/>
      <c r="AX140" s="74" t="n"/>
      <c r="AY140" s="74" t="n"/>
      <c r="AZ140" s="74" t="n"/>
      <c r="BA140" s="74" t="n"/>
      <c r="BB140" s="74" t="n"/>
      <c r="BC140" s="74" t="n"/>
      <c r="BD140" s="74" t="n"/>
      <c r="BE140" s="74" t="n"/>
      <c r="BF140" s="74" t="n"/>
      <c r="BG140" s="74" t="n"/>
      <c r="BH140" s="74" t="n"/>
      <c r="BI140" s="74" t="n"/>
      <c r="BJ140" s="74" t="n"/>
      <c r="BK140" s="74" t="n"/>
      <c r="BL140" s="74" t="n"/>
      <c r="BM140" s="74" t="n"/>
      <c r="BN140" s="74" t="n"/>
      <c r="BO140" s="74" t="n"/>
      <c r="BP140" s="74" t="n"/>
      <c r="BQ140" s="62">
        <f>COUNTIF($G140:$BP140,"a")+COUNTIF($G140:$BP140,"r0,a5")/2+COUNTIF($G140:$BP140,"p5,a5")/2</f>
        <v/>
      </c>
      <c r="BR140" s="62">
        <f>COUNTIF($G140:$BP140,"d")+COUNTIF($G140:$BP140,"r0,d5")/2+COUNTIF($G140:$BP140,"p5,d5")/2</f>
        <v/>
      </c>
      <c r="BS140" s="62">
        <f>COUNTIF($G140:$BP140,"b")+COUNTIF($G140:$BP140,"r0,b5")/2+COUNTIF($G140:$BP140,"p5,b5")/2</f>
        <v/>
      </c>
      <c r="BT140" s="62">
        <f>COUNTIF($G140:$BP140,"c")+COUNTIF($G140:$BP140,"r0,c5")/2+COUNTIF($G140:$BP140,"p5,c5")/2</f>
        <v/>
      </c>
      <c r="BU140" s="62">
        <f>COUNTIF($G140:$BP140,"KH")+COUNTIF($G140:$BP140,"TL")+COUNTIF($G140:$BP140,"L")</f>
        <v/>
      </c>
      <c r="BV140" s="62" t="n"/>
      <c r="BW140" s="62">
        <f>COUNTIF($G140:$BP140,"hh")</f>
        <v/>
      </c>
      <c r="BX140" s="62">
        <f>COUNTIF($G140:$BP140,"nt7")</f>
        <v/>
      </c>
      <c r="BY140" s="62">
        <f>COUNTIF($G140:$BP140,"P")+COUNTIF($G140:$BP140,"p5,a5")/2+COUNTIF($G140:$BP140,"p5,b5")/2+COUNTIF($G140:$BP140,"p5,c5")/2+COUNTIF($G140:$BP140,"p5,d5")/2</f>
        <v/>
      </c>
      <c r="BZ140" s="63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4">
        <f>IF(BZ140&gt;25,4,IF(BZ140&gt;18,3,IF(BZ140&gt;12,2,IF(BZ140&gt;4,1,0))))-BX140-2+1</f>
        <v/>
      </c>
      <c r="CE140" s="30" t="n"/>
      <c r="CF140" s="64">
        <f>CD140*CI140</f>
        <v/>
      </c>
      <c r="CG140" s="65">
        <f>F140-BY140+1</f>
        <v/>
      </c>
      <c r="CH140" s="64">
        <f>CE140*16</f>
        <v/>
      </c>
      <c r="CI140" s="66">
        <f>VLOOKUP(A140,[1]DATA!$A$6:$AI$331,34,0)</f>
        <v/>
      </c>
      <c r="CJ140" s="67">
        <f>VLOOKUP(A140,[2]CHAMCONG!A$7:CI$333,79,0)</f>
        <v/>
      </c>
      <c r="CK140" s="68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A1507</t>
        </is>
      </c>
      <c r="B141" s="70" t="inlineStr">
        <is>
          <t>Lê Hải Đăng</t>
        </is>
      </c>
      <c r="C141" s="71" t="inlineStr">
        <is>
          <t>Kho X1</t>
        </is>
      </c>
      <c r="D141" s="72" t="inlineStr">
        <is>
          <t>Trực tiếp</t>
        </is>
      </c>
      <c r="E141" s="73" t="inlineStr">
        <is>
          <t>2020-03-26</t>
        </is>
      </c>
      <c r="F141" s="73" t="inlineStr"/>
      <c r="G141" s="74" t="inlineStr">
        <is>
          <t>A</t>
        </is>
      </c>
      <c r="H141" s="74" t="n">
        <v>4</v>
      </c>
      <c r="I141" s="74" t="inlineStr">
        <is>
          <t>A</t>
        </is>
      </c>
      <c r="J141" s="74" t="n">
        <v>3</v>
      </c>
      <c r="K141" s="74" t="inlineStr"/>
      <c r="L141" s="74" t="n">
        <v>0</v>
      </c>
      <c r="M141" s="74" t="inlineStr">
        <is>
          <t>C</t>
        </is>
      </c>
      <c r="N141" s="74" t="n">
        <v>4</v>
      </c>
      <c r="O141" s="74" t="inlineStr">
        <is>
          <t>C</t>
        </is>
      </c>
      <c r="P141" s="74" t="n">
        <v>4</v>
      </c>
      <c r="Q141" s="74" t="inlineStr">
        <is>
          <t>C</t>
        </is>
      </c>
      <c r="R141" s="74" t="n">
        <v>4</v>
      </c>
      <c r="S141" s="75" t="inlineStr">
        <is>
          <t>C</t>
        </is>
      </c>
      <c r="T141" s="74" t="n">
        <v>4</v>
      </c>
      <c r="U141" s="75" t="inlineStr">
        <is>
          <t>C</t>
        </is>
      </c>
      <c r="V141" s="74" t="n">
        <v>4</v>
      </c>
      <c r="W141" s="74" t="inlineStr">
        <is>
          <t>L</t>
        </is>
      </c>
      <c r="X141" s="74" t="n">
        <v>0</v>
      </c>
      <c r="Y141" s="75" t="inlineStr"/>
      <c r="Z141" s="74" t="n">
        <v>0</v>
      </c>
      <c r="AA141" s="75" t="inlineStr">
        <is>
          <t>R0</t>
        </is>
      </c>
      <c r="AB141" s="74" t="n">
        <v>0</v>
      </c>
      <c r="AC141" s="75" t="n"/>
      <c r="AD141" s="74" t="n"/>
      <c r="AE141" s="74" t="n"/>
      <c r="AF141" s="74" t="n"/>
      <c r="AG141" s="74" t="n"/>
      <c r="AH141" s="74" t="n"/>
      <c r="AI141" s="74" t="n"/>
      <c r="AJ141" s="74" t="n"/>
      <c r="AK141" s="74" t="n"/>
      <c r="AL141" s="74" t="n"/>
      <c r="AM141" s="74" t="n"/>
      <c r="AN141" s="74" t="n"/>
      <c r="AO141" s="74" t="n"/>
      <c r="AP141" s="74" t="n"/>
      <c r="AQ141" s="74" t="n"/>
      <c r="AR141" s="74" t="n"/>
      <c r="AS141" s="75" t="n"/>
      <c r="AT141" s="75" t="n"/>
      <c r="AU141" s="75" t="n"/>
      <c r="AV141" s="74" t="n"/>
      <c r="AW141" s="74" t="n"/>
      <c r="AX141" s="74" t="n"/>
      <c r="AY141" s="74" t="n"/>
      <c r="AZ141" s="74" t="n"/>
      <c r="BA141" s="74" t="n"/>
      <c r="BB141" s="74" t="n"/>
      <c r="BC141" s="74" t="n"/>
      <c r="BD141" s="74" t="n"/>
      <c r="BE141" s="74" t="n"/>
      <c r="BF141" s="74" t="n"/>
      <c r="BG141" s="74" t="n"/>
      <c r="BH141" s="74" t="n"/>
      <c r="BI141" s="74" t="n"/>
      <c r="BJ141" s="74" t="n"/>
      <c r="BK141" s="74" t="n"/>
      <c r="BL141" s="74" t="n"/>
      <c r="BM141" s="74" t="n"/>
      <c r="BN141" s="74" t="n"/>
      <c r="BO141" s="74" t="n"/>
      <c r="BP141" s="74" t="n"/>
      <c r="BQ141" s="62">
        <f>COUNTIF($G141:$BP141,"a")+COUNTIF($G141:$BP141,"r0,a5")/2+COUNTIF($G141:$BP141,"p5,a5")/2</f>
        <v/>
      </c>
      <c r="BR141" s="62">
        <f>COUNTIF($G141:$BP141,"d")+COUNTIF($G141:$BP141,"r0,d5")/2+COUNTIF($G141:$BP141,"p5,d5")/2</f>
        <v/>
      </c>
      <c r="BS141" s="62">
        <f>COUNTIF($G141:$BP141,"b")+COUNTIF($G141:$BP141,"r0,b5")/2+COUNTIF($G141:$BP141,"p5,b5")/2</f>
        <v/>
      </c>
      <c r="BT141" s="62">
        <f>COUNTIF($G141:$BP141,"c")+COUNTIF($G141:$BP141,"r0,c5")/2+COUNTIF($G141:$BP141,"p5,c5")/2</f>
        <v/>
      </c>
      <c r="BU141" s="62">
        <f>COUNTIF($G141:$BP141,"KH")+COUNTIF($G141:$BP141,"TL")+COUNTIF($G141:$BP141,"L")</f>
        <v/>
      </c>
      <c r="BV141" s="62" t="n"/>
      <c r="BW141" s="62">
        <f>COUNTIF($G141:$BP141,"hh")</f>
        <v/>
      </c>
      <c r="BX141" s="62">
        <f>COUNTIF($G141:$BP141,"nt7")</f>
        <v/>
      </c>
      <c r="BY141" s="62">
        <f>COUNTIF($G141:$BP141,"P")+COUNTIF($G141:$BP141,"p5,a5")/2+COUNTIF($G141:$BP141,"p5,b5")/2+COUNTIF($G141:$BP141,"p5,c5")/2+COUNTIF($G141:$BP141,"p5,d5")/2</f>
        <v/>
      </c>
      <c r="BZ141" s="63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4">
        <f>IF(BZ141&gt;25,4,IF(BZ141&gt;18,3,IF(BZ141&gt;12,2,IF(BZ141&gt;4,1,0))))-BX141-2+1</f>
        <v/>
      </c>
      <c r="CE141" s="30" t="n"/>
      <c r="CF141" s="64">
        <f>CD141*CI141</f>
        <v/>
      </c>
      <c r="CG141" s="65">
        <f>F141-BY141+1</f>
        <v/>
      </c>
      <c r="CH141" s="64">
        <f>CE141*16</f>
        <v/>
      </c>
      <c r="CI141" s="66">
        <f>VLOOKUP(A141,[1]DATA!$A$6:$AI$331,34,0)</f>
        <v/>
      </c>
      <c r="CJ141" s="67">
        <f>VLOOKUP(A141,[2]CHAMCONG!A$7:CI$333,79,0)</f>
        <v/>
      </c>
      <c r="CK141" s="68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A1509</t>
        </is>
      </c>
      <c r="B142" s="70" t="inlineStr">
        <is>
          <t>Lê Minh Quân</t>
        </is>
      </c>
      <c r="C142" s="71" t="inlineStr">
        <is>
          <t>Kế hoạch</t>
        </is>
      </c>
      <c r="D142" s="72" t="inlineStr">
        <is>
          <t>Gián tiếp</t>
        </is>
      </c>
      <c r="E142" s="73" t="inlineStr">
        <is>
          <t>2020-03-26</t>
        </is>
      </c>
      <c r="F142" s="73" t="inlineStr"/>
      <c r="G142" s="74" t="inlineStr">
        <is>
          <t>P0</t>
        </is>
      </c>
      <c r="H142" s="74" t="n">
        <v>0</v>
      </c>
      <c r="I142" s="75" t="inlineStr">
        <is>
          <t>P0</t>
        </is>
      </c>
      <c r="J142" s="74" t="n">
        <v>0</v>
      </c>
      <c r="K142" s="75" t="inlineStr"/>
      <c r="L142" s="74" t="n">
        <v>0</v>
      </c>
      <c r="M142" s="75" t="inlineStr">
        <is>
          <t>D</t>
        </is>
      </c>
      <c r="N142" s="74" t="n">
        <v>0</v>
      </c>
      <c r="O142" s="75" t="inlineStr">
        <is>
          <t>D</t>
        </is>
      </c>
      <c r="P142" s="74" t="n">
        <v>0</v>
      </c>
      <c r="Q142" s="75" t="inlineStr">
        <is>
          <t>D</t>
        </is>
      </c>
      <c r="R142" s="75" t="n">
        <v>0</v>
      </c>
      <c r="S142" s="75" t="inlineStr">
        <is>
          <t>D</t>
        </is>
      </c>
      <c r="T142" s="74" t="n">
        <v>0</v>
      </c>
      <c r="U142" s="74" t="inlineStr">
        <is>
          <t>D</t>
        </is>
      </c>
      <c r="V142" s="74" t="n">
        <v>0</v>
      </c>
      <c r="W142" s="75" t="inlineStr">
        <is>
          <t>L</t>
        </is>
      </c>
      <c r="X142" s="74" t="n">
        <v>0</v>
      </c>
      <c r="Y142" s="75" t="inlineStr"/>
      <c r="Z142" s="74" t="n">
        <v>0</v>
      </c>
      <c r="AA142" s="75" t="inlineStr">
        <is>
          <t>P0</t>
        </is>
      </c>
      <c r="AB142" s="74" t="n">
        <v>0</v>
      </c>
      <c r="AC142" s="75" t="n"/>
      <c r="AD142" s="74" t="n"/>
      <c r="AE142" s="75" t="n"/>
      <c r="AF142" s="75" t="n"/>
      <c r="AG142" s="75" t="n"/>
      <c r="AH142" s="74" t="n"/>
      <c r="AI142" s="74" t="n"/>
      <c r="AJ142" s="74" t="n"/>
      <c r="AK142" s="75" t="n"/>
      <c r="AL142" s="74" t="n"/>
      <c r="AM142" s="75" t="n"/>
      <c r="AN142" s="74" t="n"/>
      <c r="AO142" s="75" t="n"/>
      <c r="AP142" s="74" t="n"/>
      <c r="AQ142" s="74" t="n"/>
      <c r="AR142" s="74" t="n"/>
      <c r="AS142" s="74" t="n"/>
      <c r="AT142" s="74" t="n"/>
      <c r="AU142" s="74" t="n"/>
      <c r="AV142" s="74" t="n"/>
      <c r="AW142" s="74" t="n"/>
      <c r="AX142" s="74" t="n"/>
      <c r="AY142" s="74" t="n"/>
      <c r="AZ142" s="74" t="n"/>
      <c r="BA142" s="74" t="n"/>
      <c r="BB142" s="74" t="n"/>
      <c r="BC142" s="74" t="n"/>
      <c r="BD142" s="74" t="n"/>
      <c r="BE142" s="74" t="n"/>
      <c r="BF142" s="74" t="n"/>
      <c r="BG142" s="74" t="n"/>
      <c r="BH142" s="74" t="n"/>
      <c r="BI142" s="74" t="n"/>
      <c r="BJ142" s="74" t="n"/>
      <c r="BK142" s="74" t="n"/>
      <c r="BL142" s="74" t="n"/>
      <c r="BM142" s="74" t="n"/>
      <c r="BN142" s="74" t="n"/>
      <c r="BO142" s="74" t="n"/>
      <c r="BP142" s="74" t="n"/>
      <c r="BQ142" s="62">
        <f>COUNTIF($G142:$BP142,"a")+COUNTIF($G142:$BP142,"r0,a5")/2+COUNTIF($G142:$BP142,"p5,a5")/2</f>
        <v/>
      </c>
      <c r="BR142" s="62">
        <f>COUNTIF($G142:$BP142,"d")+COUNTIF($G142:$BP142,"r0,d5")/2+COUNTIF($G142:$BP142,"p5,d5")/2</f>
        <v/>
      </c>
      <c r="BS142" s="62">
        <f>COUNTIF($G142:$BP142,"b")+COUNTIF($G142:$BP142,"r0,b5")/2+COUNTIF($G142:$BP142,"p5,b5")/2</f>
        <v/>
      </c>
      <c r="BT142" s="62">
        <f>COUNTIF($G142:$BP142,"c")+COUNTIF($G142:$BP142,"r0,c5")/2+COUNTIF($G142:$BP142,"p5,c5")/2</f>
        <v/>
      </c>
      <c r="BU142" s="62">
        <f>COUNTIF($G142:$BP142,"KH")+COUNTIF($G142:$BP142,"TL")+COUNTIF($G142:$BP142,"L")</f>
        <v/>
      </c>
      <c r="BV142" s="62" t="n"/>
      <c r="BW142" s="62">
        <f>COUNTIF($G142:$BP142,"hh")</f>
        <v/>
      </c>
      <c r="BX142" s="62">
        <f>COUNTIF($G142:$BP142,"nt7")</f>
        <v/>
      </c>
      <c r="BY142" s="62">
        <f>COUNTIF($G142:$BP142,"P")+COUNTIF($G142:$BP142,"p5,a5")/2+COUNTIF($G142:$BP142,"p5,b5")/2+COUNTIF($G142:$BP142,"p5,c5")/2+COUNTIF($G142:$BP142,"p5,d5")/2</f>
        <v/>
      </c>
      <c r="BZ142" s="63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4">
        <f>IF(BZ142&gt;25,4,IF(BZ142&gt;18,3,IF(BZ142&gt;12,2,IF(BZ142&gt;4,1,0))))-BX142-2+1</f>
        <v/>
      </c>
      <c r="CE142" s="30" t="n"/>
      <c r="CF142" s="64">
        <f>CD142*CI142</f>
        <v/>
      </c>
      <c r="CG142" s="65">
        <f>F142-BY142+1</f>
        <v/>
      </c>
      <c r="CH142" s="64">
        <f>CE142*16</f>
        <v/>
      </c>
      <c r="CI142" s="66">
        <f>VLOOKUP(A142,[1]DATA!$A$6:$AI$331,34,0)</f>
        <v/>
      </c>
      <c r="CJ142" s="67">
        <f>VLOOKUP(A142,[2]CHAMCONG!A$7:CI$333,79,0)</f>
        <v/>
      </c>
      <c r="CK142" s="68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A1510</t>
        </is>
      </c>
      <c r="B143" s="70" t="inlineStr">
        <is>
          <t>Nguyễn Văn Hòa</t>
        </is>
      </c>
      <c r="C143" s="71" t="inlineStr">
        <is>
          <t>X1 Gá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A</t>
        </is>
      </c>
      <c r="H143" s="74" t="n">
        <v>8</v>
      </c>
      <c r="I143" s="74" t="inlineStr">
        <is>
          <t>A</t>
        </is>
      </c>
      <c r="J143" s="74" t="n">
        <v>4</v>
      </c>
      <c r="K143" s="74" t="inlineStr">
        <is>
          <t>CN</t>
        </is>
      </c>
      <c r="L143" s="74" t="n">
        <v>8</v>
      </c>
      <c r="M143" s="74" t="inlineStr">
        <is>
          <t>A</t>
        </is>
      </c>
      <c r="N143" s="74" t="n">
        <v>4</v>
      </c>
      <c r="O143" s="74" t="inlineStr">
        <is>
          <t>A</t>
        </is>
      </c>
      <c r="P143" s="74" t="n">
        <v>4</v>
      </c>
      <c r="Q143" s="74" t="inlineStr">
        <is>
          <t>A</t>
        </is>
      </c>
      <c r="R143" s="74" t="n">
        <v>4</v>
      </c>
      <c r="S143" s="74" t="inlineStr">
        <is>
          <t>A</t>
        </is>
      </c>
      <c r="T143" s="74" t="n">
        <v>4</v>
      </c>
      <c r="U143" s="74" t="inlineStr">
        <is>
          <t>A</t>
        </is>
      </c>
      <c r="V143" s="74" t="n">
        <v>4</v>
      </c>
      <c r="W143" s="75" t="inlineStr">
        <is>
          <t>L</t>
        </is>
      </c>
      <c r="X143" s="74" t="n">
        <v>0</v>
      </c>
      <c r="Y143" s="74" t="inlineStr"/>
      <c r="Z143" s="74" t="n">
        <v>0</v>
      </c>
      <c r="AA143" s="75" t="inlineStr">
        <is>
          <t>R0</t>
        </is>
      </c>
      <c r="AB143" s="74" t="n">
        <v>0</v>
      </c>
      <c r="AC143" s="75" t="n"/>
      <c r="AD143" s="74" t="n"/>
      <c r="AE143" s="75" t="n"/>
      <c r="AF143" s="75" t="n"/>
      <c r="AG143" s="74" t="n"/>
      <c r="AH143" s="74" t="n"/>
      <c r="AI143" s="74" t="n"/>
      <c r="AJ143" s="74" t="n"/>
      <c r="AK143" s="75" t="n"/>
      <c r="AL143" s="74" t="n"/>
      <c r="AM143" s="75" t="n"/>
      <c r="AN143" s="74" t="n"/>
      <c r="AO143" s="75" t="n"/>
      <c r="AP143" s="74" t="n"/>
      <c r="AQ143" s="75" t="n"/>
      <c r="AR143" s="74" t="n"/>
      <c r="AS143" s="75" t="n"/>
      <c r="AT143" s="75" t="n"/>
      <c r="AU143" s="75" t="n"/>
      <c r="AV143" s="74" t="n"/>
      <c r="AW143" s="74" t="n"/>
      <c r="AX143" s="74" t="n"/>
      <c r="AY143" s="75" t="n"/>
      <c r="AZ143" s="74" t="n"/>
      <c r="BA143" s="75" t="n"/>
      <c r="BB143" s="74" t="n"/>
      <c r="BC143" s="75" t="n"/>
      <c r="BD143" s="74" t="n"/>
      <c r="BE143" s="75" t="n"/>
      <c r="BF143" s="74" t="n"/>
      <c r="BG143" s="75" t="n"/>
      <c r="BH143" s="75" t="n"/>
      <c r="BI143" s="74" t="n"/>
      <c r="BJ143" s="74" t="n"/>
      <c r="BK143" s="74" t="n"/>
      <c r="BL143" s="74" t="n"/>
      <c r="BM143" s="74" t="n"/>
      <c r="BN143" s="74" t="n"/>
      <c r="BO143" s="74" t="n"/>
      <c r="BP143" s="74" t="n"/>
      <c r="BQ143" s="62">
        <f>COUNTIF($G143:$BP143,"a")+COUNTIF($G143:$BP143,"r0,a5")/2+COUNTIF($G143:$BP143,"p5,a5")/2</f>
        <v/>
      </c>
      <c r="BR143" s="62">
        <f>COUNTIF($G143:$BP143,"d")+COUNTIF($G143:$BP143,"r0,d5")/2+COUNTIF($G143:$BP143,"p5,d5")/2</f>
        <v/>
      </c>
      <c r="BS143" s="62">
        <f>COUNTIF($G143:$BP143,"b")+COUNTIF($G143:$BP143,"r0,b5")/2+COUNTIF($G143:$BP143,"p5,b5")/2</f>
        <v/>
      </c>
      <c r="BT143" s="62">
        <f>COUNTIF($G143:$BP143,"c")+COUNTIF($G143:$BP143,"r0,c5")/2+COUNTIF($G143:$BP143,"p5,c5")/2</f>
        <v/>
      </c>
      <c r="BU143" s="62">
        <f>COUNTIF($G143:$BP143,"KH")+COUNTIF($G143:$BP143,"TL")+COUNTIF($G143:$BP143,"L")</f>
        <v/>
      </c>
      <c r="BV143" s="62" t="n"/>
      <c r="BW143" s="62">
        <f>COUNTIF($G143:$BP143,"hh")</f>
        <v/>
      </c>
      <c r="BX143" s="62">
        <f>COUNTIF($G143:$BP143,"nt7")</f>
        <v/>
      </c>
      <c r="BY143" s="62">
        <f>COUNTIF($G143:$BP143,"P")+COUNTIF($G143:$BP143,"p5,a5")/2+COUNTIF($G143:$BP143,"p5,b5")/2+COUNTIF($G143:$BP143,"p5,c5")/2+COUNTIF($G143:$BP143,"p5,d5")/2</f>
        <v/>
      </c>
      <c r="BZ143" s="63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4">
        <f>IF(BZ143&gt;25,4,IF(BZ143&gt;18,3,IF(BZ143&gt;12,2,IF(BZ143&gt;4,1,0))))-BX143-2+1</f>
        <v/>
      </c>
      <c r="CE143" s="30" t="n"/>
      <c r="CF143" s="64">
        <f>CD143*CI143</f>
        <v/>
      </c>
      <c r="CG143" s="65">
        <f>F143-BY143+1</f>
        <v/>
      </c>
      <c r="CH143" s="64">
        <f>CE143*16</f>
        <v/>
      </c>
      <c r="CI143" s="66">
        <f>VLOOKUP(A143,[1]DATA!$A$6:$AI$331,34,0)</f>
        <v/>
      </c>
      <c r="CJ143" s="67">
        <f>VLOOKUP(A143,[2]CHAMCONG!A$7:CI$333,79,0)</f>
        <v/>
      </c>
      <c r="CK143" s="68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A1511</t>
        </is>
      </c>
      <c r="B144" s="70" t="inlineStr">
        <is>
          <t>Lê Duy Tuấn</t>
        </is>
      </c>
      <c r="C144" s="71" t="inlineStr">
        <is>
          <t>Kho X1</t>
        </is>
      </c>
      <c r="D144" s="72" t="inlineStr">
        <is>
          <t>Trực tiếp</t>
        </is>
      </c>
      <c r="E144" s="73" t="inlineStr">
        <is>
          <t>2020-04-01</t>
        </is>
      </c>
      <c r="F144" s="73" t="inlineStr"/>
      <c r="G144" s="74" t="inlineStr">
        <is>
          <t>A</t>
        </is>
      </c>
      <c r="H144" s="74" t="n">
        <v>2</v>
      </c>
      <c r="I144" s="75" t="inlineStr">
        <is>
          <t>A</t>
        </is>
      </c>
      <c r="J144" s="74" t="n">
        <v>3</v>
      </c>
      <c r="K144" s="74" t="inlineStr"/>
      <c r="L144" s="74" t="n">
        <v>0</v>
      </c>
      <c r="M144" s="74" t="inlineStr">
        <is>
          <t>A</t>
        </is>
      </c>
      <c r="N144" s="74" t="n">
        <v>3</v>
      </c>
      <c r="O144" s="74" t="inlineStr">
        <is>
          <t>A</t>
        </is>
      </c>
      <c r="P144" s="74" t="n">
        <v>3</v>
      </c>
      <c r="Q144" s="75" t="inlineStr">
        <is>
          <t>A</t>
        </is>
      </c>
      <c r="R144" s="75" t="n">
        <v>3</v>
      </c>
      <c r="S144" s="74" t="inlineStr">
        <is>
          <t>A</t>
        </is>
      </c>
      <c r="T144" s="74" t="n">
        <v>3</v>
      </c>
      <c r="U144" s="74" t="inlineStr">
        <is>
          <t>A</t>
        </is>
      </c>
      <c r="V144" s="74" t="n">
        <v>2</v>
      </c>
      <c r="W144" s="74" t="inlineStr">
        <is>
          <t>L</t>
        </is>
      </c>
      <c r="X144" s="74" t="n">
        <v>0</v>
      </c>
      <c r="Y144" s="74" t="inlineStr"/>
      <c r="Z144" s="74" t="n">
        <v>0</v>
      </c>
      <c r="AA144" s="74" t="inlineStr">
        <is>
          <t>R0</t>
        </is>
      </c>
      <c r="AB144" s="74" t="n">
        <v>0</v>
      </c>
      <c r="AC144" s="74" t="n"/>
      <c r="AD144" s="74" t="n"/>
      <c r="AE144" s="75" t="n"/>
      <c r="AF144" s="75" t="n"/>
      <c r="AG144" s="75" t="n"/>
      <c r="AH144" s="74" t="n"/>
      <c r="AI144" s="75" t="n"/>
      <c r="AJ144" s="74" t="n"/>
      <c r="AK144" s="74" t="n"/>
      <c r="AL144" s="74" t="n"/>
      <c r="AM144" s="75" t="n"/>
      <c r="AN144" s="74" t="n"/>
      <c r="AO144" s="75" t="n"/>
      <c r="AP144" s="74" t="n"/>
      <c r="AQ144" s="74" t="n"/>
      <c r="AR144" s="74" t="n"/>
      <c r="AS144" s="74" t="n"/>
      <c r="AT144" s="74" t="n"/>
      <c r="AU144" s="74" t="n"/>
      <c r="AV144" s="74" t="n"/>
      <c r="AW144" s="74" t="n"/>
      <c r="AX144" s="74" t="n"/>
      <c r="AY144" s="74" t="n"/>
      <c r="AZ144" s="74" t="n"/>
      <c r="BA144" s="74" t="n"/>
      <c r="BB144" s="74" t="n"/>
      <c r="BC144" s="74" t="n"/>
      <c r="BD144" s="74" t="n"/>
      <c r="BE144" s="74" t="n"/>
      <c r="BF144" s="74" t="n"/>
      <c r="BG144" s="74" t="n"/>
      <c r="BH144" s="74" t="n"/>
      <c r="BI144" s="74" t="n"/>
      <c r="BJ144" s="74" t="n"/>
      <c r="BK144" s="74" t="n"/>
      <c r="BL144" s="74" t="n"/>
      <c r="BM144" s="74" t="n"/>
      <c r="BN144" s="74" t="n"/>
      <c r="BO144" s="74" t="n"/>
      <c r="BP144" s="74" t="n"/>
      <c r="BQ144" s="62">
        <f>COUNTIF($G144:$BP144,"a")+COUNTIF($G144:$BP144,"r0,a5")/2+COUNTIF($G144:$BP144,"p5,a5")/2</f>
        <v/>
      </c>
      <c r="BR144" s="62">
        <f>COUNTIF($G144:$BP144,"d")+COUNTIF($G144:$BP144,"r0,d5")/2+COUNTIF($G144:$BP144,"p5,d5")/2</f>
        <v/>
      </c>
      <c r="BS144" s="62">
        <f>COUNTIF($G144:$BP144,"b")+COUNTIF($G144:$BP144,"r0,b5")/2+COUNTIF($G144:$BP144,"p5,b5")/2</f>
        <v/>
      </c>
      <c r="BT144" s="62">
        <f>COUNTIF($G144:$BP144,"c")+COUNTIF($G144:$BP144,"r0,c5")/2+COUNTIF($G144:$BP144,"p5,c5")/2</f>
        <v/>
      </c>
      <c r="BU144" s="62">
        <f>COUNTIF($G144:$BP144,"KH")+COUNTIF($G144:$BP144,"TL")+COUNTIF($G144:$BP144,"L")</f>
        <v/>
      </c>
      <c r="BV144" s="62" t="n"/>
      <c r="BW144" s="62">
        <f>COUNTIF($G144:$BP144,"hh")</f>
        <v/>
      </c>
      <c r="BX144" s="62">
        <f>COUNTIF($G144:$BP144,"nt7")</f>
        <v/>
      </c>
      <c r="BY144" s="62">
        <f>COUNTIF($G144:$BP144,"P")+COUNTIF($G144:$BP144,"p5,a5")/2+COUNTIF($G144:$BP144,"p5,b5")/2+COUNTIF($G144:$BP144,"p5,c5")/2+COUNTIF($G144:$BP144,"p5,d5")/2</f>
        <v/>
      </c>
      <c r="BZ144" s="63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4">
        <f>IF(BZ144&gt;25,4,IF(BZ144&gt;18,3,IF(BZ144&gt;12,2,IF(BZ144&gt;4,1,0))))-BX144-2+1</f>
        <v/>
      </c>
      <c r="CE144" s="30" t="n"/>
      <c r="CF144" s="64">
        <f>CD144*CI144</f>
        <v/>
      </c>
      <c r="CG144" s="65">
        <f>F144-BY144+1</f>
        <v/>
      </c>
      <c r="CH144" s="64">
        <f>CE144*16</f>
        <v/>
      </c>
      <c r="CI144" s="66">
        <f>VLOOKUP(A144,[1]DATA!$A$6:$AI$331,34,0)</f>
        <v/>
      </c>
      <c r="CJ144" s="67">
        <f>VLOOKUP(A144,[2]CHAMCONG!A$7:CI$333,79,0)</f>
        <v/>
      </c>
      <c r="CK144" s="68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A1515</t>
        </is>
      </c>
      <c r="B145" s="70" t="inlineStr">
        <is>
          <t>Nguyễn Thái Nguyên</t>
        </is>
      </c>
      <c r="C145" s="71" t="inlineStr">
        <is>
          <t>X2 Line 2-1</t>
        </is>
      </c>
      <c r="D145" s="72" t="inlineStr">
        <is>
          <t>Trực tiếp</t>
        </is>
      </c>
      <c r="E145" s="73" t="inlineStr">
        <is>
          <t>2020-05-04</t>
        </is>
      </c>
      <c r="F145" s="73" t="inlineStr"/>
      <c r="G145" s="74" t="inlineStr">
        <is>
          <t>A</t>
        </is>
      </c>
      <c r="H145" s="74" t="n">
        <v>4</v>
      </c>
      <c r="I145" s="75" t="inlineStr">
        <is>
          <t>A</t>
        </is>
      </c>
      <c r="J145" s="74" t="n">
        <v>0</v>
      </c>
      <c r="K145" s="74" t="inlineStr"/>
      <c r="L145" s="74" t="n">
        <v>0</v>
      </c>
      <c r="M145" s="74" t="inlineStr">
        <is>
          <t>A</t>
        </is>
      </c>
      <c r="N145" s="74" t="n">
        <v>2</v>
      </c>
      <c r="O145" s="75" t="inlineStr">
        <is>
          <t>A</t>
        </is>
      </c>
      <c r="P145" s="74" t="n">
        <v>4</v>
      </c>
      <c r="Q145" s="74" t="inlineStr">
        <is>
          <t>A</t>
        </is>
      </c>
      <c r="R145" s="74" t="n">
        <v>4</v>
      </c>
      <c r="S145" s="74" t="inlineStr">
        <is>
          <t>P0</t>
        </is>
      </c>
      <c r="T145" s="74" t="n">
        <v>0</v>
      </c>
      <c r="U145" s="74" t="inlineStr">
        <is>
          <t>A</t>
        </is>
      </c>
      <c r="V145" s="74" t="n">
        <v>4</v>
      </c>
      <c r="W145" s="74" t="inlineStr">
        <is>
          <t>L</t>
        </is>
      </c>
      <c r="X145" s="74" t="n">
        <v>12</v>
      </c>
      <c r="Y145" s="74" t="inlineStr"/>
      <c r="Z145" s="74" t="n">
        <v>12</v>
      </c>
      <c r="AA145" s="74" t="inlineStr">
        <is>
          <t>R0</t>
        </is>
      </c>
      <c r="AB145" s="74" t="n">
        <v>0</v>
      </c>
      <c r="AC145" s="74" t="n"/>
      <c r="AD145" s="74" t="n"/>
      <c r="AE145" s="74" t="n"/>
      <c r="AF145" s="74" t="n"/>
      <c r="AG145" s="74" t="n"/>
      <c r="AH145" s="74" t="n"/>
      <c r="AI145" s="74" t="n"/>
      <c r="AJ145" s="74" t="n"/>
      <c r="AK145" s="74" t="n"/>
      <c r="AL145" s="74" t="n"/>
      <c r="AM145" s="74" t="n"/>
      <c r="AN145" s="74" t="n"/>
      <c r="AO145" s="74" t="n"/>
      <c r="AP145" s="74" t="n"/>
      <c r="AQ145" s="74" t="n"/>
      <c r="AR145" s="74" t="n"/>
      <c r="AS145" s="74" t="n"/>
      <c r="AT145" s="74" t="n"/>
      <c r="AU145" s="74" t="n"/>
      <c r="AV145" s="74" t="n"/>
      <c r="AW145" s="74" t="n"/>
      <c r="AX145" s="74" t="n"/>
      <c r="AY145" s="74" t="n"/>
      <c r="AZ145" s="74" t="n"/>
      <c r="BA145" s="74" t="n"/>
      <c r="BB145" s="74" t="n"/>
      <c r="BC145" s="74" t="n"/>
      <c r="BD145" s="74" t="n"/>
      <c r="BE145" s="74" t="n"/>
      <c r="BF145" s="74" t="n"/>
      <c r="BG145" s="74" t="n"/>
      <c r="BH145" s="74" t="n"/>
      <c r="BI145" s="74" t="n"/>
      <c r="BJ145" s="74" t="n"/>
      <c r="BK145" s="74" t="n"/>
      <c r="BL145" s="74" t="n"/>
      <c r="BM145" s="74" t="n"/>
      <c r="BN145" s="74" t="n"/>
      <c r="BO145" s="74" t="n"/>
      <c r="BP145" s="74" t="n"/>
      <c r="BQ145" s="62">
        <f>COUNTIF($G145:$BP145,"a")+COUNTIF($G145:$BP145,"r0,a5")/2+COUNTIF($G145:$BP145,"p5,a5")/2</f>
        <v/>
      </c>
      <c r="BR145" s="62">
        <f>COUNTIF($G145:$BP145,"d")+COUNTIF($G145:$BP145,"r0,d5")/2+COUNTIF($G145:$BP145,"p5,d5")/2</f>
        <v/>
      </c>
      <c r="BS145" s="62">
        <f>COUNTIF($G145:$BP145,"b")+COUNTIF($G145:$BP145,"r0,b5")/2+COUNTIF($G145:$BP145,"p5,b5")/2</f>
        <v/>
      </c>
      <c r="BT145" s="62">
        <f>COUNTIF($G145:$BP145,"c")+COUNTIF($G145:$BP145,"r0,c5")/2+COUNTIF($G145:$BP145,"p5,c5")/2</f>
        <v/>
      </c>
      <c r="BU145" s="62">
        <f>COUNTIF($G145:$BP145,"KH")+COUNTIF($G145:$BP145,"TL")+COUNTIF($G145:$BP145,"L")</f>
        <v/>
      </c>
      <c r="BV145" s="62" t="n"/>
      <c r="BW145" s="62">
        <f>COUNTIF($G145:$BP145,"hh")</f>
        <v/>
      </c>
      <c r="BX145" s="62">
        <f>COUNTIF($G145:$BP145,"nt7")</f>
        <v/>
      </c>
      <c r="BY145" s="62">
        <f>COUNTIF($G145:$BP145,"P")+COUNTIF($G145:$BP145,"p5,a5")/2+COUNTIF($G145:$BP145,"p5,b5")/2+COUNTIF($G145:$BP145,"p5,c5")/2+COUNTIF($G145:$BP145,"p5,d5")/2</f>
        <v/>
      </c>
      <c r="BZ145" s="63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4">
        <f>IF(BZ145&gt;25,4,IF(BZ145&gt;18,3,IF(BZ145&gt;12,2,IF(BZ145&gt;4,1,0))))-BX145-2+1</f>
        <v/>
      </c>
      <c r="CE145" s="30" t="n"/>
      <c r="CF145" s="64">
        <f>CD145*CI145</f>
        <v/>
      </c>
      <c r="CG145" s="65">
        <f>F145-BY145+1</f>
        <v/>
      </c>
      <c r="CH145" s="64">
        <f>CE145*16</f>
        <v/>
      </c>
      <c r="CI145" s="66">
        <f>VLOOKUP(A145,[1]DATA!$A$6:$AI$331,34,0)</f>
        <v/>
      </c>
      <c r="CJ145" s="67">
        <f>VLOOKUP(A145,[2]CHAMCONG!A$7:CI$333,79,0)</f>
        <v/>
      </c>
      <c r="CK145" s="68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A1517</t>
        </is>
      </c>
      <c r="B146" s="70" t="inlineStr">
        <is>
          <t>Nguyễn Thị Tuyết Hồng</t>
        </is>
      </c>
      <c r="C146" s="71" t="inlineStr">
        <is>
          <t>Kế Toán Tài Chính</t>
        </is>
      </c>
      <c r="D146" s="72" t="inlineStr">
        <is>
          <t>Gián tiếp</t>
        </is>
      </c>
      <c r="E146" s="73" t="inlineStr">
        <is>
          <t>2020-05-14</t>
        </is>
      </c>
      <c r="F146" s="73" t="inlineStr"/>
      <c r="G146" s="74" t="inlineStr">
        <is>
          <t>D</t>
        </is>
      </c>
      <c r="H146" s="74" t="n">
        <v>0</v>
      </c>
      <c r="I146" s="75" t="inlineStr">
        <is>
          <t>D</t>
        </is>
      </c>
      <c r="J146" s="74" t="n">
        <v>0</v>
      </c>
      <c r="K146" s="75" t="inlineStr"/>
      <c r="L146" s="74" t="n">
        <v>0</v>
      </c>
      <c r="M146" s="75" t="inlineStr">
        <is>
          <t>D</t>
        </is>
      </c>
      <c r="N146" s="74" t="n">
        <v>0</v>
      </c>
      <c r="O146" s="75" t="inlineStr">
        <is>
          <t>D</t>
        </is>
      </c>
      <c r="P146" s="74" t="n">
        <v>0</v>
      </c>
      <c r="Q146" s="75" t="inlineStr">
        <is>
          <t>D</t>
        </is>
      </c>
      <c r="R146" s="74" t="n">
        <v>0</v>
      </c>
      <c r="S146" s="75" t="inlineStr">
        <is>
          <t>D</t>
        </is>
      </c>
      <c r="T146" s="74" t="n">
        <v>0</v>
      </c>
      <c r="U146" s="75" t="inlineStr">
        <is>
          <t>D</t>
        </is>
      </c>
      <c r="V146" s="74" t="n">
        <v>0</v>
      </c>
      <c r="W146" s="75" t="inlineStr">
        <is>
          <t>L</t>
        </is>
      </c>
      <c r="X146" s="74" t="n">
        <v>0</v>
      </c>
      <c r="Y146" s="75" t="inlineStr"/>
      <c r="Z146" s="74" t="n">
        <v>0</v>
      </c>
      <c r="AA146" s="75" t="inlineStr">
        <is>
          <t>P0</t>
        </is>
      </c>
      <c r="AB146" s="74" t="n">
        <v>0</v>
      </c>
      <c r="AC146" s="75" t="n"/>
      <c r="AD146" s="74" t="n"/>
      <c r="AE146" s="75" t="n"/>
      <c r="AF146" s="74" t="n"/>
      <c r="AG146" s="75" t="n"/>
      <c r="AH146" s="74" t="n"/>
      <c r="AI146" s="75" t="n"/>
      <c r="AJ146" s="74" t="n"/>
      <c r="AK146" s="75" t="n"/>
      <c r="AL146" s="74" t="n"/>
      <c r="AM146" s="75" t="n"/>
      <c r="AN146" s="74" t="n"/>
      <c r="AO146" s="75" t="n"/>
      <c r="AP146" s="74" t="n"/>
      <c r="AQ146" s="75" t="n"/>
      <c r="AR146" s="74" t="n"/>
      <c r="AS146" s="75" t="n"/>
      <c r="AT146" s="74" t="n"/>
      <c r="AU146" s="75" t="n"/>
      <c r="AV146" s="74" t="n"/>
      <c r="AW146" s="74" t="n"/>
      <c r="AX146" s="74" t="n"/>
      <c r="AY146" s="75" t="n"/>
      <c r="AZ146" s="74" t="n"/>
      <c r="BA146" s="75" t="n"/>
      <c r="BB146" s="74" t="n"/>
      <c r="BC146" s="75" t="n"/>
      <c r="BD146" s="74" t="n"/>
      <c r="BE146" s="75" t="n"/>
      <c r="BF146" s="74" t="n"/>
      <c r="BG146" s="75" t="n"/>
      <c r="BH146" s="74" t="n"/>
      <c r="BI146" s="74" t="n"/>
      <c r="BJ146" s="74" t="n"/>
      <c r="BK146" s="74" t="n"/>
      <c r="BL146" s="74" t="n"/>
      <c r="BM146" s="74" t="n"/>
      <c r="BN146" s="74" t="n"/>
      <c r="BO146" s="74" t="n"/>
      <c r="BP146" s="74" t="n"/>
      <c r="BQ146" s="62">
        <f>COUNTIF($G146:$BP146,"a")+COUNTIF($G146:$BP146,"r0,a5")/2+COUNTIF($G146:$BP146,"p5,a5")/2</f>
        <v/>
      </c>
      <c r="BR146" s="62">
        <f>COUNTIF($G146:$BP146,"d")+COUNTIF($G146:$BP146,"r0,d5")/2+COUNTIF($G146:$BP146,"p5,d5")/2</f>
        <v/>
      </c>
      <c r="BS146" s="62">
        <f>COUNTIF($G146:$BP146,"b")+COUNTIF($G146:$BP146,"r0,b5")/2+COUNTIF($G146:$BP146,"p5,b5")/2</f>
        <v/>
      </c>
      <c r="BT146" s="62">
        <f>COUNTIF($G146:$BP146,"c")+COUNTIF($G146:$BP146,"r0,c5")/2+COUNTIF($G146:$BP146,"p5,c5")/2</f>
        <v/>
      </c>
      <c r="BU146" s="62">
        <f>COUNTIF($G146:$BP146,"KH")+COUNTIF($G146:$BP146,"TL")+COUNTIF($G146:$BP146,"L")</f>
        <v/>
      </c>
      <c r="BV146" s="62" t="n"/>
      <c r="BW146" s="62">
        <f>COUNTIF($G146:$BP146,"hh")</f>
        <v/>
      </c>
      <c r="BX146" s="62">
        <f>COUNTIF($G146:$BP146,"nt7")</f>
        <v/>
      </c>
      <c r="BY146" s="62">
        <f>COUNTIF($G146:$BP146,"P")+COUNTIF($G146:$BP146,"p5,a5")/2+COUNTIF($G146:$BP146,"p5,b5")/2+COUNTIF($G146:$BP146,"p5,c5")/2+COUNTIF($G146:$BP146,"p5,d5")/2</f>
        <v/>
      </c>
      <c r="BZ146" s="63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4">
        <f>IF(BZ146&gt;25,4,IF(BZ146&gt;18,3,IF(BZ146&gt;12,2,IF(BZ146&gt;4,1,0))))-BX146-2+1</f>
        <v/>
      </c>
      <c r="CE146" s="30" t="n"/>
      <c r="CF146" s="64">
        <f>CD146*CI146</f>
        <v/>
      </c>
      <c r="CG146" s="65">
        <f>F146-BY146+1</f>
        <v/>
      </c>
      <c r="CH146" s="64">
        <f>CE146*16</f>
        <v/>
      </c>
      <c r="CI146" s="66">
        <f>VLOOKUP(A146,[1]DATA!$A$6:$AI$331,34,0)</f>
        <v/>
      </c>
      <c r="CJ146" s="67">
        <f>VLOOKUP(A146,[2]CHAMCONG!A$7:CI$333,79,0)</f>
        <v/>
      </c>
      <c r="CK146" s="68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A1518</t>
        </is>
      </c>
      <c r="B147" s="70" t="inlineStr">
        <is>
          <t>Phùng Văn Thảo</t>
        </is>
      </c>
      <c r="C147" s="71" t="inlineStr">
        <is>
          <t>X1 Ép - B</t>
        </is>
      </c>
      <c r="D147" s="72" t="inlineStr">
        <is>
          <t>Trực tiếp</t>
        </is>
      </c>
      <c r="E147" s="73" t="inlineStr">
        <is>
          <t>2020-05-18</t>
        </is>
      </c>
      <c r="F147" s="73" t="inlineStr"/>
      <c r="G147" s="74" t="inlineStr">
        <is>
          <t>P0</t>
        </is>
      </c>
      <c r="H147" s="74" t="n">
        <v>0</v>
      </c>
      <c r="I147" s="75" t="inlineStr">
        <is>
          <t>P0</t>
        </is>
      </c>
      <c r="J147" s="74" t="n">
        <v>0</v>
      </c>
      <c r="K147" s="75" t="inlineStr"/>
      <c r="L147" s="74" t="n">
        <v>0</v>
      </c>
      <c r="M147" s="75" t="inlineStr">
        <is>
          <t>P0</t>
        </is>
      </c>
      <c r="N147" s="74" t="n">
        <v>0</v>
      </c>
      <c r="O147" s="75" t="inlineStr">
        <is>
          <t>P0</t>
        </is>
      </c>
      <c r="P147" s="74" t="n">
        <v>0</v>
      </c>
      <c r="Q147" s="75" t="inlineStr">
        <is>
          <t>P0</t>
        </is>
      </c>
      <c r="R147" s="75" t="n">
        <v>0</v>
      </c>
      <c r="S147" s="75" t="inlineStr">
        <is>
          <t>P0</t>
        </is>
      </c>
      <c r="T147" s="74" t="n">
        <v>0</v>
      </c>
      <c r="U147" s="75" t="inlineStr">
        <is>
          <t>P0</t>
        </is>
      </c>
      <c r="V147" s="74" t="n">
        <v>0</v>
      </c>
      <c r="W147" s="75" t="inlineStr">
        <is>
          <t>L</t>
        </is>
      </c>
      <c r="X147" s="74" t="n">
        <v>0</v>
      </c>
      <c r="Y147" s="75" t="inlineStr"/>
      <c r="Z147" s="74" t="n">
        <v>0</v>
      </c>
      <c r="AA147" s="75" t="inlineStr">
        <is>
          <t>P0</t>
        </is>
      </c>
      <c r="AB147" s="74" t="n">
        <v>0</v>
      </c>
      <c r="AC147" s="75" t="n"/>
      <c r="AD147" s="74" t="n"/>
      <c r="AE147" s="75" t="n"/>
      <c r="AF147" s="75" t="n"/>
      <c r="AG147" s="75" t="n"/>
      <c r="AH147" s="74" t="n"/>
      <c r="AI147" s="75" t="n"/>
      <c r="AJ147" s="74" t="n"/>
      <c r="AK147" s="75" t="n"/>
      <c r="AL147" s="74" t="n"/>
      <c r="AM147" s="75" t="n"/>
      <c r="AN147" s="74" t="n"/>
      <c r="AO147" s="75" t="n"/>
      <c r="AP147" s="74" t="n"/>
      <c r="AQ147" s="75" t="n"/>
      <c r="AR147" s="74" t="n"/>
      <c r="AS147" s="75" t="n"/>
      <c r="AT147" s="75" t="n"/>
      <c r="AU147" s="75" t="n"/>
      <c r="AV147" s="74" t="n"/>
      <c r="AW147" s="74" t="n"/>
      <c r="AX147" s="74" t="n"/>
      <c r="AY147" s="75" t="n"/>
      <c r="AZ147" s="74" t="n"/>
      <c r="BA147" s="75" t="n"/>
      <c r="BB147" s="74" t="n"/>
      <c r="BC147" s="75" t="n"/>
      <c r="BD147" s="74" t="n"/>
      <c r="BE147" s="75" t="n"/>
      <c r="BF147" s="74" t="n"/>
      <c r="BG147" s="75" t="n"/>
      <c r="BH147" s="75" t="n"/>
      <c r="BI147" s="74" t="n"/>
      <c r="BJ147" s="74" t="n"/>
      <c r="BK147" s="74" t="n"/>
      <c r="BL147" s="74" t="n"/>
      <c r="BM147" s="74" t="n"/>
      <c r="BN147" s="74" t="n"/>
      <c r="BO147" s="74" t="n"/>
      <c r="BP147" s="74" t="n"/>
      <c r="BQ147" s="62">
        <f>COUNTIF($G147:$BP147,"a")+COUNTIF($G147:$BP147,"r0,a5")/2+COUNTIF($G147:$BP147,"p5,a5")/2</f>
        <v/>
      </c>
      <c r="BR147" s="62">
        <f>COUNTIF($G147:$BP147,"d")+COUNTIF($G147:$BP147,"r0,d5")/2+COUNTIF($G147:$BP147,"p5,d5")/2</f>
        <v/>
      </c>
      <c r="BS147" s="62">
        <f>COUNTIF($G147:$BP147,"b")+COUNTIF($G147:$BP147,"r0,b5")/2+COUNTIF($G147:$BP147,"p5,b5")/2</f>
        <v/>
      </c>
      <c r="BT147" s="62">
        <f>COUNTIF($G147:$BP147,"c")+COUNTIF($G147:$BP147,"r0,c5")/2+COUNTIF($G147:$BP147,"p5,c5")/2</f>
        <v/>
      </c>
      <c r="BU147" s="62">
        <f>COUNTIF($G147:$BP147,"KH")+COUNTIF($G147:$BP147,"TL")+COUNTIF($G147:$BP147,"L")</f>
        <v/>
      </c>
      <c r="BV147" s="62" t="n"/>
      <c r="BW147" s="62">
        <f>COUNTIF($G147:$BP147,"hh")</f>
        <v/>
      </c>
      <c r="BX147" s="62">
        <f>COUNTIF($G147:$BP147,"nt7")</f>
        <v/>
      </c>
      <c r="BY147" s="62">
        <f>COUNTIF($G147:$BP147,"P")+COUNTIF($G147:$BP147,"p5,a5")/2+COUNTIF($G147:$BP147,"p5,b5")/2+COUNTIF($G147:$BP147,"p5,c5")/2+COUNTIF($G147:$BP147,"p5,d5")/2</f>
        <v/>
      </c>
      <c r="BZ147" s="63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4">
        <f>IF(BZ147&gt;25,4,IF(BZ147&gt;18,3,IF(BZ147&gt;12,2,IF(BZ147&gt;4,1,0))))-BX147-2+1</f>
        <v/>
      </c>
      <c r="CE147" s="30" t="n"/>
      <c r="CF147" s="64">
        <f>CD147*CI147</f>
        <v/>
      </c>
      <c r="CG147" s="65">
        <f>F147-BY147+1</f>
        <v/>
      </c>
      <c r="CH147" s="64">
        <f>CE147*16</f>
        <v/>
      </c>
      <c r="CI147" s="66">
        <f>VLOOKUP(A147,[1]DATA!$A$6:$AI$331,34,0)</f>
        <v/>
      </c>
      <c r="CJ147" s="67">
        <f>VLOOKUP(A147,[2]CHAMCONG!A$7:CI$333,79,0)</f>
        <v/>
      </c>
      <c r="CK147" s="68">
        <f>CJ147-CA147</f>
        <v/>
      </c>
    </row>
    <row r="148" ht="15.75" customFormat="1" customHeight="1" s="25">
      <c r="A148" s="69" t="inlineStr">
        <is>
          <t>A1519</t>
        </is>
      </c>
      <c r="B148" s="70" t="inlineStr">
        <is>
          <t>Nguyễn Tấn Lộc</t>
        </is>
      </c>
      <c r="C148" s="71" t="inlineStr">
        <is>
          <t>Khuôn Lập trình-gia công</t>
        </is>
      </c>
      <c r="D148" s="72" t="inlineStr">
        <is>
          <t>Trực tiếp</t>
        </is>
      </c>
      <c r="E148" s="73" t="inlineStr">
        <is>
          <t>2020-05-26</t>
        </is>
      </c>
      <c r="F148" s="73" t="inlineStr"/>
      <c r="G148" s="74" t="inlineStr">
        <is>
          <t>A</t>
        </is>
      </c>
      <c r="H148" s="74" t="n">
        <v>4</v>
      </c>
      <c r="I148" s="75" t="inlineStr">
        <is>
          <t>A</t>
        </is>
      </c>
      <c r="J148" s="74" t="n">
        <v>4</v>
      </c>
      <c r="K148" s="74" t="inlineStr">
        <is>
          <t>CN</t>
        </is>
      </c>
      <c r="L148" s="74" t="n">
        <v>8</v>
      </c>
      <c r="M148" s="74" t="inlineStr">
        <is>
          <t>A</t>
        </is>
      </c>
      <c r="N148" s="74" t="n">
        <v>4</v>
      </c>
      <c r="O148" s="75" t="inlineStr">
        <is>
          <t>A</t>
        </is>
      </c>
      <c r="P148" s="74" t="n">
        <v>4</v>
      </c>
      <c r="Q148" s="75" t="inlineStr">
        <is>
          <t>A</t>
        </is>
      </c>
      <c r="R148" s="75" t="n">
        <v>4</v>
      </c>
      <c r="S148" s="75" t="inlineStr">
        <is>
          <t>A</t>
        </is>
      </c>
      <c r="T148" s="74" t="n">
        <v>4</v>
      </c>
      <c r="U148" s="74" t="inlineStr">
        <is>
          <t>A</t>
        </is>
      </c>
      <c r="V148" s="74" t="n">
        <v>4</v>
      </c>
      <c r="W148" s="74" t="inlineStr">
        <is>
          <t>L</t>
        </is>
      </c>
      <c r="X148" s="74" t="n">
        <v>0</v>
      </c>
      <c r="Y148" s="74" t="inlineStr">
        <is>
          <t>CN</t>
        </is>
      </c>
      <c r="Z148" s="74" t="n">
        <v>8</v>
      </c>
      <c r="AA148" s="74" t="inlineStr">
        <is>
          <t>R0</t>
        </is>
      </c>
      <c r="AB148" s="74" t="n">
        <v>0</v>
      </c>
      <c r="AC148" s="74" t="n"/>
      <c r="AD148" s="74" t="n"/>
      <c r="AE148" s="74" t="n"/>
      <c r="AF148" s="74" t="n"/>
      <c r="AG148" s="74" t="n"/>
      <c r="AH148" s="74" t="n"/>
      <c r="AI148" s="74" t="n"/>
      <c r="AJ148" s="74" t="n"/>
      <c r="AK148" s="74" t="n"/>
      <c r="AL148" s="74" t="n"/>
      <c r="AM148" s="74" t="n"/>
      <c r="AN148" s="74" t="n"/>
      <c r="AO148" s="74" t="n"/>
      <c r="AP148" s="74" t="n"/>
      <c r="AQ148" s="74" t="n"/>
      <c r="AR148" s="74" t="n"/>
      <c r="AS148" s="75" t="n"/>
      <c r="AT148" s="75" t="n"/>
      <c r="AU148" s="75" t="n"/>
      <c r="AV148" s="74" t="n"/>
      <c r="AW148" s="74" t="n"/>
      <c r="AX148" s="74" t="n"/>
      <c r="AY148" s="74" t="n"/>
      <c r="AZ148" s="74" t="n"/>
      <c r="BA148" s="74" t="n"/>
      <c r="BB148" s="74" t="n"/>
      <c r="BC148" s="74" t="n"/>
      <c r="BD148" s="74" t="n"/>
      <c r="BE148" s="75" t="n"/>
      <c r="BF148" s="74" t="n"/>
      <c r="BG148" s="74" t="n"/>
      <c r="BH148" s="74" t="n"/>
      <c r="BI148" s="74" t="n"/>
      <c r="BJ148" s="74" t="n"/>
      <c r="BK148" s="74" t="n"/>
      <c r="BL148" s="74" t="n"/>
      <c r="BM148" s="74" t="n"/>
      <c r="BN148" s="74" t="n"/>
      <c r="BO148" s="74" t="n"/>
      <c r="BP148" s="74" t="n"/>
      <c r="BQ148" s="62">
        <f>COUNTIF($G148:$BP148,"a")+COUNTIF($G148:$BP148,"r0,a5")/2+COUNTIF($G148:$BP148,"p5,a5")/2</f>
        <v/>
      </c>
      <c r="BR148" s="62">
        <f>COUNTIF($G148:$BP148,"d")+COUNTIF($G148:$BP148,"r0,d5")/2+COUNTIF($G148:$BP148,"p5,d5")/2</f>
        <v/>
      </c>
      <c r="BS148" s="62">
        <f>COUNTIF($G148:$BP148,"b")+COUNTIF($G148:$BP148,"r0,b5")/2+COUNTIF($G148:$BP148,"p5,b5")/2</f>
        <v/>
      </c>
      <c r="BT148" s="62">
        <f>COUNTIF($G148:$BP148,"c")+COUNTIF($G148:$BP148,"r0,c5")/2+COUNTIF($G148:$BP148,"p5,c5")/2</f>
        <v/>
      </c>
      <c r="BU148" s="62">
        <f>COUNTIF($G148:$BP148,"KH")+COUNTIF($G148:$BP148,"TL")+COUNTIF($G148:$BP148,"L")</f>
        <v/>
      </c>
      <c r="BV148" s="62" t="n"/>
      <c r="BW148" s="62">
        <f>COUNTIF($G148:$BP148,"hh")</f>
        <v/>
      </c>
      <c r="BX148" s="62">
        <f>COUNTIF($G148:$BP148,"nt7")</f>
        <v/>
      </c>
      <c r="BY148" s="62">
        <f>COUNTIF($G148:$BP148,"P")+COUNTIF($G148:$BP148,"p5,a5")/2+COUNTIF($G148:$BP148,"p5,b5")/2+COUNTIF($G148:$BP148,"p5,c5")/2+COUNTIF($G148:$BP148,"p5,d5")/2</f>
        <v/>
      </c>
      <c r="BZ148" s="63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4">
        <f>IF(BZ148&gt;25,4,IF(BZ148&gt;18,3,IF(BZ148&gt;12,2,IF(BZ148&gt;4,1,0))))-BX148-2+1</f>
        <v/>
      </c>
      <c r="CE148" s="30" t="n"/>
      <c r="CF148" s="64">
        <f>CD148*CI148</f>
        <v/>
      </c>
      <c r="CG148" s="65">
        <f>F148-BY148+1</f>
        <v/>
      </c>
      <c r="CH148" s="64">
        <f>CE148*16</f>
        <v/>
      </c>
      <c r="CI148" s="66">
        <f>VLOOKUP(A148,[1]DATA!$A$6:$AI$331,34,0)</f>
        <v/>
      </c>
      <c r="CJ148" s="67">
        <f>VLOOKUP(A148,[2]CHAMCONG!A$7:CI$333,79,0)</f>
        <v/>
      </c>
      <c r="CK148" s="68">
        <f>CJ148-CA148</f>
        <v/>
      </c>
    </row>
    <row r="149" ht="15.75" customFormat="1" customHeight="1" s="25">
      <c r="A149" s="69" t="inlineStr">
        <is>
          <t>A1522</t>
        </is>
      </c>
      <c r="B149" s="70" t="inlineStr">
        <is>
          <t>Nguyễn Ngọc Danh</t>
        </is>
      </c>
      <c r="C149" s="71" t="inlineStr">
        <is>
          <t>Bảo trì X2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C</t>
        </is>
      </c>
      <c r="H149" s="74" t="n">
        <v>4</v>
      </c>
      <c r="I149" s="74" t="inlineStr">
        <is>
          <t>A</t>
        </is>
      </c>
      <c r="J149" s="74" t="n">
        <v>4</v>
      </c>
      <c r="K149" s="74" t="inlineStr"/>
      <c r="L149" s="74" t="n">
        <v>12</v>
      </c>
      <c r="M149" s="74" t="inlineStr">
        <is>
          <t>A</t>
        </is>
      </c>
      <c r="N149" s="74" t="n">
        <v>4</v>
      </c>
      <c r="O149" s="74" t="inlineStr">
        <is>
          <t>C</t>
        </is>
      </c>
      <c r="P149" s="74" t="n">
        <v>4</v>
      </c>
      <c r="Q149" s="74" t="inlineStr">
        <is>
          <t>C</t>
        </is>
      </c>
      <c r="R149" s="74" t="n">
        <v>4</v>
      </c>
      <c r="S149" s="74" t="inlineStr">
        <is>
          <t>C</t>
        </is>
      </c>
      <c r="T149" s="74" t="n">
        <v>4</v>
      </c>
      <c r="U149" s="74" t="inlineStr">
        <is>
          <t>C</t>
        </is>
      </c>
      <c r="V149" s="74" t="n">
        <v>4</v>
      </c>
      <c r="W149" s="74" t="inlineStr">
        <is>
          <t>L</t>
        </is>
      </c>
      <c r="X149" s="74" t="n">
        <v>12</v>
      </c>
      <c r="Y149" s="74" t="inlineStr"/>
      <c r="Z149" s="74" t="n">
        <v>0</v>
      </c>
      <c r="AA149" s="74" t="inlineStr">
        <is>
          <t>R0</t>
        </is>
      </c>
      <c r="AB149" s="74" t="n">
        <v>0</v>
      </c>
      <c r="AC149" s="74" t="n"/>
      <c r="AD149" s="74" t="n"/>
      <c r="AE149" s="74" t="n"/>
      <c r="AF149" s="74" t="n"/>
      <c r="AG149" s="74" t="n"/>
      <c r="AH149" s="74" t="n"/>
      <c r="AI149" s="74" t="n"/>
      <c r="AJ149" s="74" t="n"/>
      <c r="AK149" s="74" t="n"/>
      <c r="AL149" s="74" t="n"/>
      <c r="AM149" s="74" t="n"/>
      <c r="AN149" s="74" t="n"/>
      <c r="AO149" s="74" t="n"/>
      <c r="AP149" s="74" t="n"/>
      <c r="AQ149" s="74" t="n"/>
      <c r="AR149" s="74" t="n"/>
      <c r="AS149" s="74" t="n"/>
      <c r="AT149" s="74" t="n"/>
      <c r="AU149" s="74" t="n"/>
      <c r="AV149" s="74" t="n"/>
      <c r="AW149" s="74" t="n"/>
      <c r="AX149" s="74" t="n"/>
      <c r="AY149" s="74" t="n"/>
      <c r="AZ149" s="74" t="n"/>
      <c r="BA149" s="74" t="n"/>
      <c r="BB149" s="74" t="n"/>
      <c r="BC149" s="74" t="n"/>
      <c r="BD149" s="74" t="n"/>
      <c r="BE149" s="74" t="n"/>
      <c r="BF149" s="74" t="n"/>
      <c r="BG149" s="74" t="n"/>
      <c r="BH149" s="74" t="n"/>
      <c r="BI149" s="74" t="n"/>
      <c r="BJ149" s="74" t="n"/>
      <c r="BK149" s="74" t="n"/>
      <c r="BL149" s="74" t="n"/>
      <c r="BM149" s="74" t="n"/>
      <c r="BN149" s="74" t="n"/>
      <c r="BO149" s="74" t="n"/>
      <c r="BP149" s="74" t="n"/>
      <c r="BQ149" s="62">
        <f>COUNTIF($G149:$BP149,"a")+COUNTIF($G149:$BP149,"r0,a5")/2+COUNTIF($G149:$BP149,"p5,a5")/2</f>
        <v/>
      </c>
      <c r="BR149" s="62">
        <f>COUNTIF($G149:$BP149,"d")+COUNTIF($G149:$BP149,"r0,d5")/2+COUNTIF($G149:$BP149,"p5,d5")/2</f>
        <v/>
      </c>
      <c r="BS149" s="62">
        <f>COUNTIF($G149:$BP149,"b")+COUNTIF($G149:$BP149,"r0,b5")/2+COUNTIF($G149:$BP149,"p5,b5")/2</f>
        <v/>
      </c>
      <c r="BT149" s="62">
        <f>COUNTIF($G149:$BP149,"c")+COUNTIF($G149:$BP149,"r0,c5")/2+COUNTIF($G149:$BP149,"p5,c5")/2</f>
        <v/>
      </c>
      <c r="BU149" s="62">
        <f>COUNTIF($G149:$BP149,"KH")+COUNTIF($G149:$BP149,"TL")+COUNTIF($G149:$BP149,"L")</f>
        <v/>
      </c>
      <c r="BV149" s="62" t="n"/>
      <c r="BW149" s="62">
        <f>COUNTIF($G149:$BP149,"hh")</f>
        <v/>
      </c>
      <c r="BX149" s="62">
        <f>COUNTIF($G149:$BP149,"nt7")</f>
        <v/>
      </c>
      <c r="BY149" s="62">
        <f>COUNTIF($G149:$BP149,"P")+COUNTIF($G149:$BP149,"p5,a5")/2+COUNTIF($G149:$BP149,"p5,b5")/2+COUNTIF($G149:$BP149,"p5,c5")/2+COUNTIF($G149:$BP149,"p5,d5")/2</f>
        <v/>
      </c>
      <c r="BZ149" s="63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4">
        <f>IF(BZ149&gt;25,4,IF(BZ149&gt;18,3,IF(BZ149&gt;12,2,IF(BZ149&gt;4,1,0))))-BX149-2+1</f>
        <v/>
      </c>
      <c r="CE149" s="30" t="n"/>
      <c r="CF149" s="64">
        <f>CD149*CI149</f>
        <v/>
      </c>
      <c r="CG149" s="65">
        <f>F149-BY149+1</f>
        <v/>
      </c>
      <c r="CH149" s="64">
        <f>CE149*16</f>
        <v/>
      </c>
      <c r="CI149" s="66">
        <f>VLOOKUP(A149,[1]DATA!$A$6:$AI$331,34,0)</f>
        <v/>
      </c>
      <c r="CJ149" s="67">
        <f>VLOOKUP(A149,[2]CHAMCONG!A$7:CI$333,79,0)</f>
        <v/>
      </c>
      <c r="CK149" s="68">
        <f>CJ149-CA149</f>
        <v/>
      </c>
    </row>
    <row r="150" ht="15.75" customFormat="1" customHeight="1" s="25">
      <c r="A150" s="69" t="inlineStr">
        <is>
          <t>A1528</t>
        </is>
      </c>
      <c r="B150" s="70" t="inlineStr">
        <is>
          <t>Nguyễn Thiện Chí</t>
        </is>
      </c>
      <c r="C150" s="71" t="inlineStr">
        <is>
          <t>X1 Ép - B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C</t>
        </is>
      </c>
      <c r="H150" s="74" t="n">
        <v>4</v>
      </c>
      <c r="I150" s="75" t="inlineStr">
        <is>
          <t>C</t>
        </is>
      </c>
      <c r="J150" s="74" t="n">
        <v>4</v>
      </c>
      <c r="K150" s="75" t="inlineStr"/>
      <c r="L150" s="74" t="n">
        <v>0</v>
      </c>
      <c r="M150" s="75" t="inlineStr">
        <is>
          <t>A</t>
        </is>
      </c>
      <c r="N150" s="74" t="n">
        <v>4</v>
      </c>
      <c r="O150" s="75" t="inlineStr">
        <is>
          <t>A</t>
        </is>
      </c>
      <c r="P150" s="74" t="n">
        <v>4</v>
      </c>
      <c r="Q150" s="74" t="inlineStr">
        <is>
          <t>A</t>
        </is>
      </c>
      <c r="R150" s="74" t="n">
        <v>4</v>
      </c>
      <c r="S150" s="74" t="inlineStr">
        <is>
          <t>A</t>
        </is>
      </c>
      <c r="T150" s="74" t="n">
        <v>4</v>
      </c>
      <c r="U150" s="74" t="inlineStr">
        <is>
          <t>A</t>
        </is>
      </c>
      <c r="V150" s="74" t="n">
        <v>4</v>
      </c>
      <c r="W150" s="74" t="inlineStr">
        <is>
          <t>L</t>
        </is>
      </c>
      <c r="X150" s="74" t="n">
        <v>0</v>
      </c>
      <c r="Y150" s="74" t="inlineStr"/>
      <c r="Z150" s="74" t="n">
        <v>0</v>
      </c>
      <c r="AA150" s="74" t="inlineStr">
        <is>
          <t>P0</t>
        </is>
      </c>
      <c r="AB150" s="74" t="n">
        <v>0</v>
      </c>
      <c r="AC150" s="74" t="n"/>
      <c r="AD150" s="74" t="n"/>
      <c r="AE150" s="74" t="n"/>
      <c r="AF150" s="74" t="n"/>
      <c r="AG150" s="75" t="n"/>
      <c r="AH150" s="74" t="n"/>
      <c r="AI150" s="75" t="n"/>
      <c r="AJ150" s="74" t="n"/>
      <c r="AK150" s="75" t="n"/>
      <c r="AL150" s="74" t="n"/>
      <c r="AM150" s="75" t="n"/>
      <c r="AN150" s="74" t="n"/>
      <c r="AO150" s="75" t="n"/>
      <c r="AP150" s="74" t="n"/>
      <c r="AQ150" s="74" t="n"/>
      <c r="AR150" s="74" t="n"/>
      <c r="AS150" s="74" t="n"/>
      <c r="AT150" s="74" t="n"/>
      <c r="AU150" s="74" t="n"/>
      <c r="AV150" s="74" t="n"/>
      <c r="AW150" s="74" t="n"/>
      <c r="AX150" s="74" t="n"/>
      <c r="AY150" s="74" t="n"/>
      <c r="AZ150" s="74" t="n"/>
      <c r="BA150" s="74" t="n"/>
      <c r="BB150" s="74" t="n"/>
      <c r="BC150" s="74" t="n"/>
      <c r="BD150" s="74" t="n"/>
      <c r="BE150" s="74" t="n"/>
      <c r="BF150" s="74" t="n"/>
      <c r="BG150" s="74" t="n"/>
      <c r="BH150" s="74" t="n"/>
      <c r="BI150" s="74" t="n"/>
      <c r="BJ150" s="74" t="n"/>
      <c r="BK150" s="74" t="n"/>
      <c r="BL150" s="74" t="n"/>
      <c r="BM150" s="74" t="n"/>
      <c r="BN150" s="74" t="n"/>
      <c r="BO150" s="74" t="n"/>
      <c r="BP150" s="74" t="n"/>
      <c r="BQ150" s="62">
        <f>COUNTIF($G150:$BP150,"a")+COUNTIF($G150:$BP150,"r0,a5")/2+COUNTIF($G150:$BP150,"p5,a5")/2</f>
        <v/>
      </c>
      <c r="BR150" s="62">
        <f>COUNTIF($G150:$BP150,"d")+COUNTIF($G150:$BP150,"r0,d5")/2+COUNTIF($G150:$BP150,"p5,d5")/2</f>
        <v/>
      </c>
      <c r="BS150" s="62">
        <f>COUNTIF($G150:$BP150,"b")+COUNTIF($G150:$BP150,"r0,b5")/2+COUNTIF($G150:$BP150,"p5,b5")/2</f>
        <v/>
      </c>
      <c r="BT150" s="62">
        <f>COUNTIF($G150:$BP150,"c")+COUNTIF($G150:$BP150,"r0,c5")/2+COUNTIF($G150:$BP150,"p5,c5")/2</f>
        <v/>
      </c>
      <c r="BU150" s="62">
        <f>COUNTIF($G150:$BP150,"KH")+COUNTIF($G150:$BP150,"TL")+COUNTIF($G150:$BP150,"L")</f>
        <v/>
      </c>
      <c r="BV150" s="62" t="n"/>
      <c r="BW150" s="62">
        <f>COUNTIF($G150:$BP150,"hh")</f>
        <v/>
      </c>
      <c r="BX150" s="62">
        <f>COUNTIF($G150:$BP150,"nt7")</f>
        <v/>
      </c>
      <c r="BY150" s="62">
        <f>COUNTIF($G150:$BP150,"P")+COUNTIF($G150:$BP150,"p5,a5")/2+COUNTIF($G150:$BP150,"p5,b5")/2+COUNTIF($G150:$BP150,"p5,c5")/2+COUNTIF($G150:$BP150,"p5,d5")/2</f>
        <v/>
      </c>
      <c r="BZ150" s="63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4">
        <f>IF(BZ150&gt;25,4,IF(BZ150&gt;18,3,IF(BZ150&gt;12,2,IF(BZ150&gt;4,1,0))))-BX150-2+1</f>
        <v/>
      </c>
      <c r="CE150" s="30" t="n"/>
      <c r="CF150" s="64">
        <f>CD150*CI150</f>
        <v/>
      </c>
      <c r="CG150" s="65">
        <f>F150-BY150+1</f>
        <v/>
      </c>
      <c r="CH150" s="64">
        <f>CE150*16</f>
        <v/>
      </c>
      <c r="CI150" s="66">
        <f>VLOOKUP(A150,[1]DATA!$A$6:$AI$331,34,0)</f>
        <v/>
      </c>
      <c r="CJ150" s="67">
        <f>VLOOKUP(A150,[2]CHAMCONG!A$7:CI$333,79,0)</f>
        <v/>
      </c>
      <c r="CK150" s="68">
        <f>CJ150-CA150</f>
        <v/>
      </c>
    </row>
    <row r="151" ht="15.75" customFormat="1" customHeight="1" s="25">
      <c r="A151" s="69" t="inlineStr">
        <is>
          <t>A1530</t>
        </is>
      </c>
      <c r="B151" s="70" t="inlineStr">
        <is>
          <t>Nguyễn Tấn Vũ</t>
        </is>
      </c>
      <c r="C151" s="71" t="inlineStr">
        <is>
          <t>X1 Ép - A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A</t>
        </is>
      </c>
      <c r="H151" s="74" t="n">
        <v>4</v>
      </c>
      <c r="I151" s="75" t="inlineStr">
        <is>
          <t>A</t>
        </is>
      </c>
      <c r="J151" s="74" t="n">
        <v>4</v>
      </c>
      <c r="K151" s="75" t="inlineStr"/>
      <c r="L151" s="74" t="n">
        <v>0</v>
      </c>
      <c r="M151" s="75" t="inlineStr">
        <is>
          <t>C</t>
        </is>
      </c>
      <c r="N151" s="74" t="n">
        <v>4</v>
      </c>
      <c r="O151" s="75" t="inlineStr">
        <is>
          <t>C</t>
        </is>
      </c>
      <c r="P151" s="74" t="n">
        <v>4</v>
      </c>
      <c r="Q151" s="75" t="inlineStr">
        <is>
          <t>C</t>
        </is>
      </c>
      <c r="R151" s="75" t="n">
        <v>4</v>
      </c>
      <c r="S151" s="74" t="inlineStr">
        <is>
          <t>C</t>
        </is>
      </c>
      <c r="T151" s="74" t="n">
        <v>4</v>
      </c>
      <c r="U151" s="74" t="inlineStr">
        <is>
          <t>C</t>
        </is>
      </c>
      <c r="V151" s="74" t="n">
        <v>4</v>
      </c>
      <c r="W151" s="74" t="inlineStr">
        <is>
          <t>L</t>
        </is>
      </c>
      <c r="X151" s="74" t="n">
        <v>0</v>
      </c>
      <c r="Y151" s="74" t="inlineStr"/>
      <c r="Z151" s="74" t="n">
        <v>0</v>
      </c>
      <c r="AA151" s="74" t="inlineStr">
        <is>
          <t>P0</t>
        </is>
      </c>
      <c r="AB151" s="74" t="n">
        <v>0</v>
      </c>
      <c r="AC151" s="74" t="n"/>
      <c r="AD151" s="74" t="n"/>
      <c r="AE151" s="74" t="n"/>
      <c r="AF151" s="74" t="n"/>
      <c r="AG151" s="74" t="n"/>
      <c r="AH151" s="74" t="n"/>
      <c r="AI151" s="74" t="n"/>
      <c r="AJ151" s="74" t="n"/>
      <c r="AK151" s="74" t="n"/>
      <c r="AL151" s="74" t="n"/>
      <c r="AM151" s="74" t="n"/>
      <c r="AN151" s="74" t="n"/>
      <c r="AO151" s="74" t="n"/>
      <c r="AP151" s="74" t="n"/>
      <c r="AQ151" s="75" t="n"/>
      <c r="AR151" s="74" t="n"/>
      <c r="AS151" s="75" t="n"/>
      <c r="AT151" s="75" t="n"/>
      <c r="AU151" s="75" t="n"/>
      <c r="AV151" s="74" t="n"/>
      <c r="AW151" s="74" t="n"/>
      <c r="AX151" s="74" t="n"/>
      <c r="AY151" s="74" t="n"/>
      <c r="AZ151" s="74" t="n"/>
      <c r="BA151" s="74" t="n"/>
      <c r="BB151" s="74" t="n"/>
      <c r="BC151" s="74" t="n"/>
      <c r="BD151" s="74" t="n"/>
      <c r="BE151" s="74" t="n"/>
      <c r="BF151" s="74" t="n"/>
      <c r="BG151" s="74" t="n"/>
      <c r="BH151" s="74" t="n"/>
      <c r="BI151" s="74" t="n"/>
      <c r="BJ151" s="74" t="n"/>
      <c r="BK151" s="74" t="n"/>
      <c r="BL151" s="74" t="n"/>
      <c r="BM151" s="74" t="n"/>
      <c r="BN151" s="74" t="n"/>
      <c r="BO151" s="74" t="n"/>
      <c r="BP151" s="74" t="n"/>
      <c r="BQ151" s="62">
        <f>COUNTIF($G151:$BP151,"a")+COUNTIF($G151:$BP151,"r0,a5")/2+COUNTIF($G151:$BP151,"p5,a5")/2</f>
        <v/>
      </c>
      <c r="BR151" s="62">
        <f>COUNTIF($G151:$BP151,"d")+COUNTIF($G151:$BP151,"r0,d5")/2+COUNTIF($G151:$BP151,"p5,d5")/2</f>
        <v/>
      </c>
      <c r="BS151" s="62">
        <f>COUNTIF($G151:$BP151,"b")+COUNTIF($G151:$BP151,"r0,b5")/2+COUNTIF($G151:$BP151,"p5,b5")/2</f>
        <v/>
      </c>
      <c r="BT151" s="62">
        <f>COUNTIF($G151:$BP151,"c")+COUNTIF($G151:$BP151,"r0,c5")/2+COUNTIF($G151:$BP151,"p5,c5")/2</f>
        <v/>
      </c>
      <c r="BU151" s="62">
        <f>COUNTIF($G151:$BP151,"KH")+COUNTIF($G151:$BP151,"TL")+COUNTIF($G151:$BP151,"L")</f>
        <v/>
      </c>
      <c r="BV151" s="62" t="n"/>
      <c r="BW151" s="62">
        <f>COUNTIF($G151:$BP151,"hh")</f>
        <v/>
      </c>
      <c r="BX151" s="62">
        <f>COUNTIF($G151:$BP151,"nt7")</f>
        <v/>
      </c>
      <c r="BY151" s="62">
        <f>COUNTIF($G151:$BP151,"P")+COUNTIF($G151:$BP151,"p5,a5")/2+COUNTIF($G151:$BP151,"p5,b5")/2+COUNTIF($G151:$BP151,"p5,c5")/2+COUNTIF($G151:$BP151,"p5,d5")/2</f>
        <v/>
      </c>
      <c r="BZ151" s="63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4">
        <f>IF(BZ151&gt;25,4,IF(BZ151&gt;18,3,IF(BZ151&gt;12,2,IF(BZ151&gt;4,1,0))))-BX151-2+1</f>
        <v/>
      </c>
      <c r="CE151" s="30" t="n"/>
      <c r="CF151" s="64">
        <f>CD151*CI151</f>
        <v/>
      </c>
      <c r="CG151" s="65">
        <f>F151-BY151+1</f>
        <v/>
      </c>
      <c r="CH151" s="64">
        <f>CE151*16</f>
        <v/>
      </c>
      <c r="CI151" s="66">
        <f>VLOOKUP(A151,[1]DATA!$A$6:$AI$331,34,0)</f>
        <v/>
      </c>
      <c r="CJ151" s="67">
        <f>VLOOKUP(A151,[2]CHAMCONG!A$7:CI$333,79,0)</f>
        <v/>
      </c>
      <c r="CK151" s="68">
        <f>CJ151-CA151</f>
        <v/>
      </c>
    </row>
    <row r="152" ht="15.75" customFormat="1" customHeight="1" s="25">
      <c r="A152" s="69" t="inlineStr">
        <is>
          <t>A1532</t>
        </is>
      </c>
      <c r="B152" s="70" t="inlineStr">
        <is>
          <t>Trần Hoàng Sinh</t>
        </is>
      </c>
      <c r="C152" s="71" t="inlineStr">
        <is>
          <t>Kho X1</t>
        </is>
      </c>
      <c r="D152" s="72" t="inlineStr">
        <is>
          <t>Trực tiếp</t>
        </is>
      </c>
      <c r="E152" s="73" t="inlineStr">
        <is>
          <t>2020-06-01</t>
        </is>
      </c>
      <c r="F152" s="73" t="inlineStr"/>
      <c r="G152" s="74" t="inlineStr">
        <is>
          <t>C</t>
        </is>
      </c>
      <c r="H152" s="74" t="n">
        <v>4</v>
      </c>
      <c r="I152" s="75" t="inlineStr">
        <is>
          <t>C</t>
        </is>
      </c>
      <c r="J152" s="74" t="n">
        <v>4</v>
      </c>
      <c r="K152" s="74" t="inlineStr"/>
      <c r="L152" s="74" t="n">
        <v>0</v>
      </c>
      <c r="M152" s="74" t="inlineStr">
        <is>
          <t>A</t>
        </is>
      </c>
      <c r="N152" s="74" t="n">
        <v>4</v>
      </c>
      <c r="O152" s="74" t="inlineStr">
        <is>
          <t>A</t>
        </is>
      </c>
      <c r="P152" s="74" t="n">
        <v>4</v>
      </c>
      <c r="Q152" s="75" t="inlineStr">
        <is>
          <t>A</t>
        </is>
      </c>
      <c r="R152" s="75" t="n">
        <v>4</v>
      </c>
      <c r="S152" s="74" t="inlineStr">
        <is>
          <t>A</t>
        </is>
      </c>
      <c r="T152" s="74" t="n">
        <v>4</v>
      </c>
      <c r="U152" s="74" t="inlineStr">
        <is>
          <t>A</t>
        </is>
      </c>
      <c r="V152" s="74" t="n">
        <v>4</v>
      </c>
      <c r="W152" s="74" t="inlineStr">
        <is>
          <t>L</t>
        </is>
      </c>
      <c r="X152" s="74" t="n">
        <v>0</v>
      </c>
      <c r="Y152" s="74" t="inlineStr"/>
      <c r="Z152" s="74" t="n">
        <v>0</v>
      </c>
      <c r="AA152" s="74" t="inlineStr">
        <is>
          <t>P0</t>
        </is>
      </c>
      <c r="AB152" s="74" t="n">
        <v>0</v>
      </c>
      <c r="AC152" s="74" t="n"/>
      <c r="AD152" s="74" t="n"/>
      <c r="AE152" s="74" t="n"/>
      <c r="AF152" s="74" t="n"/>
      <c r="AG152" s="74" t="n"/>
      <c r="AH152" s="74" t="n"/>
      <c r="AI152" s="74" t="n"/>
      <c r="AJ152" s="74" t="n"/>
      <c r="AK152" s="74" t="n"/>
      <c r="AL152" s="74" t="n"/>
      <c r="AM152" s="74" t="n"/>
      <c r="AN152" s="74" t="n"/>
      <c r="AO152" s="74" t="n"/>
      <c r="AP152" s="74" t="n"/>
      <c r="AQ152" s="74" t="n"/>
      <c r="AR152" s="74" t="n"/>
      <c r="AS152" s="74" t="n"/>
      <c r="AT152" s="74" t="n"/>
      <c r="AU152" s="74" t="n"/>
      <c r="AV152" s="74" t="n"/>
      <c r="AW152" s="74" t="n"/>
      <c r="AX152" s="74" t="n"/>
      <c r="AY152" s="74" t="n"/>
      <c r="AZ152" s="74" t="n"/>
      <c r="BA152" s="74" t="n"/>
      <c r="BB152" s="74" t="n"/>
      <c r="BC152" s="74" t="n"/>
      <c r="BD152" s="74" t="n"/>
      <c r="BE152" s="74" t="n"/>
      <c r="BF152" s="74" t="n"/>
      <c r="BG152" s="74" t="n"/>
      <c r="BH152" s="74" t="n"/>
      <c r="BI152" s="74" t="n"/>
      <c r="BJ152" s="74" t="n"/>
      <c r="BK152" s="74" t="n"/>
      <c r="BL152" s="74" t="n"/>
      <c r="BM152" s="74" t="n"/>
      <c r="BN152" s="74" t="n"/>
      <c r="BO152" s="74" t="n"/>
      <c r="BP152" s="74" t="n"/>
      <c r="BQ152" s="62">
        <f>COUNTIF($G152:$BP152,"a")+COUNTIF($G152:$BP152,"r0,a5")/2+COUNTIF($G152:$BP152,"p5,a5")/2</f>
        <v/>
      </c>
      <c r="BR152" s="62">
        <f>COUNTIF($G152:$BP152,"d")+COUNTIF($G152:$BP152,"r0,d5")/2+COUNTIF($G152:$BP152,"p5,d5")/2</f>
        <v/>
      </c>
      <c r="BS152" s="62">
        <f>COUNTIF($G152:$BP152,"b")+COUNTIF($G152:$BP152,"r0,b5")/2+COUNTIF($G152:$BP152,"p5,b5")/2</f>
        <v/>
      </c>
      <c r="BT152" s="62">
        <f>COUNTIF($G152:$BP152,"c")+COUNTIF($G152:$BP152,"r0,c5")/2+COUNTIF($G152:$BP152,"p5,c5")/2</f>
        <v/>
      </c>
      <c r="BU152" s="62">
        <f>COUNTIF($G152:$BP152,"KH")+COUNTIF($G152:$BP152,"TL")+COUNTIF($G152:$BP152,"L")</f>
        <v/>
      </c>
      <c r="BV152" s="62" t="n"/>
      <c r="BW152" s="62">
        <f>COUNTIF($G152:$BP152,"hh")</f>
        <v/>
      </c>
      <c r="BX152" s="62">
        <f>COUNTIF($G152:$BP152,"nt7")</f>
        <v/>
      </c>
      <c r="BY152" s="62">
        <f>COUNTIF($G152:$BP152,"P")+COUNTIF($G152:$BP152,"p5,a5")/2+COUNTIF($G152:$BP152,"p5,b5")/2+COUNTIF($G152:$BP152,"p5,c5")/2+COUNTIF($G152:$BP152,"p5,d5")/2</f>
        <v/>
      </c>
      <c r="BZ152" s="63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4">
        <f>IF(BZ152&gt;25,4,IF(BZ152&gt;18,3,IF(BZ152&gt;12,2,IF(BZ152&gt;4,1,0))))-BX152-2+1</f>
        <v/>
      </c>
      <c r="CE152" s="30" t="n"/>
      <c r="CF152" s="64">
        <f>CD152*CI152</f>
        <v/>
      </c>
      <c r="CG152" s="65">
        <f>F152-BY152+1</f>
        <v/>
      </c>
      <c r="CH152" s="64">
        <f>CE152*16</f>
        <v/>
      </c>
      <c r="CI152" s="66">
        <f>VLOOKUP(A152,[1]DATA!$A$6:$AI$331,34,0)</f>
        <v/>
      </c>
      <c r="CJ152" s="67">
        <f>VLOOKUP(A152,[2]CHAMCONG!A$7:CI$333,79,0)</f>
        <v/>
      </c>
      <c r="CK152" s="68">
        <f>CJ152-CA152</f>
        <v/>
      </c>
    </row>
    <row r="153" ht="15.75" customFormat="1" customHeight="1" s="27">
      <c r="A153" s="69" t="inlineStr">
        <is>
          <t>A1534</t>
        </is>
      </c>
      <c r="B153" s="70" t="inlineStr">
        <is>
          <t>Nguyễn Thị Ánh Nguyệt</t>
        </is>
      </c>
      <c r="C153" s="71" t="inlineStr">
        <is>
          <t>X2 Line 2-6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A</t>
        </is>
      </c>
      <c r="H153" s="74" t="n">
        <v>4</v>
      </c>
      <c r="I153" s="74" t="inlineStr">
        <is>
          <t>R0</t>
        </is>
      </c>
      <c r="J153" s="74" t="n">
        <v>0</v>
      </c>
      <c r="K153" s="74" t="inlineStr"/>
      <c r="L153" s="74" t="n">
        <v>0</v>
      </c>
      <c r="M153" s="74" t="inlineStr">
        <is>
          <t>R0</t>
        </is>
      </c>
      <c r="N153" s="74" t="n">
        <v>0</v>
      </c>
      <c r="O153" s="74" t="inlineStr">
        <is>
          <t>A</t>
        </is>
      </c>
      <c r="P153" s="74" t="n">
        <v>4</v>
      </c>
      <c r="Q153" s="74" t="inlineStr">
        <is>
          <t>A</t>
        </is>
      </c>
      <c r="R153" s="74" t="n">
        <v>4</v>
      </c>
      <c r="S153" s="74" t="inlineStr">
        <is>
          <t>A</t>
        </is>
      </c>
      <c r="T153" s="74" t="n">
        <v>4</v>
      </c>
      <c r="U153" s="74" t="inlineStr">
        <is>
          <t>A</t>
        </is>
      </c>
      <c r="V153" s="74" t="n">
        <v>4</v>
      </c>
      <c r="W153" s="74" t="inlineStr">
        <is>
          <t>L</t>
        </is>
      </c>
      <c r="X153" s="74" t="n">
        <v>0</v>
      </c>
      <c r="Y153" s="74" t="inlineStr"/>
      <c r="Z153" s="74" t="n">
        <v>0</v>
      </c>
      <c r="AA153" s="74" t="inlineStr">
        <is>
          <t>R0</t>
        </is>
      </c>
      <c r="AB153" s="74" t="n">
        <v>0</v>
      </c>
      <c r="AC153" s="74" t="n"/>
      <c r="AD153" s="74" t="n"/>
      <c r="AE153" s="74" t="n"/>
      <c r="AF153" s="74" t="n"/>
      <c r="AG153" s="74" t="n"/>
      <c r="AH153" s="74" t="n"/>
      <c r="AI153" s="74" t="n"/>
      <c r="AJ153" s="74" t="n"/>
      <c r="AK153" s="74" t="n"/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  <c r="AU153" s="74" t="n"/>
      <c r="AV153" s="74" t="n"/>
      <c r="AW153" s="74" t="n"/>
      <c r="AX153" s="74" t="n"/>
      <c r="AY153" s="74" t="n"/>
      <c r="AZ153" s="74" t="n"/>
      <c r="BA153" s="74" t="n"/>
      <c r="BB153" s="74" t="n"/>
      <c r="BC153" s="74" t="n"/>
      <c r="BD153" s="74" t="n"/>
      <c r="BE153" s="74" t="n"/>
      <c r="BF153" s="74" t="n"/>
      <c r="BG153" s="74" t="n"/>
      <c r="BH153" s="74" t="n"/>
      <c r="BI153" s="74" t="n"/>
      <c r="BJ153" s="74" t="n"/>
      <c r="BK153" s="74" t="n"/>
      <c r="BL153" s="74" t="n"/>
      <c r="BM153" s="74" t="n"/>
      <c r="BN153" s="74" t="n"/>
      <c r="BO153" s="74" t="n"/>
      <c r="BP153" s="74" t="n"/>
      <c r="BQ153" s="62">
        <f>COUNTIF($G153:$BP153,"a")+COUNTIF($G153:$BP153,"r0,a5")/2+COUNTIF($G153:$BP153,"p5,a5")/2</f>
        <v/>
      </c>
      <c r="BR153" s="62">
        <f>COUNTIF($G153:$BP153,"d")+COUNTIF($G153:$BP153,"r0,d5")/2+COUNTIF($G153:$BP153,"p5,d5")/2</f>
        <v/>
      </c>
      <c r="BS153" s="62">
        <f>COUNTIF($G153:$BP153,"b")+COUNTIF($G153:$BP153,"r0,b5")/2+COUNTIF($G153:$BP153,"p5,b5")/2</f>
        <v/>
      </c>
      <c r="BT153" s="62">
        <f>COUNTIF($G153:$BP153,"c")+COUNTIF($G153:$BP153,"r0,c5")/2+COUNTIF($G153:$BP153,"p5,c5")/2</f>
        <v/>
      </c>
      <c r="BU153" s="62">
        <f>COUNTIF($G153:$BP153,"KH")+COUNTIF($G153:$BP153,"TL")+COUNTIF($G153:$BP153,"L")</f>
        <v/>
      </c>
      <c r="BV153" s="62" t="n"/>
      <c r="BW153" s="62">
        <f>COUNTIF($G153:$BP153,"hh")</f>
        <v/>
      </c>
      <c r="BX153" s="62">
        <f>COUNTIF($G153:$BP153,"nt7")</f>
        <v/>
      </c>
      <c r="BY153" s="62">
        <f>COUNTIF($G153:$BP153,"P")+COUNTIF($G153:$BP153,"p5,a5")/2+COUNTIF($G153:$BP153,"p5,b5")/2+COUNTIF($G153:$BP153,"p5,c5")/2+COUNTIF($G153:$BP153,"p5,d5")/2</f>
        <v/>
      </c>
      <c r="BZ153" s="63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4">
        <f>IF(BZ153&gt;25,4,IF(BZ153&gt;18,3,IF(BZ153&gt;12,2,IF(BZ153&gt;4,1,0))))-BX153-2+1</f>
        <v/>
      </c>
      <c r="CE153" s="30" t="n"/>
      <c r="CF153" s="64">
        <f>CD153*CI153</f>
        <v/>
      </c>
      <c r="CG153" s="65">
        <f>F153-BY153+1</f>
        <v/>
      </c>
      <c r="CH153" s="64">
        <f>CE153*16</f>
        <v/>
      </c>
      <c r="CI153" s="66">
        <f>VLOOKUP(A153,[1]DATA!$A$6:$AI$331,34,0)</f>
        <v/>
      </c>
      <c r="CJ153" s="67">
        <f>VLOOKUP(A153,[2]CHAMCONG!A$7:CI$333,79,0)</f>
        <v/>
      </c>
      <c r="CK153" s="68">
        <f>CJ153-CA153</f>
        <v/>
      </c>
      <c r="CL153" s="25" t="n"/>
      <c r="CM153" s="25" t="n"/>
    </row>
    <row r="154" ht="15.75" customFormat="1" customHeight="1" s="25">
      <c r="A154" s="69" t="inlineStr">
        <is>
          <t>A1535</t>
        </is>
      </c>
      <c r="B154" s="70" t="inlineStr">
        <is>
          <t>Trần Thị Thu Loan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A</t>
        </is>
      </c>
      <c r="H154" s="74" t="n">
        <v>4</v>
      </c>
      <c r="I154" s="75" t="inlineStr">
        <is>
          <t>A</t>
        </is>
      </c>
      <c r="J154" s="74" t="n">
        <v>4</v>
      </c>
      <c r="K154" s="74" t="inlineStr"/>
      <c r="L154" s="74" t="n">
        <v>0</v>
      </c>
      <c r="M154" s="74" t="inlineStr">
        <is>
          <t>C</t>
        </is>
      </c>
      <c r="N154" s="74" t="n">
        <v>4</v>
      </c>
      <c r="O154" s="75" t="inlineStr">
        <is>
          <t>C</t>
        </is>
      </c>
      <c r="P154" s="74" t="n">
        <v>4</v>
      </c>
      <c r="Q154" s="74" t="inlineStr">
        <is>
          <t>C</t>
        </is>
      </c>
      <c r="R154" s="74" t="n">
        <v>4</v>
      </c>
      <c r="S154" s="74" t="inlineStr">
        <is>
          <t>C</t>
        </is>
      </c>
      <c r="T154" s="74" t="n">
        <v>4</v>
      </c>
      <c r="U154" s="74" t="inlineStr">
        <is>
          <t>C</t>
        </is>
      </c>
      <c r="V154" s="74" t="n">
        <v>4</v>
      </c>
      <c r="W154" s="74" t="inlineStr">
        <is>
          <t>L</t>
        </is>
      </c>
      <c r="X154" s="74" t="n">
        <v>0</v>
      </c>
      <c r="Y154" s="74" t="inlineStr"/>
      <c r="Z154" s="74" t="n">
        <v>0</v>
      </c>
      <c r="AA154" s="74" t="inlineStr">
        <is>
          <t>R0</t>
        </is>
      </c>
      <c r="AB154" s="74" t="n">
        <v>0</v>
      </c>
      <c r="AC154" s="74" t="n"/>
      <c r="AD154" s="74" t="n"/>
      <c r="AE154" s="74" t="n"/>
      <c r="AF154" s="74" t="n"/>
      <c r="AG154" s="74" t="n"/>
      <c r="AH154" s="74" t="n"/>
      <c r="AI154" s="74" t="n"/>
      <c r="AJ154" s="74" t="n"/>
      <c r="AK154" s="74" t="n"/>
      <c r="AL154" s="74" t="n"/>
      <c r="AM154" s="74" t="n"/>
      <c r="AN154" s="74" t="n"/>
      <c r="AO154" s="74" t="n"/>
      <c r="AP154" s="74" t="n"/>
      <c r="AQ154" s="74" t="n"/>
      <c r="AR154" s="74" t="n"/>
      <c r="AS154" s="74" t="n"/>
      <c r="AT154" s="74" t="n"/>
      <c r="AU154" s="74" t="n"/>
      <c r="AV154" s="74" t="n"/>
      <c r="AW154" s="74" t="n"/>
      <c r="AX154" s="74" t="n"/>
      <c r="AY154" s="74" t="n"/>
      <c r="AZ154" s="74" t="n"/>
      <c r="BA154" s="74" t="n"/>
      <c r="BB154" s="74" t="n"/>
      <c r="BC154" s="74" t="n"/>
      <c r="BD154" s="74" t="n"/>
      <c r="BE154" s="74" t="n"/>
      <c r="BF154" s="74" t="n"/>
      <c r="BG154" s="74" t="n"/>
      <c r="BH154" s="74" t="n"/>
      <c r="BI154" s="74" t="n"/>
      <c r="BJ154" s="74" t="n"/>
      <c r="BK154" s="74" t="n"/>
      <c r="BL154" s="74" t="n"/>
      <c r="BM154" s="74" t="n"/>
      <c r="BN154" s="74" t="n"/>
      <c r="BO154" s="74" t="n"/>
      <c r="BP154" s="74" t="n"/>
      <c r="BQ154" s="62">
        <f>COUNTIF($G154:$BP154,"a")+COUNTIF($G154:$BP154,"r0,a5")/2+COUNTIF($G154:$BP154,"p5,a5")/2</f>
        <v/>
      </c>
      <c r="BR154" s="62">
        <f>COUNTIF($G154:$BP154,"d")+COUNTIF($G154:$BP154,"r0,d5")/2+COUNTIF($G154:$BP154,"p5,d5")/2</f>
        <v/>
      </c>
      <c r="BS154" s="62">
        <f>COUNTIF($G154:$BP154,"b")+COUNTIF($G154:$BP154,"r0,b5")/2+COUNTIF($G154:$BP154,"p5,b5")/2</f>
        <v/>
      </c>
      <c r="BT154" s="62">
        <f>COUNTIF($G154:$BP154,"c")+COUNTIF($G154:$BP154,"r0,c5")/2+COUNTIF($G154:$BP154,"p5,c5")/2</f>
        <v/>
      </c>
      <c r="BU154" s="62">
        <f>COUNTIF($G154:$BP154,"KH")+COUNTIF($G154:$BP154,"TL")+COUNTIF($G154:$BP154,"L")</f>
        <v/>
      </c>
      <c r="BV154" s="62" t="n"/>
      <c r="BW154" s="62">
        <f>COUNTIF($G154:$BP154,"hh")</f>
        <v/>
      </c>
      <c r="BX154" s="62">
        <f>COUNTIF($G154:$BP154,"nt7")</f>
        <v/>
      </c>
      <c r="BY154" s="62">
        <f>COUNTIF($G154:$BP154,"P")+COUNTIF($G154:$BP154,"p5,a5")/2+COUNTIF($G154:$BP154,"p5,b5")/2+COUNTIF($G154:$BP154,"p5,c5")/2+COUNTIF($G154:$BP154,"p5,d5")/2</f>
        <v/>
      </c>
      <c r="BZ154" s="63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4">
        <f>IF(BZ154&gt;25,4,IF(BZ154&gt;18,3,IF(BZ154&gt;12,2,IF(BZ154&gt;4,1,0))))-BX154-2+1</f>
        <v/>
      </c>
      <c r="CE154" s="30" t="n"/>
      <c r="CF154" s="64">
        <f>CD154*CI154</f>
        <v/>
      </c>
      <c r="CG154" s="65">
        <f>F154-BY154+1</f>
        <v/>
      </c>
      <c r="CH154" s="64">
        <f>CE154*16</f>
        <v/>
      </c>
      <c r="CI154" s="66">
        <f>VLOOKUP(A154,[1]DATA!$A$6:$AI$331,34,0)</f>
        <v/>
      </c>
      <c r="CJ154" s="67">
        <f>VLOOKUP(A154,[2]CHAMCONG!A$7:CI$333,79,0)</f>
        <v/>
      </c>
      <c r="CK154" s="68">
        <f>CJ154-CA154</f>
        <v/>
      </c>
    </row>
    <row r="155" ht="15.75" customFormat="1" customHeight="1" s="25">
      <c r="A155" s="69" t="inlineStr">
        <is>
          <t>A1540</t>
        </is>
      </c>
      <c r="B155" s="70" t="inlineStr">
        <is>
          <t>Huỳnh Bé Hai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2020-06-02</t>
        </is>
      </c>
      <c r="F155" s="73" t="inlineStr"/>
      <c r="G155" s="74" t="inlineStr">
        <is>
          <t>A</t>
        </is>
      </c>
      <c r="H155" s="74" t="n">
        <v>4</v>
      </c>
      <c r="I155" s="75" t="inlineStr">
        <is>
          <t>A</t>
        </is>
      </c>
      <c r="J155" s="74" t="n">
        <v>4</v>
      </c>
      <c r="K155" s="75" t="inlineStr"/>
      <c r="L155" s="74" t="n">
        <v>0</v>
      </c>
      <c r="M155" s="75" t="inlineStr">
        <is>
          <t>C</t>
        </is>
      </c>
      <c r="N155" s="74" t="n">
        <v>4</v>
      </c>
      <c r="O155" s="75" t="inlineStr">
        <is>
          <t>C</t>
        </is>
      </c>
      <c r="P155" s="74" t="n">
        <v>4</v>
      </c>
      <c r="Q155" s="75" t="inlineStr">
        <is>
          <t>C</t>
        </is>
      </c>
      <c r="R155" s="74" t="n">
        <v>4</v>
      </c>
      <c r="S155" s="75" t="inlineStr">
        <is>
          <t>C</t>
        </is>
      </c>
      <c r="T155" s="74" t="n">
        <v>4</v>
      </c>
      <c r="U155" s="74" t="inlineStr">
        <is>
          <t>C</t>
        </is>
      </c>
      <c r="V155" s="74" t="n">
        <v>4</v>
      </c>
      <c r="W155" s="75" t="inlineStr">
        <is>
          <t>L</t>
        </is>
      </c>
      <c r="X155" s="74" t="n">
        <v>0</v>
      </c>
      <c r="Y155" s="75" t="inlineStr"/>
      <c r="Z155" s="74" t="n">
        <v>0</v>
      </c>
      <c r="AA155" s="75" t="inlineStr">
        <is>
          <t>R0</t>
        </is>
      </c>
      <c r="AB155" s="74" t="n">
        <v>0</v>
      </c>
      <c r="AC155" s="75" t="n"/>
      <c r="AD155" s="74" t="n"/>
      <c r="AE155" s="75" t="n"/>
      <c r="AF155" s="75" t="n"/>
      <c r="AG155" s="75" t="n"/>
      <c r="AH155" s="74" t="n"/>
      <c r="AI155" s="74" t="n"/>
      <c r="AJ155" s="74" t="n"/>
      <c r="AK155" s="75" t="n"/>
      <c r="AL155" s="74" t="n"/>
      <c r="AM155" s="75" t="n"/>
      <c r="AN155" s="74" t="n"/>
      <c r="AO155" s="75" t="n"/>
      <c r="AP155" s="74" t="n"/>
      <c r="AQ155" s="75" t="n"/>
      <c r="AR155" s="74" t="n"/>
      <c r="AS155" s="75" t="n"/>
      <c r="AT155" s="75" t="n"/>
      <c r="AU155" s="75" t="n"/>
      <c r="AV155" s="74" t="n"/>
      <c r="AW155" s="74" t="n"/>
      <c r="AX155" s="74" t="n"/>
      <c r="AY155" s="74" t="n"/>
      <c r="AZ155" s="74" t="n"/>
      <c r="BA155" s="74" t="n"/>
      <c r="BB155" s="74" t="n"/>
      <c r="BC155" s="74" t="n"/>
      <c r="BD155" s="74" t="n"/>
      <c r="BE155" s="75" t="n"/>
      <c r="BF155" s="74" t="n"/>
      <c r="BG155" s="74" t="n"/>
      <c r="BH155" s="74" t="n"/>
      <c r="BI155" s="74" t="n"/>
      <c r="BJ155" s="74" t="n"/>
      <c r="BK155" s="74" t="n"/>
      <c r="BL155" s="74" t="n"/>
      <c r="BM155" s="74" t="n"/>
      <c r="BN155" s="74" t="n"/>
      <c r="BO155" s="74" t="n"/>
      <c r="BP155" s="74" t="n"/>
      <c r="BQ155" s="62">
        <f>COUNTIF($G155:$BP155,"a")+COUNTIF($G155:$BP155,"r0,a5")/2+COUNTIF($G155:$BP155,"p5,a5")/2</f>
        <v/>
      </c>
      <c r="BR155" s="62">
        <f>COUNTIF($G155:$BP155,"d")+COUNTIF($G155:$BP155,"r0,d5")/2+COUNTIF($G155:$BP155,"p5,d5")/2</f>
        <v/>
      </c>
      <c r="BS155" s="62">
        <f>COUNTIF($G155:$BP155,"b")+COUNTIF($G155:$BP155,"r0,b5")/2+COUNTIF($G155:$BP155,"p5,b5")/2</f>
        <v/>
      </c>
      <c r="BT155" s="62">
        <f>COUNTIF($G155:$BP155,"c")+COUNTIF($G155:$BP155,"r0,c5")/2+COUNTIF($G155:$BP155,"p5,c5")/2</f>
        <v/>
      </c>
      <c r="BU155" s="62">
        <f>COUNTIF($G155:$BP155,"KH")+COUNTIF($G155:$BP155,"TL")+COUNTIF($G155:$BP155,"L")</f>
        <v/>
      </c>
      <c r="BV155" s="62" t="n"/>
      <c r="BW155" s="62">
        <f>COUNTIF($G155:$BP155,"hh")</f>
        <v/>
      </c>
      <c r="BX155" s="62">
        <f>COUNTIF($G155:$BP155,"nt7")</f>
        <v/>
      </c>
      <c r="BY155" s="62">
        <f>COUNTIF($G155:$BP155,"P")+COUNTIF($G155:$BP155,"p5,a5")/2+COUNTIF($G155:$BP155,"p5,b5")/2+COUNTIF($G155:$BP155,"p5,c5")/2+COUNTIF($G155:$BP155,"p5,d5")/2</f>
        <v/>
      </c>
      <c r="BZ155" s="63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4">
        <f>IF(BZ155&gt;25,4,IF(BZ155&gt;18,3,IF(BZ155&gt;12,2,IF(BZ155&gt;4,1,0))))-BX155-2+1</f>
        <v/>
      </c>
      <c r="CE155" s="30" t="n"/>
      <c r="CF155" s="64">
        <f>CD155*CI155</f>
        <v/>
      </c>
      <c r="CG155" s="65">
        <f>F155-BY155+1</f>
        <v/>
      </c>
      <c r="CH155" s="64">
        <f>CE155*16</f>
        <v/>
      </c>
      <c r="CI155" s="66">
        <f>VLOOKUP(A155,[1]DATA!$A$6:$AI$331,34,0)</f>
        <v/>
      </c>
      <c r="CJ155" s="67">
        <f>VLOOKUP(A155,[2]CHAMCONG!A$7:CI$333,79,0)</f>
        <v/>
      </c>
      <c r="CK155" s="68">
        <f>CJ155-CA155</f>
        <v/>
      </c>
    </row>
    <row r="156" ht="15.75" customFormat="1" customHeight="1" s="25">
      <c r="A156" s="69" t="inlineStr">
        <is>
          <t>A1542</t>
        </is>
      </c>
      <c r="B156" s="70" t="inlineStr">
        <is>
          <t>Lê Phước Hiếu</t>
        </is>
      </c>
      <c r="C156" s="71" t="inlineStr">
        <is>
          <t>X1 Ép - A</t>
        </is>
      </c>
      <c r="D156" s="72" t="inlineStr">
        <is>
          <t>Trực tiếp</t>
        </is>
      </c>
      <c r="E156" s="73" t="inlineStr">
        <is>
          <t>2020-06-09</t>
        </is>
      </c>
      <c r="F156" s="73" t="inlineStr"/>
      <c r="G156" s="74" t="inlineStr">
        <is>
          <t>A</t>
        </is>
      </c>
      <c r="H156" s="74" t="n">
        <v>4</v>
      </c>
      <c r="I156" s="74" t="inlineStr">
        <is>
          <t>A</t>
        </is>
      </c>
      <c r="J156" s="74" t="n">
        <v>4</v>
      </c>
      <c r="K156" s="74" t="inlineStr"/>
      <c r="L156" s="74" t="n">
        <v>0</v>
      </c>
      <c r="M156" s="75" t="inlineStr">
        <is>
          <t>C</t>
        </is>
      </c>
      <c r="N156" s="74" t="n">
        <v>4</v>
      </c>
      <c r="O156" s="75" t="inlineStr">
        <is>
          <t>C</t>
        </is>
      </c>
      <c r="P156" s="74" t="n">
        <v>4</v>
      </c>
      <c r="Q156" s="74" t="inlineStr">
        <is>
          <t>C</t>
        </is>
      </c>
      <c r="R156" s="74" t="n">
        <v>4</v>
      </c>
      <c r="S156" s="75" t="inlineStr">
        <is>
          <t>C</t>
        </is>
      </c>
      <c r="T156" s="74" t="n">
        <v>4</v>
      </c>
      <c r="U156" s="75" t="inlineStr">
        <is>
          <t>C</t>
        </is>
      </c>
      <c r="V156" s="74" t="n">
        <v>4</v>
      </c>
      <c r="W156" s="75" t="inlineStr">
        <is>
          <t>L</t>
        </is>
      </c>
      <c r="X156" s="74" t="n">
        <v>0</v>
      </c>
      <c r="Y156" s="75" t="inlineStr"/>
      <c r="Z156" s="74" t="n">
        <v>0</v>
      </c>
      <c r="AA156" s="75" t="inlineStr">
        <is>
          <t>R0</t>
        </is>
      </c>
      <c r="AB156" s="74" t="n">
        <v>0</v>
      </c>
      <c r="AC156" s="75" t="n"/>
      <c r="AD156" s="74" t="n"/>
      <c r="AE156" s="74" t="n"/>
      <c r="AF156" s="74" t="n"/>
      <c r="AG156" s="75" t="n"/>
      <c r="AH156" s="74" t="n"/>
      <c r="AI156" s="75" t="n"/>
      <c r="AJ156" s="74" t="n"/>
      <c r="AK156" s="75" t="n"/>
      <c r="AL156" s="74" t="n"/>
      <c r="AM156" s="75" t="n"/>
      <c r="AN156" s="74" t="n"/>
      <c r="AO156" s="75" t="n"/>
      <c r="AP156" s="74" t="n"/>
      <c r="AQ156" s="74" t="n"/>
      <c r="AR156" s="74" t="n"/>
      <c r="AS156" s="74" t="n"/>
      <c r="AT156" s="74" t="n"/>
      <c r="AU156" s="74" t="n"/>
      <c r="AV156" s="74" t="n"/>
      <c r="AW156" s="74" t="n"/>
      <c r="AX156" s="74" t="n"/>
      <c r="AY156" s="74" t="n"/>
      <c r="AZ156" s="74" t="n"/>
      <c r="BA156" s="74" t="n"/>
      <c r="BB156" s="74" t="n"/>
      <c r="BC156" s="74" t="n"/>
      <c r="BD156" s="74" t="n"/>
      <c r="BE156" s="74" t="n"/>
      <c r="BF156" s="74" t="n"/>
      <c r="BG156" s="74" t="n"/>
      <c r="BH156" s="74" t="n"/>
      <c r="BI156" s="74" t="n"/>
      <c r="BJ156" s="74" t="n"/>
      <c r="BK156" s="74" t="n"/>
      <c r="BL156" s="74" t="n"/>
      <c r="BM156" s="74" t="n"/>
      <c r="BN156" s="74" t="n"/>
      <c r="BO156" s="74" t="n"/>
      <c r="BP156" s="74" t="n"/>
      <c r="BQ156" s="62">
        <f>COUNTIF($G156:$BP156,"a")+COUNTIF($G156:$BP156,"r0,a5")/2+COUNTIF($G156:$BP156,"p5,a5")/2</f>
        <v/>
      </c>
      <c r="BR156" s="62">
        <f>COUNTIF($G156:$BP156,"d")+COUNTIF($G156:$BP156,"r0,d5")/2+COUNTIF($G156:$BP156,"p5,d5")/2</f>
        <v/>
      </c>
      <c r="BS156" s="62">
        <f>COUNTIF($G156:$BP156,"b")+COUNTIF($G156:$BP156,"r0,b5")/2+COUNTIF($G156:$BP156,"p5,b5")/2</f>
        <v/>
      </c>
      <c r="BT156" s="62">
        <f>COUNTIF($G156:$BP156,"c")+COUNTIF($G156:$BP156,"r0,c5")/2+COUNTIF($G156:$BP156,"p5,c5")/2</f>
        <v/>
      </c>
      <c r="BU156" s="62">
        <f>COUNTIF($G156:$BP156,"KH")+COUNTIF($G156:$BP156,"TL")+COUNTIF($G156:$BP156,"L")</f>
        <v/>
      </c>
      <c r="BV156" s="62" t="n"/>
      <c r="BW156" s="62">
        <f>COUNTIF($G156:$BP156,"hh")</f>
        <v/>
      </c>
      <c r="BX156" s="62">
        <f>COUNTIF($G156:$BP156,"nt7")</f>
        <v/>
      </c>
      <c r="BY156" s="62">
        <f>COUNTIF($G156:$BP156,"P")+COUNTIF($G156:$BP156,"p5,a5")/2+COUNTIF($G156:$BP156,"p5,b5")/2+COUNTIF($G156:$BP156,"p5,c5")/2+COUNTIF($G156:$BP156,"p5,d5")/2</f>
        <v/>
      </c>
      <c r="BZ156" s="63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4">
        <f>IF(BZ156&gt;25,4,IF(BZ156&gt;18,3,IF(BZ156&gt;12,2,IF(BZ156&gt;4,1,0))))-BX156-2+1</f>
        <v/>
      </c>
      <c r="CE156" s="30" t="n"/>
      <c r="CF156" s="64">
        <f>CD156*CI156</f>
        <v/>
      </c>
      <c r="CG156" s="65">
        <f>F156-BY156+1</f>
        <v/>
      </c>
      <c r="CH156" s="64">
        <f>CE156*16</f>
        <v/>
      </c>
      <c r="CI156" s="66">
        <f>VLOOKUP(A156,[1]DATA!$A$6:$AI$331,34,0)</f>
        <v/>
      </c>
      <c r="CJ156" s="67">
        <f>VLOOKUP(A156,[2]CHAMCONG!A$7:CI$333,79,0)</f>
        <v/>
      </c>
      <c r="CK156" s="68">
        <f>CJ156-CA156</f>
        <v/>
      </c>
    </row>
    <row r="157" ht="15.75" customFormat="1" customHeight="1" s="25">
      <c r="A157" s="69" t="inlineStr">
        <is>
          <t>A1545</t>
        </is>
      </c>
      <c r="B157" s="70" t="inlineStr">
        <is>
          <t>Lê Trung Tính</t>
        </is>
      </c>
      <c r="C157" s="71" t="inlineStr">
        <is>
          <t>X1 Sơn</t>
        </is>
      </c>
      <c r="D157" s="72" t="inlineStr">
        <is>
          <t>Trực tiếp</t>
        </is>
      </c>
      <c r="E157" s="73" t="inlineStr">
        <is>
          <t>2020-06-04</t>
        </is>
      </c>
      <c r="F157" s="73" t="inlineStr"/>
      <c r="G157" s="74" t="inlineStr">
        <is>
          <t>A</t>
        </is>
      </c>
      <c r="H157" s="74" t="n">
        <v>4</v>
      </c>
      <c r="I157" s="74" t="inlineStr">
        <is>
          <t>A</t>
        </is>
      </c>
      <c r="J157" s="74" t="n">
        <v>4</v>
      </c>
      <c r="K157" s="74" t="inlineStr"/>
      <c r="L157" s="74" t="n">
        <v>0</v>
      </c>
      <c r="M157" s="74" t="inlineStr">
        <is>
          <t>A</t>
        </is>
      </c>
      <c r="N157" s="74" t="n">
        <v>4</v>
      </c>
      <c r="O157" s="74" t="inlineStr">
        <is>
          <t>A</t>
        </is>
      </c>
      <c r="P157" s="74" t="n">
        <v>4</v>
      </c>
      <c r="Q157" s="74" t="inlineStr">
        <is>
          <t>A</t>
        </is>
      </c>
      <c r="R157" s="74" t="n">
        <v>4</v>
      </c>
      <c r="S157" s="75" t="inlineStr">
        <is>
          <t>A</t>
        </is>
      </c>
      <c r="T157" s="74" t="n">
        <v>4</v>
      </c>
      <c r="U157" s="75" t="inlineStr">
        <is>
          <t>A</t>
        </is>
      </c>
      <c r="V157" s="74" t="n">
        <v>4</v>
      </c>
      <c r="W157" s="75" t="inlineStr">
        <is>
          <t>L</t>
        </is>
      </c>
      <c r="X157" s="74" t="n">
        <v>0</v>
      </c>
      <c r="Y157" s="75" t="inlineStr"/>
      <c r="Z157" s="74" t="n">
        <v>0</v>
      </c>
      <c r="AA157" s="75" t="inlineStr">
        <is>
          <t>R0</t>
        </is>
      </c>
      <c r="AB157" s="74" t="n">
        <v>0</v>
      </c>
      <c r="AC157" s="75" t="n"/>
      <c r="AD157" s="74" t="n"/>
      <c r="AE157" s="75" t="n"/>
      <c r="AF157" s="75" t="n"/>
      <c r="AG157" s="74" t="n"/>
      <c r="AH157" s="74" t="n"/>
      <c r="AI157" s="74" t="n"/>
      <c r="AJ157" s="74" t="n"/>
      <c r="AK157" s="74" t="n"/>
      <c r="AL157" s="74" t="n"/>
      <c r="AM157" s="75" t="n"/>
      <c r="AN157" s="74" t="n"/>
      <c r="AO157" s="74" t="n"/>
      <c r="AP157" s="74" t="n"/>
      <c r="AQ157" s="75" t="n"/>
      <c r="AR157" s="74" t="n"/>
      <c r="AS157" s="75" t="n"/>
      <c r="AT157" s="75" t="n"/>
      <c r="AU157" s="74" t="n"/>
      <c r="AV157" s="74" t="n"/>
      <c r="AW157" s="74" t="n"/>
      <c r="AX157" s="74" t="n"/>
      <c r="AY157" s="74" t="n"/>
      <c r="AZ157" s="74" t="n"/>
      <c r="BA157" s="74" t="n"/>
      <c r="BB157" s="74" t="n"/>
      <c r="BC157" s="74" t="n"/>
      <c r="BD157" s="74" t="n"/>
      <c r="BE157" s="74" t="n"/>
      <c r="BF157" s="74" t="n"/>
      <c r="BG157" s="74" t="n"/>
      <c r="BH157" s="74" t="n"/>
      <c r="BI157" s="74" t="n"/>
      <c r="BJ157" s="74" t="n"/>
      <c r="BK157" s="74" t="n"/>
      <c r="BL157" s="74" t="n"/>
      <c r="BM157" s="74" t="n"/>
      <c r="BN157" s="74" t="n"/>
      <c r="BO157" s="74" t="n"/>
      <c r="BP157" s="74" t="n"/>
      <c r="BQ157" s="62">
        <f>COUNTIF($G157:$BP157,"a")+COUNTIF($G157:$BP157,"r0,a5")/2+COUNTIF($G157:$BP157,"p5,a5")/2</f>
        <v/>
      </c>
      <c r="BR157" s="62">
        <f>COUNTIF($G157:$BP157,"d")+COUNTIF($G157:$BP157,"r0,d5")/2+COUNTIF($G157:$BP157,"p5,d5")/2</f>
        <v/>
      </c>
      <c r="BS157" s="62">
        <f>COUNTIF($G157:$BP157,"b")+COUNTIF($G157:$BP157,"r0,b5")/2+COUNTIF($G157:$BP157,"p5,b5")/2</f>
        <v/>
      </c>
      <c r="BT157" s="62">
        <f>COUNTIF($G157:$BP157,"c")+COUNTIF($G157:$BP157,"r0,c5")/2+COUNTIF($G157:$BP157,"p5,c5")/2</f>
        <v/>
      </c>
      <c r="BU157" s="62">
        <f>COUNTIF($G157:$BP157,"KH")+COUNTIF($G157:$BP157,"TL")+COUNTIF($G157:$BP157,"L")</f>
        <v/>
      </c>
      <c r="BV157" s="62" t="n"/>
      <c r="BW157" s="62">
        <f>COUNTIF($G157:$BP157,"hh")</f>
        <v/>
      </c>
      <c r="BX157" s="62">
        <f>COUNTIF($G157:$BP157,"nt7")</f>
        <v/>
      </c>
      <c r="BY157" s="62">
        <f>COUNTIF($G157:$BP157,"P")+COUNTIF($G157:$BP157,"p5,a5")/2+COUNTIF($G157:$BP157,"p5,b5")/2+COUNTIF($G157:$BP157,"p5,c5")/2+COUNTIF($G157:$BP157,"p5,d5")/2</f>
        <v/>
      </c>
      <c r="BZ157" s="63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4">
        <f>IF(BZ157&gt;25,4,IF(BZ157&gt;18,3,IF(BZ157&gt;12,2,IF(BZ157&gt;4,1,0))))-BX157-2+1</f>
        <v/>
      </c>
      <c r="CE157" s="30" t="n"/>
      <c r="CF157" s="64">
        <f>CD157*CI157</f>
        <v/>
      </c>
      <c r="CG157" s="65">
        <f>F157-BY157+1</f>
        <v/>
      </c>
      <c r="CH157" s="64">
        <f>CE157*16</f>
        <v/>
      </c>
      <c r="CI157" s="66">
        <f>VLOOKUP(A157,[1]DATA!$A$6:$AI$331,34,0)</f>
        <v/>
      </c>
      <c r="CJ157" s="67">
        <f>VLOOKUP(A157,[2]CHAMCONG!A$7:CI$333,79,0)</f>
        <v/>
      </c>
      <c r="CK157" s="68">
        <f>CJ157-CA157</f>
        <v/>
      </c>
    </row>
    <row r="158" ht="15.75" customFormat="1" customHeight="1" s="25">
      <c r="A158" s="69" t="inlineStr">
        <is>
          <t>A1547</t>
        </is>
      </c>
      <c r="B158" s="70" t="inlineStr">
        <is>
          <t>Hoàng Tiến Thịnh</t>
        </is>
      </c>
      <c r="C158" s="71" t="inlineStr">
        <is>
          <t>X1 Gá</t>
        </is>
      </c>
      <c r="D158" s="72" t="inlineStr">
        <is>
          <t>Trực tiếp</t>
        </is>
      </c>
      <c r="E158" s="73" t="inlineStr">
        <is>
          <t>2020-06-08</t>
        </is>
      </c>
      <c r="F158" s="73" t="inlineStr"/>
      <c r="G158" s="74" t="inlineStr">
        <is>
          <t>A</t>
        </is>
      </c>
      <c r="H158" s="74" t="n">
        <v>8</v>
      </c>
      <c r="I158" s="74" t="inlineStr">
        <is>
          <t>A</t>
        </is>
      </c>
      <c r="J158" s="74" t="n">
        <v>4</v>
      </c>
      <c r="K158" s="74" t="inlineStr">
        <is>
          <t>CN</t>
        </is>
      </c>
      <c r="L158" s="74" t="n">
        <v>15</v>
      </c>
      <c r="M158" s="74" t="inlineStr">
        <is>
          <t>A</t>
        </is>
      </c>
      <c r="N158" s="74" t="n">
        <v>8</v>
      </c>
      <c r="O158" s="75" t="inlineStr">
        <is>
          <t>A</t>
        </is>
      </c>
      <c r="P158" s="74" t="n">
        <v>8</v>
      </c>
      <c r="Q158" s="74" t="inlineStr">
        <is>
          <t>A</t>
        </is>
      </c>
      <c r="R158" s="74" t="n">
        <v>7</v>
      </c>
      <c r="S158" s="74" t="inlineStr">
        <is>
          <t>A</t>
        </is>
      </c>
      <c r="T158" s="74" t="n">
        <v>4</v>
      </c>
      <c r="U158" s="74" t="inlineStr">
        <is>
          <t>A</t>
        </is>
      </c>
      <c r="V158" s="74" t="n">
        <v>4</v>
      </c>
      <c r="W158" s="74" t="inlineStr">
        <is>
          <t>L</t>
        </is>
      </c>
      <c r="X158" s="74" t="n">
        <v>0</v>
      </c>
      <c r="Y158" s="74" t="inlineStr"/>
      <c r="Z158" s="74" t="n">
        <v>0</v>
      </c>
      <c r="AA158" s="74" t="inlineStr">
        <is>
          <t>R0</t>
        </is>
      </c>
      <c r="AB158" s="74" t="n">
        <v>0</v>
      </c>
      <c r="AC158" s="75" t="n"/>
      <c r="AD158" s="74" t="n"/>
      <c r="AE158" s="74" t="n"/>
      <c r="AF158" s="74" t="n"/>
      <c r="AG158" s="74" t="n"/>
      <c r="AH158" s="74" t="n"/>
      <c r="AI158" s="74" t="n"/>
      <c r="AJ158" s="74" t="n"/>
      <c r="AK158" s="74" t="n"/>
      <c r="AL158" s="74" t="n"/>
      <c r="AM158" s="74" t="n"/>
      <c r="AN158" s="74" t="n"/>
      <c r="AO158" s="74" t="n"/>
      <c r="AP158" s="74" t="n"/>
      <c r="AQ158" s="75" t="n"/>
      <c r="AR158" s="74" t="n"/>
      <c r="AS158" s="74" t="n"/>
      <c r="AT158" s="74" t="n"/>
      <c r="AU158" s="74" t="n"/>
      <c r="AV158" s="74" t="n"/>
      <c r="AW158" s="74" t="n"/>
      <c r="AX158" s="74" t="n"/>
      <c r="AY158" s="74" t="n"/>
      <c r="AZ158" s="74" t="n"/>
      <c r="BA158" s="74" t="n"/>
      <c r="BB158" s="74" t="n"/>
      <c r="BC158" s="74" t="n"/>
      <c r="BD158" s="74" t="n"/>
      <c r="BE158" s="75" t="n"/>
      <c r="BF158" s="74" t="n"/>
      <c r="BG158" s="74" t="n"/>
      <c r="BH158" s="74" t="n"/>
      <c r="BI158" s="74" t="n"/>
      <c r="BJ158" s="74" t="n"/>
      <c r="BK158" s="74" t="n"/>
      <c r="BL158" s="74" t="n"/>
      <c r="BM158" s="74" t="n"/>
      <c r="BN158" s="74" t="n"/>
      <c r="BO158" s="74" t="n"/>
      <c r="BP158" s="74" t="n"/>
      <c r="BQ158" s="62">
        <f>COUNTIF($G158:$BP158,"a")+COUNTIF($G158:$BP158,"r0,a5")/2+COUNTIF($G158:$BP158,"p5,a5")/2</f>
        <v/>
      </c>
      <c r="BR158" s="62">
        <f>COUNTIF($G158:$BP158,"d")+COUNTIF($G158:$BP158,"r0,d5")/2+COUNTIF($G158:$BP158,"p5,d5")/2</f>
        <v/>
      </c>
      <c r="BS158" s="62">
        <f>COUNTIF($G158:$BP158,"b")+COUNTIF($G158:$BP158,"r0,b5")/2+COUNTIF($G158:$BP158,"p5,b5")/2</f>
        <v/>
      </c>
      <c r="BT158" s="62">
        <f>COUNTIF($G158:$BP158,"c")+COUNTIF($G158:$BP158,"r0,c5")/2+COUNTIF($G158:$BP158,"p5,c5")/2</f>
        <v/>
      </c>
      <c r="BU158" s="62">
        <f>COUNTIF($G158:$BP158,"KH")+COUNTIF($G158:$BP158,"TL")+COUNTIF($G158:$BP158,"L")</f>
        <v/>
      </c>
      <c r="BV158" s="62" t="n"/>
      <c r="BW158" s="62">
        <f>COUNTIF($G158:$BP158,"hh")</f>
        <v/>
      </c>
      <c r="BX158" s="62">
        <f>COUNTIF($G158:$BP158,"nt7")</f>
        <v/>
      </c>
      <c r="BY158" s="62">
        <f>COUNTIF($G158:$BP158,"P")+COUNTIF($G158:$BP158,"p5,a5")/2+COUNTIF($G158:$BP158,"p5,b5")/2+COUNTIF($G158:$BP158,"p5,c5")/2+COUNTIF($G158:$BP158,"p5,d5")/2</f>
        <v/>
      </c>
      <c r="BZ158" s="63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4">
        <f>IF(BZ158&gt;25,4,IF(BZ158&gt;18,3,IF(BZ158&gt;12,2,IF(BZ158&gt;4,1,0))))-BX158-2+1</f>
        <v/>
      </c>
      <c r="CE158" s="30" t="n"/>
      <c r="CF158" s="64">
        <f>CD158*CI158</f>
        <v/>
      </c>
      <c r="CG158" s="65">
        <f>F158-BY158+1</f>
        <v/>
      </c>
      <c r="CH158" s="64">
        <f>CE158*16</f>
        <v/>
      </c>
      <c r="CI158" s="66">
        <f>VLOOKUP(A158,[1]DATA!$A$6:$AI$331,34,0)</f>
        <v/>
      </c>
      <c r="CJ158" s="67">
        <f>VLOOKUP(A158,[2]CHAMCONG!A$7:CI$333,79,0)</f>
        <v/>
      </c>
      <c r="CK158" s="68">
        <f>CJ158-CA158</f>
        <v/>
      </c>
    </row>
    <row r="159" ht="15.75" customFormat="1" customHeight="1" s="25">
      <c r="A159" s="69" t="inlineStr">
        <is>
          <t>A1549</t>
        </is>
      </c>
      <c r="B159" s="70" t="inlineStr">
        <is>
          <t>Nguyễn Văn Đủ</t>
        </is>
      </c>
      <c r="C159" s="71" t="inlineStr">
        <is>
          <t>X1 Ép - A</t>
        </is>
      </c>
      <c r="D159" s="72" t="inlineStr">
        <is>
          <t>Trực tiếp</t>
        </is>
      </c>
      <c r="E159" s="73" t="inlineStr">
        <is>
          <t>2020-06-11</t>
        </is>
      </c>
      <c r="F159" s="73" t="inlineStr"/>
      <c r="G159" s="74" t="inlineStr">
        <is>
          <t>P0</t>
        </is>
      </c>
      <c r="H159" s="74" t="n">
        <v>0</v>
      </c>
      <c r="I159" s="75" t="inlineStr">
        <is>
          <t>A</t>
        </is>
      </c>
      <c r="J159" s="74" t="n">
        <v>4</v>
      </c>
      <c r="K159" s="74" t="inlineStr"/>
      <c r="L159" s="74" t="n">
        <v>0</v>
      </c>
      <c r="M159" s="74" t="inlineStr">
        <is>
          <t>C</t>
        </is>
      </c>
      <c r="N159" s="74" t="n">
        <v>4</v>
      </c>
      <c r="O159" s="74" t="inlineStr">
        <is>
          <t>C</t>
        </is>
      </c>
      <c r="P159" s="74" t="n">
        <v>4</v>
      </c>
      <c r="Q159" s="75" t="inlineStr">
        <is>
          <t>C</t>
        </is>
      </c>
      <c r="R159" s="75" t="n">
        <v>4</v>
      </c>
      <c r="S159" s="75" t="inlineStr">
        <is>
          <t>C</t>
        </is>
      </c>
      <c r="T159" s="74" t="n">
        <v>4</v>
      </c>
      <c r="U159" s="75" t="inlineStr">
        <is>
          <t>C</t>
        </is>
      </c>
      <c r="V159" s="74" t="n">
        <v>4</v>
      </c>
      <c r="W159" s="75" t="inlineStr">
        <is>
          <t>L</t>
        </is>
      </c>
      <c r="X159" s="74" t="n">
        <v>0</v>
      </c>
      <c r="Y159" s="75" t="inlineStr"/>
      <c r="Z159" s="74" t="n">
        <v>0</v>
      </c>
      <c r="AA159" s="75" t="inlineStr">
        <is>
          <t>R0</t>
        </is>
      </c>
      <c r="AB159" s="74" t="n">
        <v>0</v>
      </c>
      <c r="AC159" s="75" t="n"/>
      <c r="AD159" s="74" t="n"/>
      <c r="AE159" s="75" t="n"/>
      <c r="AF159" s="74" t="n"/>
      <c r="AG159" s="75" t="n"/>
      <c r="AH159" s="74" t="n"/>
      <c r="AI159" s="75" t="n"/>
      <c r="AJ159" s="74" t="n"/>
      <c r="AK159" s="75" t="n"/>
      <c r="AL159" s="74" t="n"/>
      <c r="AM159" s="75" t="n"/>
      <c r="AN159" s="74" t="n"/>
      <c r="AO159" s="74" t="n"/>
      <c r="AP159" s="74" t="n"/>
      <c r="AQ159" s="74" t="n"/>
      <c r="AR159" s="74" t="n"/>
      <c r="AS159" s="74" t="n"/>
      <c r="AT159" s="74" t="n"/>
      <c r="AU159" s="74" t="n"/>
      <c r="AV159" s="74" t="n"/>
      <c r="AW159" s="74" t="n"/>
      <c r="AX159" s="74" t="n"/>
      <c r="AY159" s="74" t="n"/>
      <c r="AZ159" s="74" t="n"/>
      <c r="BA159" s="74" t="n"/>
      <c r="BB159" s="74" t="n"/>
      <c r="BC159" s="74" t="n"/>
      <c r="BD159" s="74" t="n"/>
      <c r="BE159" s="74" t="n"/>
      <c r="BF159" s="74" t="n"/>
      <c r="BG159" s="74" t="n"/>
      <c r="BH159" s="74" t="n"/>
      <c r="BI159" s="74" t="n"/>
      <c r="BJ159" s="74" t="n"/>
      <c r="BK159" s="74" t="n"/>
      <c r="BL159" s="74" t="n"/>
      <c r="BM159" s="74" t="n"/>
      <c r="BN159" s="74" t="n"/>
      <c r="BO159" s="74" t="n"/>
      <c r="BP159" s="74" t="n"/>
      <c r="BQ159" s="62">
        <f>COUNTIF($G159:$BP159,"a")+COUNTIF($G159:$BP159,"r0,a5")/2+COUNTIF($G159:$BP159,"p5,a5")/2</f>
        <v/>
      </c>
      <c r="BR159" s="62">
        <f>COUNTIF($G159:$BP159,"d")+COUNTIF($G159:$BP159,"r0,d5")/2+COUNTIF($G159:$BP159,"p5,d5")/2</f>
        <v/>
      </c>
      <c r="BS159" s="62">
        <f>COUNTIF($G159:$BP159,"b")+COUNTIF($G159:$BP159,"r0,b5")/2+COUNTIF($G159:$BP159,"p5,b5")/2</f>
        <v/>
      </c>
      <c r="BT159" s="62">
        <f>COUNTIF($G159:$BP159,"c")+COUNTIF($G159:$BP159,"r0,c5")/2+COUNTIF($G159:$BP159,"p5,c5")/2</f>
        <v/>
      </c>
      <c r="BU159" s="62">
        <f>COUNTIF($G159:$BP159,"KH")+COUNTIF($G159:$BP159,"TL")+COUNTIF($G159:$BP159,"L")</f>
        <v/>
      </c>
      <c r="BV159" s="62" t="n"/>
      <c r="BW159" s="62">
        <f>COUNTIF($G159:$BP159,"hh")</f>
        <v/>
      </c>
      <c r="BX159" s="62">
        <f>COUNTIF($G159:$BP159,"nt7")</f>
        <v/>
      </c>
      <c r="BY159" s="62">
        <f>COUNTIF($G159:$BP159,"P")+COUNTIF($G159:$BP159,"p5,a5")/2+COUNTIF($G159:$BP159,"p5,b5")/2+COUNTIF($G159:$BP159,"p5,c5")/2+COUNTIF($G159:$BP159,"p5,d5")/2</f>
        <v/>
      </c>
      <c r="BZ159" s="63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4">
        <f>IF(BZ159&gt;25,4,IF(BZ159&gt;18,3,IF(BZ159&gt;12,2,IF(BZ159&gt;4,1,0))))-BX159-2+1</f>
        <v/>
      </c>
      <c r="CE159" s="30" t="n"/>
      <c r="CF159" s="64">
        <f>CD159*CI159</f>
        <v/>
      </c>
      <c r="CG159" s="65">
        <f>F159-BY159+1</f>
        <v/>
      </c>
      <c r="CH159" s="64">
        <f>CE159*16</f>
        <v/>
      </c>
      <c r="CI159" s="66">
        <f>VLOOKUP(A159,[1]DATA!$A$6:$AI$331,34,0)</f>
        <v/>
      </c>
      <c r="CJ159" s="67">
        <f>VLOOKUP(A159,[2]CHAMCONG!A$7:CI$333,79,0)</f>
        <v/>
      </c>
      <c r="CK159" s="68">
        <f>CJ159-CA159</f>
        <v/>
      </c>
    </row>
    <row r="160" ht="15.75" customFormat="1" customHeight="1" s="27">
      <c r="A160" s="69" t="inlineStr">
        <is>
          <t>A1550</t>
        </is>
      </c>
      <c r="B160" s="70" t="inlineStr">
        <is>
          <t>Phạm Chí Thành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2020-06-08</t>
        </is>
      </c>
      <c r="F160" s="73" t="inlineStr"/>
      <c r="G160" s="74" t="inlineStr">
        <is>
          <t>A</t>
        </is>
      </c>
      <c r="H160" s="74" t="n">
        <v>4</v>
      </c>
      <c r="I160" s="75" t="inlineStr">
        <is>
          <t>A</t>
        </is>
      </c>
      <c r="J160" s="74" t="n">
        <v>1</v>
      </c>
      <c r="K160" s="74" t="inlineStr"/>
      <c r="L160" s="74" t="n">
        <v>0</v>
      </c>
      <c r="M160" s="75" t="inlineStr">
        <is>
          <t>P0</t>
        </is>
      </c>
      <c r="N160" s="74" t="n">
        <v>0</v>
      </c>
      <c r="O160" s="75" t="inlineStr">
        <is>
          <t>R0</t>
        </is>
      </c>
      <c r="P160" s="74" t="n">
        <v>0</v>
      </c>
      <c r="Q160" s="75" t="inlineStr">
        <is>
          <t>P0</t>
        </is>
      </c>
      <c r="R160" s="75" t="n">
        <v>0</v>
      </c>
      <c r="S160" s="75" t="inlineStr">
        <is>
          <t>A</t>
        </is>
      </c>
      <c r="T160" s="74" t="n">
        <v>1</v>
      </c>
      <c r="U160" s="74" t="inlineStr">
        <is>
          <t>A</t>
        </is>
      </c>
      <c r="V160" s="74" t="n">
        <v>1</v>
      </c>
      <c r="W160" s="75" t="inlineStr">
        <is>
          <t>L</t>
        </is>
      </c>
      <c r="X160" s="74" t="n">
        <v>0</v>
      </c>
      <c r="Y160" s="75" t="inlineStr"/>
      <c r="Z160" s="74" t="n">
        <v>0</v>
      </c>
      <c r="AA160" s="74" t="inlineStr">
        <is>
          <t>R0</t>
        </is>
      </c>
      <c r="AB160" s="74" t="n">
        <v>0</v>
      </c>
      <c r="AC160" s="74" t="n"/>
      <c r="AD160" s="74" t="n"/>
      <c r="AE160" s="74" t="n"/>
      <c r="AF160" s="74" t="n"/>
      <c r="AG160" s="74" t="n"/>
      <c r="AH160" s="74" t="n"/>
      <c r="AI160" s="74" t="n"/>
      <c r="AJ160" s="74" t="n"/>
      <c r="AK160" s="74" t="n"/>
      <c r="AL160" s="74" t="n"/>
      <c r="AM160" s="74" t="n"/>
      <c r="AN160" s="74" t="n"/>
      <c r="AO160" s="74" t="n"/>
      <c r="AP160" s="74" t="n"/>
      <c r="AQ160" s="74" t="n"/>
      <c r="AR160" s="74" t="n"/>
      <c r="AS160" s="74" t="n"/>
      <c r="AT160" s="74" t="n"/>
      <c r="AU160" s="74" t="n"/>
      <c r="AV160" s="74" t="n"/>
      <c r="AW160" s="74" t="n"/>
      <c r="AX160" s="74" t="n"/>
      <c r="AY160" s="74" t="n"/>
      <c r="AZ160" s="74" t="n"/>
      <c r="BA160" s="74" t="n"/>
      <c r="BB160" s="74" t="n"/>
      <c r="BC160" s="74" t="n"/>
      <c r="BD160" s="74" t="n"/>
      <c r="BE160" s="74" t="n"/>
      <c r="BF160" s="74" t="n"/>
      <c r="BG160" s="74" t="n"/>
      <c r="BH160" s="74" t="n"/>
      <c r="BI160" s="74" t="n"/>
      <c r="BJ160" s="74" t="n"/>
      <c r="BK160" s="74" t="n"/>
      <c r="BL160" s="74" t="n"/>
      <c r="BM160" s="74" t="n"/>
      <c r="BN160" s="74" t="n"/>
      <c r="BO160" s="74" t="n"/>
      <c r="BP160" s="74" t="n"/>
      <c r="BQ160" s="62">
        <f>COUNTIF($G160:$BP160,"a")+COUNTIF($G160:$BP160,"r0,a5")/2+COUNTIF($G160:$BP160,"p5,a5")/2</f>
        <v/>
      </c>
      <c r="BR160" s="62">
        <f>COUNTIF($G160:$BP160,"d")+COUNTIF($G160:$BP160,"r0,d5")/2+COUNTIF($G160:$BP160,"p5,d5")/2</f>
        <v/>
      </c>
      <c r="BS160" s="62">
        <f>COUNTIF($G160:$BP160,"b")+COUNTIF($G160:$BP160,"r0,b5")/2+COUNTIF($G160:$BP160,"p5,b5")/2</f>
        <v/>
      </c>
      <c r="BT160" s="62">
        <f>COUNTIF($G160:$BP160,"c")+COUNTIF($G160:$BP160,"r0,c5")/2+COUNTIF($G160:$BP160,"p5,c5")/2</f>
        <v/>
      </c>
      <c r="BU160" s="62">
        <f>COUNTIF($G160:$BP160,"KH")+COUNTIF($G160:$BP160,"TL")+COUNTIF($G160:$BP160,"L")</f>
        <v/>
      </c>
      <c r="BV160" s="62" t="n"/>
      <c r="BW160" s="62">
        <f>COUNTIF($G160:$BP160,"hh")</f>
        <v/>
      </c>
      <c r="BX160" s="62">
        <f>COUNTIF($G160:$BP160,"nt7")</f>
        <v/>
      </c>
      <c r="BY160" s="62">
        <f>COUNTIF($G160:$BP160,"P")+COUNTIF($G160:$BP160,"p5,a5")/2+COUNTIF($G160:$BP160,"p5,b5")/2+COUNTIF($G160:$BP160,"p5,c5")/2+COUNTIF($G160:$BP160,"p5,d5")/2</f>
        <v/>
      </c>
      <c r="BZ160" s="63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4">
        <f>IF(BZ160&gt;25,4,IF(BZ160&gt;18,3,IF(BZ160&gt;12,2,IF(BZ160&gt;4,1,0))))-BX160-2+1</f>
        <v/>
      </c>
      <c r="CE160" s="30" t="n"/>
      <c r="CF160" s="64">
        <f>CD160*CI160</f>
        <v/>
      </c>
      <c r="CG160" s="65">
        <f>F160-BY160+1</f>
        <v/>
      </c>
      <c r="CH160" s="64">
        <f>CE160*16</f>
        <v/>
      </c>
      <c r="CI160" s="66">
        <f>VLOOKUP(A160,[1]DATA!$A$6:$AI$331,34,0)</f>
        <v/>
      </c>
      <c r="CJ160" s="67">
        <f>VLOOKUP(A160,[2]CHAMCONG!A$7:CI$333,79,0)</f>
        <v/>
      </c>
      <c r="CK160" s="68">
        <f>CJ160-CA160</f>
        <v/>
      </c>
      <c r="CL160" s="25" t="n"/>
      <c r="CM160" s="25" t="n"/>
    </row>
    <row r="161" ht="15.75" customFormat="1" customHeight="1" s="25">
      <c r="A161" s="69" t="inlineStr">
        <is>
          <t>A1551</t>
        </is>
      </c>
      <c r="B161" s="70" t="inlineStr">
        <is>
          <t>Ngô Thanh Nhủ</t>
        </is>
      </c>
      <c r="C161" s="71" t="inlineStr">
        <is>
          <t>X1 Sơn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A</t>
        </is>
      </c>
      <c r="H161" s="74" t="n">
        <v>4</v>
      </c>
      <c r="I161" s="75" t="inlineStr">
        <is>
          <t>A</t>
        </is>
      </c>
      <c r="J161" s="74" t="n">
        <v>4</v>
      </c>
      <c r="K161" s="75" t="inlineStr">
        <is>
          <t>CN</t>
        </is>
      </c>
      <c r="L161" s="74" t="n">
        <v>0</v>
      </c>
      <c r="M161" s="75" t="inlineStr">
        <is>
          <t>A</t>
        </is>
      </c>
      <c r="N161" s="74" t="n">
        <v>4</v>
      </c>
      <c r="O161" s="75" t="inlineStr">
        <is>
          <t>A</t>
        </is>
      </c>
      <c r="P161" s="74" t="n">
        <v>4</v>
      </c>
      <c r="Q161" s="74" t="inlineStr">
        <is>
          <t>A</t>
        </is>
      </c>
      <c r="R161" s="74" t="n">
        <v>4</v>
      </c>
      <c r="S161" s="75" t="inlineStr">
        <is>
          <t>A</t>
        </is>
      </c>
      <c r="T161" s="74" t="n">
        <v>4</v>
      </c>
      <c r="U161" s="75" t="inlineStr">
        <is>
          <t>A</t>
        </is>
      </c>
      <c r="V161" s="74" t="n">
        <v>4</v>
      </c>
      <c r="W161" s="75" t="inlineStr">
        <is>
          <t>L</t>
        </is>
      </c>
      <c r="X161" s="74" t="n">
        <v>0</v>
      </c>
      <c r="Y161" s="75" t="inlineStr"/>
      <c r="Z161" s="74" t="n">
        <v>0</v>
      </c>
      <c r="AA161" s="75" t="inlineStr">
        <is>
          <t>R0</t>
        </is>
      </c>
      <c r="AB161" s="74" t="n">
        <v>0</v>
      </c>
      <c r="AC161" s="75" t="n"/>
      <c r="AD161" s="74" t="n"/>
      <c r="AE161" s="74" t="n"/>
      <c r="AF161" s="74" t="n"/>
      <c r="AG161" s="75" t="n"/>
      <c r="AH161" s="74" t="n"/>
      <c r="AI161" s="75" t="n"/>
      <c r="AJ161" s="74" t="n"/>
      <c r="AK161" s="75" t="n"/>
      <c r="AL161" s="74" t="n"/>
      <c r="AM161" s="75" t="n"/>
      <c r="AN161" s="74" t="n"/>
      <c r="AO161" s="75" t="n"/>
      <c r="AP161" s="74" t="n"/>
      <c r="AQ161" s="74" t="n"/>
      <c r="AR161" s="74" t="n"/>
      <c r="AS161" s="74" t="n"/>
      <c r="AT161" s="74" t="n"/>
      <c r="AU161" s="74" t="n"/>
      <c r="AV161" s="74" t="n"/>
      <c r="AW161" s="74" t="n"/>
      <c r="AX161" s="74" t="n"/>
      <c r="AY161" s="75" t="n"/>
      <c r="AZ161" s="74" t="n"/>
      <c r="BA161" s="75" t="n"/>
      <c r="BB161" s="74" t="n"/>
      <c r="BC161" s="74" t="n"/>
      <c r="BD161" s="74" t="n"/>
      <c r="BE161" s="74" t="n"/>
      <c r="BF161" s="74" t="n"/>
      <c r="BG161" s="74" t="n"/>
      <c r="BH161" s="74" t="n"/>
      <c r="BI161" s="74" t="n"/>
      <c r="BJ161" s="74" t="n"/>
      <c r="BK161" s="74" t="n"/>
      <c r="BL161" s="74" t="n"/>
      <c r="BM161" s="74" t="n"/>
      <c r="BN161" s="74" t="n"/>
      <c r="BO161" s="74" t="n"/>
      <c r="BP161" s="74" t="n"/>
      <c r="BQ161" s="62">
        <f>COUNTIF($G161:$BP161,"a")+COUNTIF($G161:$BP161,"r0,a5")/2+COUNTIF($G161:$BP161,"p5,a5")/2</f>
        <v/>
      </c>
      <c r="BR161" s="62">
        <f>COUNTIF($G161:$BP161,"d")+COUNTIF($G161:$BP161,"r0,d5")/2+COUNTIF($G161:$BP161,"p5,d5")/2</f>
        <v/>
      </c>
      <c r="BS161" s="62">
        <f>COUNTIF($G161:$BP161,"b")+COUNTIF($G161:$BP161,"r0,b5")/2+COUNTIF($G161:$BP161,"p5,b5")/2</f>
        <v/>
      </c>
      <c r="BT161" s="62">
        <f>COUNTIF($G161:$BP161,"c")+COUNTIF($G161:$BP161,"r0,c5")/2+COUNTIF($G161:$BP161,"p5,c5")/2</f>
        <v/>
      </c>
      <c r="BU161" s="62">
        <f>COUNTIF($G161:$BP161,"KH")+COUNTIF($G161:$BP161,"TL")+COUNTIF($G161:$BP161,"L")</f>
        <v/>
      </c>
      <c r="BV161" s="62" t="n"/>
      <c r="BW161" s="62">
        <f>COUNTIF($G161:$BP161,"hh")</f>
        <v/>
      </c>
      <c r="BX161" s="62">
        <f>COUNTIF($G161:$BP161,"nt7")</f>
        <v/>
      </c>
      <c r="BY161" s="62">
        <f>COUNTIF($G161:$BP161,"P")+COUNTIF($G161:$BP161,"p5,a5")/2+COUNTIF($G161:$BP161,"p5,b5")/2+COUNTIF($G161:$BP161,"p5,c5")/2+COUNTIF($G161:$BP161,"p5,d5")/2</f>
        <v/>
      </c>
      <c r="BZ161" s="63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4">
        <f>IF(BZ161&gt;25,4,IF(BZ161&gt;18,3,IF(BZ161&gt;12,2,IF(BZ161&gt;4,1,0))))-BX161-2+1</f>
        <v/>
      </c>
      <c r="CE161" s="30" t="n"/>
      <c r="CF161" s="64">
        <f>CD161*CI161</f>
        <v/>
      </c>
      <c r="CG161" s="65">
        <f>F161-BY161+1</f>
        <v/>
      </c>
      <c r="CH161" s="64">
        <f>CE161*16</f>
        <v/>
      </c>
      <c r="CI161" s="66">
        <f>VLOOKUP(A161,[1]DATA!$A$6:$AI$331,34,0)</f>
        <v/>
      </c>
      <c r="CJ161" s="67">
        <f>VLOOKUP(A161,[2]CHAMCONG!A$7:CI$333,79,0)</f>
        <v/>
      </c>
      <c r="CK161" s="68">
        <f>CJ161-CA161</f>
        <v/>
      </c>
    </row>
    <row r="162" ht="15.75" customFormat="1" customHeight="1" s="25">
      <c r="A162" s="69" t="inlineStr">
        <is>
          <t>A1555</t>
        </is>
      </c>
      <c r="B162" s="70" t="inlineStr">
        <is>
          <t>Tạ Thị Ngọc Huyền</t>
        </is>
      </c>
      <c r="C162" s="71" t="inlineStr">
        <is>
          <t>X1 Ép - B</t>
        </is>
      </c>
      <c r="D162" s="72" t="inlineStr">
        <is>
          <t>Trực tiếp</t>
        </is>
      </c>
      <c r="E162" s="73" t="inlineStr">
        <is>
          <t>2020-06-09</t>
        </is>
      </c>
      <c r="F162" s="73" t="inlineStr"/>
      <c r="G162" s="74" t="inlineStr">
        <is>
          <t>A</t>
        </is>
      </c>
      <c r="H162" s="74" t="n">
        <v>4</v>
      </c>
      <c r="I162" s="74" t="inlineStr">
        <is>
          <t>A</t>
        </is>
      </c>
      <c r="J162" s="74" t="n">
        <v>4</v>
      </c>
      <c r="K162" s="74" t="inlineStr"/>
      <c r="L162" s="74" t="n">
        <v>0</v>
      </c>
      <c r="M162" s="74" t="inlineStr">
        <is>
          <t>A</t>
        </is>
      </c>
      <c r="N162" s="74" t="n">
        <v>4</v>
      </c>
      <c r="O162" s="75" t="inlineStr">
        <is>
          <t>A</t>
        </is>
      </c>
      <c r="P162" s="74" t="n">
        <v>4</v>
      </c>
      <c r="Q162" s="75" t="inlineStr">
        <is>
          <t>A</t>
        </is>
      </c>
      <c r="R162" s="75" t="n">
        <v>4</v>
      </c>
      <c r="S162" s="75" t="inlineStr">
        <is>
          <t>A</t>
        </is>
      </c>
      <c r="T162" s="74" t="n">
        <v>4</v>
      </c>
      <c r="U162" s="74" t="inlineStr">
        <is>
          <t>A</t>
        </is>
      </c>
      <c r="V162" s="74" t="n">
        <v>4</v>
      </c>
      <c r="W162" s="74" t="inlineStr">
        <is>
          <t>L</t>
        </is>
      </c>
      <c r="X162" s="74" t="n">
        <v>0</v>
      </c>
      <c r="Y162" s="74" t="inlineStr"/>
      <c r="Z162" s="74" t="n">
        <v>0</v>
      </c>
      <c r="AA162" s="74" t="inlineStr">
        <is>
          <t>R0</t>
        </is>
      </c>
      <c r="AB162" s="74" t="n">
        <v>0</v>
      </c>
      <c r="AC162" s="74" t="n"/>
      <c r="AD162" s="74" t="n"/>
      <c r="AE162" s="74" t="n"/>
      <c r="AF162" s="74" t="n"/>
      <c r="AG162" s="74" t="n"/>
      <c r="AH162" s="74" t="n"/>
      <c r="AI162" s="74" t="n"/>
      <c r="AJ162" s="74" t="n"/>
      <c r="AK162" s="74" t="n"/>
      <c r="AL162" s="74" t="n"/>
      <c r="AM162" s="74" t="n"/>
      <c r="AN162" s="74" t="n"/>
      <c r="AO162" s="74" t="n"/>
      <c r="AP162" s="74" t="n"/>
      <c r="AQ162" s="75" t="n"/>
      <c r="AR162" s="74" t="n"/>
      <c r="AS162" s="75" t="n"/>
      <c r="AT162" s="75" t="n"/>
      <c r="AU162" s="75" t="n"/>
      <c r="AV162" s="74" t="n"/>
      <c r="AW162" s="74" t="n"/>
      <c r="AX162" s="74" t="n"/>
      <c r="AY162" s="74" t="n"/>
      <c r="AZ162" s="74" t="n"/>
      <c r="BA162" s="74" t="n"/>
      <c r="BB162" s="74" t="n"/>
      <c r="BC162" s="74" t="n"/>
      <c r="BD162" s="74" t="n"/>
      <c r="BE162" s="74" t="n"/>
      <c r="BF162" s="74" t="n"/>
      <c r="BG162" s="74" t="n"/>
      <c r="BH162" s="74" t="n"/>
      <c r="BI162" s="74" t="n"/>
      <c r="BJ162" s="74" t="n"/>
      <c r="BK162" s="74" t="n"/>
      <c r="BL162" s="74" t="n"/>
      <c r="BM162" s="74" t="n"/>
      <c r="BN162" s="74" t="n"/>
      <c r="BO162" s="74" t="n"/>
      <c r="BP162" s="74" t="n"/>
      <c r="BQ162" s="62">
        <f>COUNTIF($G162:$BP162,"a")+COUNTIF($G162:$BP162,"r0,a5")/2+COUNTIF($G162:$BP162,"p5,a5")/2</f>
        <v/>
      </c>
      <c r="BR162" s="62">
        <f>COUNTIF($G162:$BP162,"d")+COUNTIF($G162:$BP162,"r0,d5")/2+COUNTIF($G162:$BP162,"p5,d5")/2</f>
        <v/>
      </c>
      <c r="BS162" s="62">
        <f>COUNTIF($G162:$BP162,"b")+COUNTIF($G162:$BP162,"r0,b5")/2+COUNTIF($G162:$BP162,"p5,b5")/2</f>
        <v/>
      </c>
      <c r="BT162" s="62">
        <f>COUNTIF($G162:$BP162,"c")+COUNTIF($G162:$BP162,"r0,c5")/2+COUNTIF($G162:$BP162,"p5,c5")/2</f>
        <v/>
      </c>
      <c r="BU162" s="62">
        <f>COUNTIF($G162:$BP162,"KH")+COUNTIF($G162:$BP162,"TL")+COUNTIF($G162:$BP162,"L")</f>
        <v/>
      </c>
      <c r="BV162" s="62" t="n"/>
      <c r="BW162" s="62">
        <f>COUNTIF($G162:$BP162,"hh")</f>
        <v/>
      </c>
      <c r="BX162" s="62">
        <f>COUNTIF($G162:$BP162,"nt7")</f>
        <v/>
      </c>
      <c r="BY162" s="62">
        <f>COUNTIF($G162:$BP162,"P")+COUNTIF($G162:$BP162,"p5,a5")/2+COUNTIF($G162:$BP162,"p5,b5")/2+COUNTIF($G162:$BP162,"p5,c5")/2+COUNTIF($G162:$BP162,"p5,d5")/2</f>
        <v/>
      </c>
      <c r="BZ162" s="63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4">
        <f>IF(BZ162&gt;25,4,IF(BZ162&gt;18,3,IF(BZ162&gt;12,2,IF(BZ162&gt;4,1,0))))-BX162-2+1</f>
        <v/>
      </c>
      <c r="CE162" s="30" t="n"/>
      <c r="CF162" s="64">
        <f>CD162*CI162</f>
        <v/>
      </c>
      <c r="CG162" s="65">
        <f>F162-BY162+1</f>
        <v/>
      </c>
      <c r="CH162" s="64">
        <f>CE162*16</f>
        <v/>
      </c>
      <c r="CI162" s="66">
        <f>VLOOKUP(A162,[1]DATA!$A$6:$AI$331,34,0)</f>
        <v/>
      </c>
      <c r="CJ162" s="67">
        <f>VLOOKUP(A162,[2]CHAMCONG!A$7:CI$333,79,0)</f>
        <v/>
      </c>
      <c r="CK162" s="68">
        <f>CJ162-CA162</f>
        <v/>
      </c>
    </row>
    <row r="163" ht="15.75" customFormat="1" customHeight="1" s="25">
      <c r="A163" s="69" t="inlineStr">
        <is>
          <t>A1560</t>
        </is>
      </c>
      <c r="B163" s="70" t="inlineStr">
        <is>
          <t>Lê Tấn Tâm</t>
        </is>
      </c>
      <c r="C163" s="71" t="inlineStr">
        <is>
          <t>Ehs</t>
        </is>
      </c>
      <c r="D163" s="72" t="inlineStr">
        <is>
          <t>Trực tiếp</t>
        </is>
      </c>
      <c r="E163" s="73" t="inlineStr">
        <is>
          <t>2020-06-11</t>
        </is>
      </c>
      <c r="F163" s="73" t="inlineStr"/>
      <c r="G163" s="74" t="inlineStr">
        <is>
          <t>R0</t>
        </is>
      </c>
      <c r="H163" s="74" t="n">
        <v>0</v>
      </c>
      <c r="I163" s="74" t="inlineStr">
        <is>
          <t>A</t>
        </is>
      </c>
      <c r="J163" s="74" t="n">
        <v>3</v>
      </c>
      <c r="K163" s="74" t="inlineStr"/>
      <c r="L163" s="74" t="n">
        <v>12</v>
      </c>
      <c r="M163" s="74" t="inlineStr">
        <is>
          <t>C</t>
        </is>
      </c>
      <c r="N163" s="74" t="n">
        <v>4</v>
      </c>
      <c r="O163" s="75" t="inlineStr">
        <is>
          <t>C</t>
        </is>
      </c>
      <c r="P163" s="74" t="n">
        <v>4</v>
      </c>
      <c r="Q163" s="74" t="inlineStr">
        <is>
          <t>C</t>
        </is>
      </c>
      <c r="R163" s="74" t="n">
        <v>4</v>
      </c>
      <c r="S163" s="74" t="inlineStr">
        <is>
          <t>C</t>
        </is>
      </c>
      <c r="T163" s="74" t="n">
        <v>4</v>
      </c>
      <c r="U163" s="74" t="inlineStr">
        <is>
          <t>C</t>
        </is>
      </c>
      <c r="V163" s="74" t="n">
        <v>4</v>
      </c>
      <c r="W163" s="74" t="inlineStr">
        <is>
          <t>L</t>
        </is>
      </c>
      <c r="X163" s="74" t="n">
        <v>0</v>
      </c>
      <c r="Y163" s="74" t="inlineStr"/>
      <c r="Z163" s="74" t="n">
        <v>0</v>
      </c>
      <c r="AA163" s="74" t="inlineStr">
        <is>
          <t>R0</t>
        </is>
      </c>
      <c r="AB163" s="74" t="n">
        <v>0</v>
      </c>
      <c r="AC163" s="74" t="n"/>
      <c r="AD163" s="74" t="n"/>
      <c r="AE163" s="74" t="n"/>
      <c r="AF163" s="74" t="n"/>
      <c r="AG163" s="74" t="n"/>
      <c r="AH163" s="74" t="n"/>
      <c r="AI163" s="74" t="n"/>
      <c r="AJ163" s="74" t="n"/>
      <c r="AK163" s="74" t="n"/>
      <c r="AL163" s="74" t="n"/>
      <c r="AM163" s="74" t="n"/>
      <c r="AN163" s="74" t="n"/>
      <c r="AO163" s="74" t="n"/>
      <c r="AP163" s="74" t="n"/>
      <c r="AQ163" s="74" t="n"/>
      <c r="AR163" s="74" t="n"/>
      <c r="AS163" s="74" t="n"/>
      <c r="AT163" s="74" t="n"/>
      <c r="AU163" s="74" t="n"/>
      <c r="AV163" s="74" t="n"/>
      <c r="AW163" s="74" t="n"/>
      <c r="AX163" s="74" t="n"/>
      <c r="AY163" s="74" t="n"/>
      <c r="AZ163" s="74" t="n"/>
      <c r="BA163" s="74" t="n"/>
      <c r="BB163" s="74" t="n"/>
      <c r="BC163" s="74" t="n"/>
      <c r="BD163" s="74" t="n"/>
      <c r="BE163" s="74" t="n"/>
      <c r="BF163" s="74" t="n"/>
      <c r="BG163" s="74" t="n"/>
      <c r="BH163" s="74" t="n"/>
      <c r="BI163" s="74" t="n"/>
      <c r="BJ163" s="74" t="n"/>
      <c r="BK163" s="74" t="n"/>
      <c r="BL163" s="74" t="n"/>
      <c r="BM163" s="74" t="n"/>
      <c r="BN163" s="74" t="n"/>
      <c r="BO163" s="74" t="n"/>
      <c r="BP163" s="74" t="n"/>
      <c r="BQ163" s="62">
        <f>COUNTIF($G163:$BP163,"a")+COUNTIF($G163:$BP163,"r0,a5")/2+COUNTIF($G163:$BP163,"p5,a5")/2</f>
        <v/>
      </c>
      <c r="BR163" s="62">
        <f>COUNTIF($G163:$BP163,"d")+COUNTIF($G163:$BP163,"r0,d5")/2+COUNTIF($G163:$BP163,"p5,d5")/2</f>
        <v/>
      </c>
      <c r="BS163" s="62">
        <f>COUNTIF($G163:$BP163,"b")+COUNTIF($G163:$BP163,"r0,b5")/2+COUNTIF($G163:$BP163,"p5,b5")/2</f>
        <v/>
      </c>
      <c r="BT163" s="62">
        <f>COUNTIF($G163:$BP163,"c")+COUNTIF($G163:$BP163,"r0,c5")/2+COUNTIF($G163:$BP163,"p5,c5")/2</f>
        <v/>
      </c>
      <c r="BU163" s="62">
        <f>COUNTIF($G163:$BP163,"KH")+COUNTIF($G163:$BP163,"TL")+COUNTIF($G163:$BP163,"L")</f>
        <v/>
      </c>
      <c r="BV163" s="62" t="n"/>
      <c r="BW163" s="62">
        <f>COUNTIF($G163:$BP163,"hh")</f>
        <v/>
      </c>
      <c r="BX163" s="62">
        <f>COUNTIF($G163:$BP163,"nt7")</f>
        <v/>
      </c>
      <c r="BY163" s="62">
        <f>COUNTIF($G163:$BP163,"P")+COUNTIF($G163:$BP163,"p5,a5")/2+COUNTIF($G163:$BP163,"p5,b5")/2+COUNTIF($G163:$BP163,"p5,c5")/2+COUNTIF($G163:$BP163,"p5,d5")/2</f>
        <v/>
      </c>
      <c r="BZ163" s="63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4">
        <f>IF(BZ163&gt;25,4,IF(BZ163&gt;18,3,IF(BZ163&gt;12,2,IF(BZ163&gt;4,1,0))))-BX163-2+1</f>
        <v/>
      </c>
      <c r="CE163" s="30" t="n"/>
      <c r="CF163" s="64">
        <f>CD163*CI163</f>
        <v/>
      </c>
      <c r="CG163" s="65">
        <f>F163-BY163+1</f>
        <v/>
      </c>
      <c r="CH163" s="64">
        <f>CE163*16</f>
        <v/>
      </c>
      <c r="CI163" s="66">
        <f>VLOOKUP(A163,[1]DATA!$A$6:$AI$331,34,0)</f>
        <v/>
      </c>
      <c r="CJ163" s="67">
        <f>VLOOKUP(A163,[2]CHAMCONG!A$7:CI$333,79,0)</f>
        <v/>
      </c>
      <c r="CK163" s="68">
        <f>CJ163-CA163</f>
        <v/>
      </c>
    </row>
    <row r="164" ht="15.75" customFormat="1" customHeight="1" s="25">
      <c r="A164" s="69" t="inlineStr">
        <is>
          <t>A1563</t>
        </is>
      </c>
      <c r="B164" s="70" t="inlineStr">
        <is>
          <t>Nguyễn Thị Ngọc Tuyền</t>
        </is>
      </c>
      <c r="C164" s="71" t="inlineStr">
        <is>
          <t>X1 Ép - B</t>
        </is>
      </c>
      <c r="D164" s="72" t="inlineStr">
        <is>
          <t>Trực tiếp</t>
        </is>
      </c>
      <c r="E164" s="73" t="inlineStr">
        <is>
          <t>2020-06-15</t>
        </is>
      </c>
      <c r="F164" s="73" t="inlineStr"/>
      <c r="G164" s="74" t="inlineStr">
        <is>
          <t>R0</t>
        </is>
      </c>
      <c r="H164" s="74" t="n">
        <v>0</v>
      </c>
      <c r="I164" s="75" t="inlineStr">
        <is>
          <t>C</t>
        </is>
      </c>
      <c r="J164" s="74" t="n">
        <v>4</v>
      </c>
      <c r="K164" s="75" t="inlineStr"/>
      <c r="L164" s="74" t="n">
        <v>0</v>
      </c>
      <c r="M164" s="75" t="inlineStr">
        <is>
          <t>A</t>
        </is>
      </c>
      <c r="N164" s="74" t="n">
        <v>4</v>
      </c>
      <c r="O164" s="75" t="inlineStr">
        <is>
          <t>A</t>
        </is>
      </c>
      <c r="P164" s="74" t="n">
        <v>4</v>
      </c>
      <c r="Q164" s="75" t="inlineStr">
        <is>
          <t>A</t>
        </is>
      </c>
      <c r="R164" s="75" t="n">
        <v>4</v>
      </c>
      <c r="S164" s="74" t="inlineStr">
        <is>
          <t>A</t>
        </is>
      </c>
      <c r="T164" s="74" t="n">
        <v>4</v>
      </c>
      <c r="U164" s="74" t="inlineStr">
        <is>
          <t>A</t>
        </is>
      </c>
      <c r="V164" s="74" t="n">
        <v>4</v>
      </c>
      <c r="W164" s="74" t="inlineStr">
        <is>
          <t>L</t>
        </is>
      </c>
      <c r="X164" s="74" t="n">
        <v>0</v>
      </c>
      <c r="Y164" s="74" t="inlineStr"/>
      <c r="Z164" s="74" t="n">
        <v>0</v>
      </c>
      <c r="AA164" s="74" t="inlineStr">
        <is>
          <t>P0</t>
        </is>
      </c>
      <c r="AB164" s="74" t="n">
        <v>0</v>
      </c>
      <c r="AC164" s="74" t="n"/>
      <c r="AD164" s="74" t="n"/>
      <c r="AE164" s="74" t="n"/>
      <c r="AF164" s="74" t="n"/>
      <c r="AG164" s="74" t="n"/>
      <c r="AH164" s="74" t="n"/>
      <c r="AI164" s="74" t="n"/>
      <c r="AJ164" s="74" t="n"/>
      <c r="AK164" s="74" t="n"/>
      <c r="AL164" s="74" t="n"/>
      <c r="AM164" s="74" t="n"/>
      <c r="AN164" s="74" t="n"/>
      <c r="AO164" s="74" t="n"/>
      <c r="AP164" s="74" t="n"/>
      <c r="AQ164" s="74" t="n"/>
      <c r="AR164" s="74" t="n"/>
      <c r="AS164" s="74" t="n"/>
      <c r="AT164" s="74" t="n"/>
      <c r="AU164" s="74" t="n"/>
      <c r="AV164" s="74" t="n"/>
      <c r="AW164" s="74" t="n"/>
      <c r="AX164" s="74" t="n"/>
      <c r="AY164" s="75" t="n"/>
      <c r="AZ164" s="74" t="n"/>
      <c r="BA164" s="75" t="n"/>
      <c r="BB164" s="74" t="n"/>
      <c r="BC164" s="75" t="n"/>
      <c r="BD164" s="74" t="n"/>
      <c r="BE164" s="75" t="n"/>
      <c r="BF164" s="74" t="n"/>
      <c r="BG164" s="75" t="n"/>
      <c r="BH164" s="75" t="n"/>
      <c r="BI164" s="74" t="n"/>
      <c r="BJ164" s="74" t="n"/>
      <c r="BK164" s="74" t="n"/>
      <c r="BL164" s="74" t="n"/>
      <c r="BM164" s="74" t="n"/>
      <c r="BN164" s="74" t="n"/>
      <c r="BO164" s="74" t="n"/>
      <c r="BP164" s="74" t="n"/>
      <c r="BQ164" s="62">
        <f>COUNTIF($G164:$BP164,"a")+COUNTIF($G164:$BP164,"r0,a5")/2+COUNTIF($G164:$BP164,"p5,a5")/2</f>
        <v/>
      </c>
      <c r="BR164" s="62">
        <f>COUNTIF($G164:$BP164,"d")+COUNTIF($G164:$BP164,"r0,d5")/2+COUNTIF($G164:$BP164,"p5,d5")/2</f>
        <v/>
      </c>
      <c r="BS164" s="62">
        <f>COUNTIF($G164:$BP164,"b")+COUNTIF($G164:$BP164,"r0,b5")/2+COUNTIF($G164:$BP164,"p5,b5")/2</f>
        <v/>
      </c>
      <c r="BT164" s="62">
        <f>COUNTIF($G164:$BP164,"c")+COUNTIF($G164:$BP164,"r0,c5")/2+COUNTIF($G164:$BP164,"p5,c5")/2</f>
        <v/>
      </c>
      <c r="BU164" s="62">
        <f>COUNTIF($G164:$BP164,"KH")+COUNTIF($G164:$BP164,"TL")+COUNTIF($G164:$BP164,"L")</f>
        <v/>
      </c>
      <c r="BV164" s="62" t="n"/>
      <c r="BW164" s="62">
        <f>COUNTIF($G164:$BP164,"hh")</f>
        <v/>
      </c>
      <c r="BX164" s="62">
        <f>COUNTIF($G164:$BP164,"nt7")</f>
        <v/>
      </c>
      <c r="BY164" s="62">
        <f>COUNTIF($G164:$BP164,"P")+COUNTIF($G164:$BP164,"p5,a5")/2+COUNTIF($G164:$BP164,"p5,b5")/2+COUNTIF($G164:$BP164,"p5,c5")/2+COUNTIF($G164:$BP164,"p5,d5")/2</f>
        <v/>
      </c>
      <c r="BZ164" s="63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4">
        <f>IF(BZ164&gt;25,4,IF(BZ164&gt;18,3,IF(BZ164&gt;12,2,IF(BZ164&gt;4,1,0))))-BX164-2+1</f>
        <v/>
      </c>
      <c r="CE164" s="30" t="n"/>
      <c r="CF164" s="64">
        <f>CD164*CI164</f>
        <v/>
      </c>
      <c r="CG164" s="65">
        <f>F164-BY164+1</f>
        <v/>
      </c>
      <c r="CH164" s="64">
        <f>CE164*16</f>
        <v/>
      </c>
      <c r="CI164" s="66">
        <f>VLOOKUP(A164,[1]DATA!$A$6:$AI$331,34,0)</f>
        <v/>
      </c>
      <c r="CJ164" s="67">
        <f>VLOOKUP(A164,[2]CHAMCONG!A$7:CI$333,79,0)</f>
        <v/>
      </c>
      <c r="CK164" s="68">
        <f>CJ164-CA164</f>
        <v/>
      </c>
    </row>
    <row r="165" ht="15.75" customFormat="1" customHeight="1" s="25">
      <c r="A165" s="69" t="inlineStr">
        <is>
          <t>A1573</t>
        </is>
      </c>
      <c r="B165" s="70" t="inlineStr">
        <is>
          <t>Lê Xuân Bằng</t>
        </is>
      </c>
      <c r="C165" s="71" t="inlineStr">
        <is>
          <t>QA/QC X1 Xi</t>
        </is>
      </c>
      <c r="D165" s="72" t="inlineStr">
        <is>
          <t>Trực tiếp</t>
        </is>
      </c>
      <c r="E165" s="73" t="inlineStr">
        <is>
          <t>2020-06-19</t>
        </is>
      </c>
      <c r="F165" s="73" t="inlineStr"/>
      <c r="G165" s="74" t="inlineStr">
        <is>
          <t>C</t>
        </is>
      </c>
      <c r="H165" s="74" t="n">
        <v>4</v>
      </c>
      <c r="I165" s="74" t="inlineStr">
        <is>
          <t>C</t>
        </is>
      </c>
      <c r="J165" s="74" t="n">
        <v>4</v>
      </c>
      <c r="K165" s="74" t="inlineStr"/>
      <c r="L165" s="74" t="n">
        <v>0</v>
      </c>
      <c r="M165" s="75" t="inlineStr">
        <is>
          <t>P0</t>
        </is>
      </c>
      <c r="N165" s="74" t="n">
        <v>0</v>
      </c>
      <c r="O165" s="74" t="inlineStr">
        <is>
          <t>C</t>
        </is>
      </c>
      <c r="P165" s="74" t="n">
        <v>4</v>
      </c>
      <c r="Q165" s="74" t="inlineStr">
        <is>
          <t>C</t>
        </is>
      </c>
      <c r="R165" s="74" t="n">
        <v>4</v>
      </c>
      <c r="S165" s="74" t="inlineStr">
        <is>
          <t>C</t>
        </is>
      </c>
      <c r="T165" s="74" t="n">
        <v>4</v>
      </c>
      <c r="U165" s="74" t="inlineStr">
        <is>
          <t>C</t>
        </is>
      </c>
      <c r="V165" s="74" t="n">
        <v>4</v>
      </c>
      <c r="W165" s="74" t="inlineStr">
        <is>
          <t>L</t>
        </is>
      </c>
      <c r="X165" s="74" t="n">
        <v>0</v>
      </c>
      <c r="Y165" s="74" t="inlineStr"/>
      <c r="Z165" s="74" t="n">
        <v>0</v>
      </c>
      <c r="AA165" s="75" t="inlineStr">
        <is>
          <t>P0</t>
        </is>
      </c>
      <c r="AB165" s="74" t="n">
        <v>0</v>
      </c>
      <c r="AC165" s="74" t="n"/>
      <c r="AD165" s="74" t="n"/>
      <c r="AE165" s="74" t="n"/>
      <c r="AF165" s="74" t="n"/>
      <c r="AG165" s="74" t="n"/>
      <c r="AH165" s="74" t="n"/>
      <c r="AI165" s="74" t="n"/>
      <c r="AJ165" s="74" t="n"/>
      <c r="AK165" s="74" t="n"/>
      <c r="AL165" s="74" t="n"/>
      <c r="AM165" s="74" t="n"/>
      <c r="AN165" s="74" t="n"/>
      <c r="AO165" s="74" t="n"/>
      <c r="AP165" s="74" t="n"/>
      <c r="AQ165" s="74" t="n"/>
      <c r="AR165" s="74" t="n"/>
      <c r="AS165" s="74" t="n"/>
      <c r="AT165" s="74" t="n"/>
      <c r="AU165" s="74" t="n"/>
      <c r="AV165" s="74" t="n"/>
      <c r="AW165" s="74" t="n"/>
      <c r="AX165" s="74" t="n"/>
      <c r="AY165" s="74" t="n"/>
      <c r="AZ165" s="74" t="n"/>
      <c r="BA165" s="74" t="n"/>
      <c r="BB165" s="74" t="n"/>
      <c r="BC165" s="74" t="n"/>
      <c r="BD165" s="74" t="n"/>
      <c r="BE165" s="74" t="n"/>
      <c r="BF165" s="74" t="n"/>
      <c r="BG165" s="74" t="n"/>
      <c r="BH165" s="74" t="n"/>
      <c r="BI165" s="74" t="n"/>
      <c r="BJ165" s="74" t="n"/>
      <c r="BK165" s="74" t="n"/>
      <c r="BL165" s="74" t="n"/>
      <c r="BM165" s="74" t="n"/>
      <c r="BN165" s="74" t="n"/>
      <c r="BO165" s="74" t="n"/>
      <c r="BP165" s="74" t="n"/>
      <c r="BQ165" s="62">
        <f>COUNTIF($G165:$BP165,"a")+COUNTIF($G165:$BP165,"r0,a5")/2+COUNTIF($G165:$BP165,"p5,a5")/2</f>
        <v/>
      </c>
      <c r="BR165" s="62">
        <f>COUNTIF($G165:$BP165,"d")+COUNTIF($G165:$BP165,"r0,d5")/2+COUNTIF($G165:$BP165,"p5,d5")/2</f>
        <v/>
      </c>
      <c r="BS165" s="62">
        <f>COUNTIF($G165:$BP165,"b")+COUNTIF($G165:$BP165,"r0,b5")/2+COUNTIF($G165:$BP165,"p5,b5")/2</f>
        <v/>
      </c>
      <c r="BT165" s="62">
        <f>COUNTIF($G165:$BP165,"c")+COUNTIF($G165:$BP165,"r0,c5")/2+COUNTIF($G165:$BP165,"p5,c5")/2</f>
        <v/>
      </c>
      <c r="BU165" s="62">
        <f>COUNTIF($G165:$BP165,"KH")+COUNTIF($G165:$BP165,"TL")+COUNTIF($G165:$BP165,"L")</f>
        <v/>
      </c>
      <c r="BV165" s="62" t="n"/>
      <c r="BW165" s="62">
        <f>COUNTIF($G165:$BP165,"hh")</f>
        <v/>
      </c>
      <c r="BX165" s="62">
        <f>COUNTIF($G165:$BP165,"nt7")</f>
        <v/>
      </c>
      <c r="BY165" s="62">
        <f>COUNTIF($G165:$BP165,"P")+COUNTIF($G165:$BP165,"p5,a5")/2+COUNTIF($G165:$BP165,"p5,b5")/2+COUNTIF($G165:$BP165,"p5,c5")/2+COUNTIF($G165:$BP165,"p5,d5")/2</f>
        <v/>
      </c>
      <c r="BZ165" s="63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4">
        <f>IF(BZ165&gt;25,4,IF(BZ165&gt;18,3,IF(BZ165&gt;12,2,IF(BZ165&gt;4,1,0))))-BX165-2+1</f>
        <v/>
      </c>
      <c r="CE165" s="30" t="n"/>
      <c r="CF165" s="64">
        <f>CD165*CI165</f>
        <v/>
      </c>
      <c r="CG165" s="65">
        <f>F165-BY165+1</f>
        <v/>
      </c>
      <c r="CH165" s="64">
        <f>CE165*16</f>
        <v/>
      </c>
      <c r="CI165" s="66">
        <f>VLOOKUP(A165,[1]DATA!$A$6:$AI$331,34,0)</f>
        <v/>
      </c>
      <c r="CJ165" s="67">
        <f>VLOOKUP(A165,[2]CHAMCONG!A$7:CI$333,79,0)</f>
        <v/>
      </c>
      <c r="CK165" s="68">
        <f>CJ165-CA165</f>
        <v/>
      </c>
    </row>
    <row r="166" ht="15.75" customFormat="1" customHeight="1" s="26">
      <c r="A166" s="69" t="inlineStr">
        <is>
          <t>A1574</t>
        </is>
      </c>
      <c r="B166" s="70" t="inlineStr">
        <is>
          <t>Lâm Trung Trí</t>
        </is>
      </c>
      <c r="C166" s="71" t="inlineStr">
        <is>
          <t>Khuôn Lập trình-gia công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A</t>
        </is>
      </c>
      <c r="H166" s="74" t="n">
        <v>4</v>
      </c>
      <c r="I166" s="75" t="inlineStr">
        <is>
          <t>A</t>
        </is>
      </c>
      <c r="J166" s="74" t="n">
        <v>4</v>
      </c>
      <c r="K166" s="74" t="inlineStr"/>
      <c r="L166" s="74" t="n">
        <v>0</v>
      </c>
      <c r="M166" s="74" t="inlineStr">
        <is>
          <t>C</t>
        </is>
      </c>
      <c r="N166" s="74" t="n">
        <v>4</v>
      </c>
      <c r="O166" s="75" t="inlineStr">
        <is>
          <t>C</t>
        </is>
      </c>
      <c r="P166" s="74" t="n">
        <v>4</v>
      </c>
      <c r="Q166" s="74" t="inlineStr">
        <is>
          <t>C</t>
        </is>
      </c>
      <c r="R166" s="74" t="n">
        <v>4</v>
      </c>
      <c r="S166" s="74" t="inlineStr">
        <is>
          <t>C</t>
        </is>
      </c>
      <c r="T166" s="74" t="n">
        <v>4</v>
      </c>
      <c r="U166" s="74" t="inlineStr">
        <is>
          <t>C</t>
        </is>
      </c>
      <c r="V166" s="74" t="n">
        <v>4</v>
      </c>
      <c r="W166" s="74" t="inlineStr">
        <is>
          <t>L</t>
        </is>
      </c>
      <c r="X166" s="74" t="n">
        <v>12</v>
      </c>
      <c r="Y166" s="74" t="inlineStr">
        <is>
          <t>CN</t>
        </is>
      </c>
      <c r="Z166" s="74" t="n">
        <v>12</v>
      </c>
      <c r="AA166" s="74" t="inlineStr">
        <is>
          <t>P0</t>
        </is>
      </c>
      <c r="AB166" s="74" t="n">
        <v>0</v>
      </c>
      <c r="AC166" s="74" t="n"/>
      <c r="AD166" s="74" t="n"/>
      <c r="AE166" s="74" t="n"/>
      <c r="AF166" s="74" t="n"/>
      <c r="AG166" s="74" t="n"/>
      <c r="AH166" s="74" t="n"/>
      <c r="AI166" s="74" t="n"/>
      <c r="AJ166" s="74" t="n"/>
      <c r="AK166" s="74" t="n"/>
      <c r="AL166" s="74" t="n"/>
      <c r="AM166" s="74" t="n"/>
      <c r="AN166" s="74" t="n"/>
      <c r="AO166" s="74" t="n"/>
      <c r="AP166" s="74" t="n"/>
      <c r="AQ166" s="75" t="n"/>
      <c r="AR166" s="74" t="n"/>
      <c r="AS166" s="75" t="n"/>
      <c r="AT166" s="75" t="n"/>
      <c r="AU166" s="75" t="n"/>
      <c r="AV166" s="74" t="n"/>
      <c r="AW166" s="74" t="n"/>
      <c r="AX166" s="74" t="n"/>
      <c r="AY166" s="74" t="n"/>
      <c r="AZ166" s="74" t="n"/>
      <c r="BA166" s="74" t="n"/>
      <c r="BB166" s="74" t="n"/>
      <c r="BC166" s="74" t="n"/>
      <c r="BD166" s="74" t="n"/>
      <c r="BE166" s="74" t="n"/>
      <c r="BF166" s="74" t="n"/>
      <c r="BG166" s="74" t="n"/>
      <c r="BH166" s="74" t="n"/>
      <c r="BI166" s="74" t="n"/>
      <c r="BJ166" s="74" t="n"/>
      <c r="BK166" s="74" t="n"/>
      <c r="BL166" s="74" t="n"/>
      <c r="BM166" s="74" t="n"/>
      <c r="BN166" s="74" t="n"/>
      <c r="BO166" s="74" t="n"/>
      <c r="BP166" s="74" t="n"/>
      <c r="BQ166" s="62">
        <f>COUNTIF($G166:$BP166,"a")+COUNTIF($G166:$BP166,"r0,a5")/2+COUNTIF($G166:$BP166,"p5,a5")/2</f>
        <v/>
      </c>
      <c r="BR166" s="62">
        <f>COUNTIF($G166:$BP166,"d")+COUNTIF($G166:$BP166,"r0,d5")/2+COUNTIF($G166:$BP166,"p5,d5")/2</f>
        <v/>
      </c>
      <c r="BS166" s="62">
        <f>COUNTIF($G166:$BP166,"b")+COUNTIF($G166:$BP166,"r0,b5")/2+COUNTIF($G166:$BP166,"p5,b5")/2</f>
        <v/>
      </c>
      <c r="BT166" s="62">
        <f>COUNTIF($G166:$BP166,"c")+COUNTIF($G166:$BP166,"r0,c5")/2+COUNTIF($G166:$BP166,"p5,c5")/2</f>
        <v/>
      </c>
      <c r="BU166" s="62">
        <f>COUNTIF($G166:$BP166,"KH")+COUNTIF($G166:$BP166,"TL")+COUNTIF($G166:$BP166,"L")</f>
        <v/>
      </c>
      <c r="BV166" s="62" t="n"/>
      <c r="BW166" s="62">
        <f>COUNTIF($G166:$BP166,"hh")</f>
        <v/>
      </c>
      <c r="BX166" s="62">
        <f>COUNTIF($G166:$BP166,"nt7")</f>
        <v/>
      </c>
      <c r="BY166" s="62">
        <f>COUNTIF($G166:$BP166,"P")+COUNTIF($G166:$BP166,"p5,a5")/2+COUNTIF($G166:$BP166,"p5,b5")/2+COUNTIF($G166:$BP166,"p5,c5")/2+COUNTIF($G166:$BP166,"p5,d5")/2</f>
        <v/>
      </c>
      <c r="BZ166" s="63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4">
        <f>IF(BZ166&gt;25,4,IF(BZ166&gt;18,3,IF(BZ166&gt;12,2,IF(BZ166&gt;4,1,0))))-BX166-2+1</f>
        <v/>
      </c>
      <c r="CE166" s="30" t="n"/>
      <c r="CF166" s="64">
        <f>CD166*CI166</f>
        <v/>
      </c>
      <c r="CG166" s="65">
        <f>F166-BY166+1</f>
        <v/>
      </c>
      <c r="CH166" s="64">
        <f>CE166*16</f>
        <v/>
      </c>
      <c r="CI166" s="66">
        <f>VLOOKUP(A166,[1]DATA!$A$6:$AI$331,34,0)</f>
        <v/>
      </c>
      <c r="CJ166" s="67">
        <f>VLOOKUP(A166,[2]CHAMCONG!A$7:CI$333,79,0)</f>
        <v/>
      </c>
      <c r="CK166" s="68">
        <f>CJ166-CA166</f>
        <v/>
      </c>
      <c r="CL166" s="25" t="n"/>
      <c r="CM166" s="25" t="n"/>
    </row>
    <row r="167" ht="15.75" customFormat="1" customHeight="1" s="25">
      <c r="A167" s="69" t="inlineStr">
        <is>
          <t>A1578</t>
        </is>
      </c>
      <c r="B167" s="70" t="inlineStr">
        <is>
          <t>Nguyễn Thị Kim Cúc</t>
        </is>
      </c>
      <c r="C167" s="71" t="inlineStr">
        <is>
          <t>X1 Ép - A</t>
        </is>
      </c>
      <c r="D167" s="72" t="inlineStr">
        <is>
          <t>Trực tiếp</t>
        </is>
      </c>
      <c r="E167" s="73" t="inlineStr">
        <is>
          <t>2020-06-22</t>
        </is>
      </c>
      <c r="F167" s="73" t="inlineStr"/>
      <c r="G167" s="74" t="inlineStr">
        <is>
          <t>A</t>
        </is>
      </c>
      <c r="H167" s="74" t="n">
        <v>4</v>
      </c>
      <c r="I167" s="74" t="inlineStr">
        <is>
          <t>A</t>
        </is>
      </c>
      <c r="J167" s="74" t="n">
        <v>4</v>
      </c>
      <c r="K167" s="74" t="inlineStr"/>
      <c r="L167" s="74" t="n">
        <v>0</v>
      </c>
      <c r="M167" s="74" t="inlineStr">
        <is>
          <t>C</t>
        </is>
      </c>
      <c r="N167" s="74" t="n">
        <v>4</v>
      </c>
      <c r="O167" s="74" t="inlineStr">
        <is>
          <t>C</t>
        </is>
      </c>
      <c r="P167" s="74" t="n">
        <v>4</v>
      </c>
      <c r="Q167" s="75" t="inlineStr">
        <is>
          <t>C</t>
        </is>
      </c>
      <c r="R167" s="75" t="n">
        <v>4</v>
      </c>
      <c r="S167" s="74" t="inlineStr">
        <is>
          <t>C</t>
        </is>
      </c>
      <c r="T167" s="74" t="n">
        <v>4</v>
      </c>
      <c r="U167" s="74" t="inlineStr">
        <is>
          <t>C</t>
        </is>
      </c>
      <c r="V167" s="74" t="n">
        <v>4</v>
      </c>
      <c r="W167" s="75" t="inlineStr">
        <is>
          <t>L</t>
        </is>
      </c>
      <c r="X167" s="74" t="n">
        <v>0</v>
      </c>
      <c r="Y167" s="75" t="inlineStr"/>
      <c r="Z167" s="74" t="n">
        <v>0</v>
      </c>
      <c r="AA167" s="75" t="inlineStr">
        <is>
          <t>R0</t>
        </is>
      </c>
      <c r="AB167" s="74" t="n">
        <v>0</v>
      </c>
      <c r="AC167" s="75" t="n"/>
      <c r="AD167" s="74" t="n"/>
      <c r="AE167" s="75" t="n"/>
      <c r="AF167" s="75" t="n"/>
      <c r="AG167" s="75" t="n"/>
      <c r="AH167" s="74" t="n"/>
      <c r="AI167" s="74" t="n"/>
      <c r="AJ167" s="74" t="n"/>
      <c r="AK167" s="75" t="n"/>
      <c r="AL167" s="74" t="n"/>
      <c r="AM167" s="75" t="n"/>
      <c r="AN167" s="74" t="n"/>
      <c r="AO167" s="75" t="n"/>
      <c r="AP167" s="74" t="n"/>
      <c r="AQ167" s="75" t="n"/>
      <c r="AR167" s="74" t="n"/>
      <c r="AS167" s="75" t="n"/>
      <c r="AT167" s="75" t="n"/>
      <c r="AU167" s="74" t="n"/>
      <c r="AV167" s="74" t="n"/>
      <c r="AW167" s="74" t="n"/>
      <c r="AX167" s="74" t="n"/>
      <c r="AY167" s="75" t="n"/>
      <c r="AZ167" s="74" t="n"/>
      <c r="BA167" s="75" t="n"/>
      <c r="BB167" s="74" t="n"/>
      <c r="BC167" s="75" t="n"/>
      <c r="BD167" s="74" t="n"/>
      <c r="BE167" s="75" t="n"/>
      <c r="BF167" s="74" t="n"/>
      <c r="BG167" s="75" t="n"/>
      <c r="BH167" s="75" t="n"/>
      <c r="BI167" s="74" t="n"/>
      <c r="BJ167" s="74" t="n"/>
      <c r="BK167" s="74" t="n"/>
      <c r="BL167" s="74" t="n"/>
      <c r="BM167" s="74" t="n"/>
      <c r="BN167" s="74" t="n"/>
      <c r="BO167" s="74" t="n"/>
      <c r="BP167" s="74" t="n"/>
      <c r="BQ167" s="62">
        <f>COUNTIF($G167:$BP167,"a")+COUNTIF($G167:$BP167,"r0,a5")/2+COUNTIF($G167:$BP167,"p5,a5")/2</f>
        <v/>
      </c>
      <c r="BR167" s="62">
        <f>COUNTIF($G167:$BP167,"d")+COUNTIF($G167:$BP167,"r0,d5")/2+COUNTIF($G167:$BP167,"p5,d5")/2</f>
        <v/>
      </c>
      <c r="BS167" s="62">
        <f>COUNTIF($G167:$BP167,"b")+COUNTIF($G167:$BP167,"r0,b5")/2+COUNTIF($G167:$BP167,"p5,b5")/2</f>
        <v/>
      </c>
      <c r="BT167" s="62">
        <f>COUNTIF($G167:$BP167,"c")+COUNTIF($G167:$BP167,"r0,c5")/2+COUNTIF($G167:$BP167,"p5,c5")/2</f>
        <v/>
      </c>
      <c r="BU167" s="62">
        <f>COUNTIF($G167:$BP167,"KH")+COUNTIF($G167:$BP167,"TL")+COUNTIF($G167:$BP167,"L")</f>
        <v/>
      </c>
      <c r="BV167" s="62" t="n"/>
      <c r="BW167" s="62">
        <f>COUNTIF($G167:$BP167,"hh")</f>
        <v/>
      </c>
      <c r="BX167" s="62">
        <f>COUNTIF($G167:$BP167,"nt7")</f>
        <v/>
      </c>
      <c r="BY167" s="62">
        <f>COUNTIF($G167:$BP167,"P")+COUNTIF($G167:$BP167,"p5,a5")/2+COUNTIF($G167:$BP167,"p5,b5")/2+COUNTIF($G167:$BP167,"p5,c5")/2+COUNTIF($G167:$BP167,"p5,d5")/2</f>
        <v/>
      </c>
      <c r="BZ167" s="63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4">
        <f>IF(BZ167&gt;25,4,IF(BZ167&gt;18,3,IF(BZ167&gt;12,2,IF(BZ167&gt;4,1,0))))-BX167-2+1</f>
        <v/>
      </c>
      <c r="CE167" s="30" t="n"/>
      <c r="CF167" s="64">
        <f>CD167*CI167</f>
        <v/>
      </c>
      <c r="CG167" s="65">
        <f>F167-BY167+1</f>
        <v/>
      </c>
      <c r="CH167" s="64">
        <f>CE167*16</f>
        <v/>
      </c>
      <c r="CI167" s="66">
        <f>VLOOKUP(A167,[1]DATA!$A$6:$AI$331,34,0)</f>
        <v/>
      </c>
      <c r="CJ167" s="67">
        <f>VLOOKUP(A167,[2]CHAMCONG!A$7:CI$333,79,0)</f>
        <v/>
      </c>
      <c r="CK167" s="68">
        <f>CJ167-CA167</f>
        <v/>
      </c>
    </row>
    <row r="168" ht="15.75" customFormat="1" customHeight="1" s="25">
      <c r="A168" s="69" t="inlineStr">
        <is>
          <t>A1581</t>
        </is>
      </c>
      <c r="B168" s="70" t="inlineStr">
        <is>
          <t>Đoàn Thanh Hải</t>
        </is>
      </c>
      <c r="C168" s="71" t="inlineStr">
        <is>
          <t>X2 Line 2-1</t>
        </is>
      </c>
      <c r="D168" s="72" t="inlineStr">
        <is>
          <t>Trực tiếp</t>
        </is>
      </c>
      <c r="E168" s="73" t="inlineStr">
        <is>
          <t>2020-06-25</t>
        </is>
      </c>
      <c r="F168" s="73" t="inlineStr"/>
      <c r="G168" s="74" t="inlineStr">
        <is>
          <t>A</t>
        </is>
      </c>
      <c r="H168" s="74" t="n">
        <v>4</v>
      </c>
      <c r="I168" s="74" t="inlineStr">
        <is>
          <t>A</t>
        </is>
      </c>
      <c r="J168" s="74" t="n">
        <v>0</v>
      </c>
      <c r="K168" s="74" t="inlineStr"/>
      <c r="L168" s="74" t="n">
        <v>0</v>
      </c>
      <c r="M168" s="74" t="inlineStr">
        <is>
          <t>P0</t>
        </is>
      </c>
      <c r="N168" s="74" t="n">
        <v>0</v>
      </c>
      <c r="O168" s="75" t="inlineStr">
        <is>
          <t>A</t>
        </is>
      </c>
      <c r="P168" s="74" t="n">
        <v>4</v>
      </c>
      <c r="Q168" s="74" t="inlineStr">
        <is>
          <t>A</t>
        </is>
      </c>
      <c r="R168" s="74" t="n">
        <v>4</v>
      </c>
      <c r="S168" s="75" t="inlineStr">
        <is>
          <t>A</t>
        </is>
      </c>
      <c r="T168" s="74" t="n">
        <v>4</v>
      </c>
      <c r="U168" s="74" t="inlineStr">
        <is>
          <t>A</t>
        </is>
      </c>
      <c r="V168" s="74" t="n">
        <v>3</v>
      </c>
      <c r="W168" s="75" t="inlineStr">
        <is>
          <t>L</t>
        </is>
      </c>
      <c r="X168" s="74" t="n">
        <v>0</v>
      </c>
      <c r="Y168" s="75" t="inlineStr"/>
      <c r="Z168" s="74" t="n">
        <v>0</v>
      </c>
      <c r="AA168" s="74" t="inlineStr">
        <is>
          <t>R0</t>
        </is>
      </c>
      <c r="AB168" s="74" t="n">
        <v>0</v>
      </c>
      <c r="AC168" s="74" t="n"/>
      <c r="AD168" s="74" t="n"/>
      <c r="AE168" s="74" t="n"/>
      <c r="AF168" s="74" t="n"/>
      <c r="AG168" s="74" t="n"/>
      <c r="AH168" s="74" t="n"/>
      <c r="AI168" s="74" t="n"/>
      <c r="AJ168" s="74" t="n"/>
      <c r="AK168" s="74" t="n"/>
      <c r="AL168" s="74" t="n"/>
      <c r="AM168" s="74" t="n"/>
      <c r="AN168" s="74" t="n"/>
      <c r="AO168" s="74" t="n"/>
      <c r="AP168" s="74" t="n"/>
      <c r="AQ168" s="74" t="n"/>
      <c r="AR168" s="74" t="n"/>
      <c r="AS168" s="74" t="n"/>
      <c r="AT168" s="74" t="n"/>
      <c r="AU168" s="74" t="n"/>
      <c r="AV168" s="74" t="n"/>
      <c r="AW168" s="75" t="n"/>
      <c r="AX168" s="74" t="n"/>
      <c r="AY168" s="74" t="n"/>
      <c r="AZ168" s="74" t="n"/>
      <c r="BA168" s="74" t="n"/>
      <c r="BB168" s="74" t="n"/>
      <c r="BC168" s="74" t="n"/>
      <c r="BD168" s="74" t="n"/>
      <c r="BE168" s="74" t="n"/>
      <c r="BF168" s="74" t="n"/>
      <c r="BG168" s="74" t="n"/>
      <c r="BH168" s="74" t="n"/>
      <c r="BI168" s="74" t="n"/>
      <c r="BJ168" s="74" t="n"/>
      <c r="BK168" s="74" t="n"/>
      <c r="BL168" s="74" t="n"/>
      <c r="BM168" s="74" t="n"/>
      <c r="BN168" s="74" t="n"/>
      <c r="BO168" s="74" t="n"/>
      <c r="BP168" s="74" t="n"/>
      <c r="BQ168" s="62">
        <f>COUNTIF($G168:$BP168,"a")+COUNTIF($G168:$BP168,"r0,a5")/2+COUNTIF($G168:$BP168,"p5,a5")/2</f>
        <v/>
      </c>
      <c r="BR168" s="62">
        <f>COUNTIF($G168:$BP168,"d")+COUNTIF($G168:$BP168,"r0,d5")/2+COUNTIF($G168:$BP168,"p5,d5")/2</f>
        <v/>
      </c>
      <c r="BS168" s="62">
        <f>COUNTIF($G168:$BP168,"b")+COUNTIF($G168:$BP168,"r0,b5")/2+COUNTIF($G168:$BP168,"p5,b5")/2</f>
        <v/>
      </c>
      <c r="BT168" s="62">
        <f>COUNTIF($G168:$BP168,"c")+COUNTIF($G168:$BP168,"r0,c5")/2+COUNTIF($G168:$BP168,"p5,c5")/2</f>
        <v/>
      </c>
      <c r="BU168" s="62">
        <f>COUNTIF($G168:$BP168,"KH")+COUNTIF($G168:$BP168,"TL")+COUNTIF($G168:$BP168,"L")</f>
        <v/>
      </c>
      <c r="BV168" s="62" t="n"/>
      <c r="BW168" s="62">
        <f>COUNTIF($G168:$BP168,"hh")</f>
        <v/>
      </c>
      <c r="BX168" s="62">
        <f>COUNTIF($G168:$BP168,"nt7")</f>
        <v/>
      </c>
      <c r="BY168" s="62">
        <f>COUNTIF($G168:$BP168,"P")+COUNTIF($G168:$BP168,"p5,a5")/2+COUNTIF($G168:$BP168,"p5,b5")/2+COUNTIF($G168:$BP168,"p5,c5")/2+COUNTIF($G168:$BP168,"p5,d5")/2</f>
        <v/>
      </c>
      <c r="BZ168" s="63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4">
        <f>IF(BZ168&gt;25,4,IF(BZ168&gt;18,3,IF(BZ168&gt;12,2,IF(BZ168&gt;4,1,0))))-BX168-2+1</f>
        <v/>
      </c>
      <c r="CE168" s="30" t="n"/>
      <c r="CF168" s="64">
        <f>CD168*CI168</f>
        <v/>
      </c>
      <c r="CG168" s="65">
        <f>F168-BY168+1</f>
        <v/>
      </c>
      <c r="CH168" s="64">
        <f>CE168*16</f>
        <v/>
      </c>
      <c r="CI168" s="66">
        <f>VLOOKUP(A168,[1]DATA!$A$6:$AI$331,34,0)</f>
        <v/>
      </c>
      <c r="CJ168" s="67">
        <f>VLOOKUP(A168,[2]CHAMCONG!A$7:CI$333,79,0)</f>
        <v/>
      </c>
      <c r="CK168" s="68">
        <f>CJ168-CA168</f>
        <v/>
      </c>
    </row>
    <row r="169" ht="15.75" customFormat="1" customHeight="1" s="25">
      <c r="A169" s="69" t="inlineStr">
        <is>
          <t>A1582</t>
        </is>
      </c>
      <c r="B169" s="70" t="inlineStr">
        <is>
          <t>Nguyễn Thị Thu Trang</t>
        </is>
      </c>
      <c r="C169" s="71" t="inlineStr">
        <is>
          <t>X1 Ép - B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C</t>
        </is>
      </c>
      <c r="H169" s="74" t="n">
        <v>4</v>
      </c>
      <c r="I169" s="75" t="inlineStr">
        <is>
          <t>C</t>
        </is>
      </c>
      <c r="J169" s="74" t="n">
        <v>4</v>
      </c>
      <c r="K169" s="74" t="inlineStr"/>
      <c r="L169" s="74" t="n">
        <v>0</v>
      </c>
      <c r="M169" s="74" t="inlineStr">
        <is>
          <t>A</t>
        </is>
      </c>
      <c r="N169" s="74" t="n">
        <v>4</v>
      </c>
      <c r="O169" s="75" t="inlineStr">
        <is>
          <t>A</t>
        </is>
      </c>
      <c r="P169" s="74" t="n">
        <v>4</v>
      </c>
      <c r="Q169" s="74" t="inlineStr">
        <is>
          <t>A</t>
        </is>
      </c>
      <c r="R169" s="74" t="n">
        <v>4</v>
      </c>
      <c r="S169" s="74" t="inlineStr">
        <is>
          <t>A</t>
        </is>
      </c>
      <c r="T169" s="74" t="n">
        <v>4</v>
      </c>
      <c r="U169" s="74" t="inlineStr">
        <is>
          <t>A</t>
        </is>
      </c>
      <c r="V169" s="74" t="n">
        <v>4</v>
      </c>
      <c r="W169" s="74" t="inlineStr">
        <is>
          <t>L</t>
        </is>
      </c>
      <c r="X169" s="74" t="n">
        <v>0</v>
      </c>
      <c r="Y169" s="74" t="inlineStr"/>
      <c r="Z169" s="74" t="n">
        <v>0</v>
      </c>
      <c r="AA169" s="74" t="inlineStr">
        <is>
          <t>P0</t>
        </is>
      </c>
      <c r="AB169" s="74" t="n">
        <v>0</v>
      </c>
      <c r="AC169" s="74" t="n"/>
      <c r="AD169" s="74" t="n"/>
      <c r="AE169" s="75" t="n"/>
      <c r="AF169" s="75" t="n"/>
      <c r="AG169" s="74" t="n"/>
      <c r="AH169" s="74" t="n"/>
      <c r="AI169" s="74" t="n"/>
      <c r="AJ169" s="74" t="n"/>
      <c r="AK169" s="74" t="n"/>
      <c r="AL169" s="74" t="n"/>
      <c r="AM169" s="74" t="n"/>
      <c r="AN169" s="74" t="n"/>
      <c r="AO169" s="74" t="n"/>
      <c r="AP169" s="74" t="n"/>
      <c r="AQ169" s="74" t="n"/>
      <c r="AR169" s="74" t="n"/>
      <c r="AS169" s="74" t="n"/>
      <c r="AT169" s="74" t="n"/>
      <c r="AU169" s="74" t="n"/>
      <c r="AV169" s="74" t="n"/>
      <c r="AW169" s="74" t="n"/>
      <c r="AX169" s="74" t="n"/>
      <c r="AY169" s="74" t="n"/>
      <c r="AZ169" s="74" t="n"/>
      <c r="BA169" s="74" t="n"/>
      <c r="BB169" s="74" t="n"/>
      <c r="BC169" s="74" t="n"/>
      <c r="BD169" s="74" t="n"/>
      <c r="BE169" s="74" t="n"/>
      <c r="BF169" s="74" t="n"/>
      <c r="BG169" s="74" t="n"/>
      <c r="BH169" s="74" t="n"/>
      <c r="BI169" s="74" t="n"/>
      <c r="BJ169" s="74" t="n"/>
      <c r="BK169" s="74" t="n"/>
      <c r="BL169" s="74" t="n"/>
      <c r="BM169" s="74" t="n"/>
      <c r="BN169" s="74" t="n"/>
      <c r="BO169" s="74" t="n"/>
      <c r="BP169" s="74" t="n"/>
      <c r="BQ169" s="62">
        <f>COUNTIF($G169:$BP169,"a")+COUNTIF($G169:$BP169,"r0,a5")/2+COUNTIF($G169:$BP169,"p5,a5")/2</f>
        <v/>
      </c>
      <c r="BR169" s="62">
        <f>COUNTIF($G169:$BP169,"d")+COUNTIF($G169:$BP169,"r0,d5")/2+COUNTIF($G169:$BP169,"p5,d5")/2</f>
        <v/>
      </c>
      <c r="BS169" s="62">
        <f>COUNTIF($G169:$BP169,"b")+COUNTIF($G169:$BP169,"r0,b5")/2+COUNTIF($G169:$BP169,"p5,b5")/2</f>
        <v/>
      </c>
      <c r="BT169" s="62">
        <f>COUNTIF($G169:$BP169,"c")+COUNTIF($G169:$BP169,"r0,c5")/2+COUNTIF($G169:$BP169,"p5,c5")/2</f>
        <v/>
      </c>
      <c r="BU169" s="62">
        <f>COUNTIF($G169:$BP169,"KH")+COUNTIF($G169:$BP169,"TL")+COUNTIF($G169:$BP169,"L")</f>
        <v/>
      </c>
      <c r="BV169" s="62" t="n"/>
      <c r="BW169" s="62">
        <f>COUNTIF($G169:$BP169,"hh")</f>
        <v/>
      </c>
      <c r="BX169" s="62">
        <f>COUNTIF($G169:$BP169,"nt7")</f>
        <v/>
      </c>
      <c r="BY169" s="62">
        <f>COUNTIF($G169:$BP169,"P")+COUNTIF($G169:$BP169,"p5,a5")/2+COUNTIF($G169:$BP169,"p5,b5")/2+COUNTIF($G169:$BP169,"p5,c5")/2+COUNTIF($G169:$BP169,"p5,d5")/2</f>
        <v/>
      </c>
      <c r="BZ169" s="63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4">
        <f>IF(BZ169&gt;25,4,IF(BZ169&gt;18,3,IF(BZ169&gt;12,2,IF(BZ169&gt;4,1,0))))-BX169-2+1</f>
        <v/>
      </c>
      <c r="CE169" s="30" t="n"/>
      <c r="CF169" s="64">
        <f>CD169*CI169</f>
        <v/>
      </c>
      <c r="CG169" s="65">
        <f>F169-BY169+1</f>
        <v/>
      </c>
      <c r="CH169" s="64">
        <f>CE169*16</f>
        <v/>
      </c>
      <c r="CI169" s="66">
        <f>VLOOKUP(A169,[1]DATA!$A$6:$AI$331,34,0)</f>
        <v/>
      </c>
      <c r="CJ169" s="67">
        <f>VLOOKUP(A169,[2]CHAMCONG!A$7:CI$333,79,0)</f>
        <v/>
      </c>
      <c r="CK169" s="68">
        <f>CJ169-CA169</f>
        <v/>
      </c>
    </row>
    <row r="170" ht="15.75" customFormat="1" customHeight="1" s="25">
      <c r="A170" s="69" t="inlineStr">
        <is>
          <t>A1584</t>
        </is>
      </c>
      <c r="B170" s="70" t="inlineStr">
        <is>
          <t>Nguyễn Thị Ánh Tuyết</t>
        </is>
      </c>
      <c r="C170" s="71" t="inlineStr">
        <is>
          <t>X1 Ép - A</t>
        </is>
      </c>
      <c r="D170" s="72" t="inlineStr">
        <is>
          <t>Trực tiếp</t>
        </is>
      </c>
      <c r="E170" s="73" t="inlineStr">
        <is>
          <t>2020-07-01</t>
        </is>
      </c>
      <c r="F170" s="73" t="inlineStr"/>
      <c r="G170" s="74" t="inlineStr">
        <is>
          <t>A</t>
        </is>
      </c>
      <c r="H170" s="74" t="n">
        <v>4</v>
      </c>
      <c r="I170" s="75" t="inlineStr">
        <is>
          <t>A</t>
        </is>
      </c>
      <c r="J170" s="74" t="n">
        <v>4</v>
      </c>
      <c r="K170" s="74" t="inlineStr"/>
      <c r="L170" s="74" t="n">
        <v>0</v>
      </c>
      <c r="M170" s="74" t="inlineStr">
        <is>
          <t>C</t>
        </is>
      </c>
      <c r="N170" s="74" t="n">
        <v>4</v>
      </c>
      <c r="O170" s="75" t="inlineStr">
        <is>
          <t>C</t>
        </is>
      </c>
      <c r="P170" s="74" t="n">
        <v>4</v>
      </c>
      <c r="Q170" s="74" t="inlineStr">
        <is>
          <t>C</t>
        </is>
      </c>
      <c r="R170" s="74" t="n">
        <v>4</v>
      </c>
      <c r="S170" s="74" t="inlineStr">
        <is>
          <t>C</t>
        </is>
      </c>
      <c r="T170" s="74" t="n">
        <v>4</v>
      </c>
      <c r="U170" s="74" t="inlineStr">
        <is>
          <t>C</t>
        </is>
      </c>
      <c r="V170" s="74" t="n">
        <v>4</v>
      </c>
      <c r="W170" s="75" t="inlineStr">
        <is>
          <t>L</t>
        </is>
      </c>
      <c r="X170" s="74" t="n">
        <v>0</v>
      </c>
      <c r="Y170" s="74" t="inlineStr"/>
      <c r="Z170" s="74" t="n">
        <v>0</v>
      </c>
      <c r="AA170" s="74" t="inlineStr">
        <is>
          <t>P0</t>
        </is>
      </c>
      <c r="AB170" s="74" t="n">
        <v>0</v>
      </c>
      <c r="AC170" s="75" t="n"/>
      <c r="AD170" s="74" t="n"/>
      <c r="AE170" s="74" t="n"/>
      <c r="AF170" s="74" t="n"/>
      <c r="AG170" s="74" t="n"/>
      <c r="AH170" s="74" t="n"/>
      <c r="AI170" s="74" t="n"/>
      <c r="AJ170" s="74" t="n"/>
      <c r="AK170" s="75" t="n"/>
      <c r="AL170" s="74" t="n"/>
      <c r="AM170" s="74" t="n"/>
      <c r="AN170" s="74" t="n"/>
      <c r="AO170" s="74" t="n"/>
      <c r="AP170" s="74" t="n"/>
      <c r="AQ170" s="75" t="n"/>
      <c r="AR170" s="74" t="n"/>
      <c r="AS170" s="74" t="n"/>
      <c r="AT170" s="74" t="n"/>
      <c r="AU170" s="74" t="n"/>
      <c r="AV170" s="74" t="n"/>
      <c r="AW170" s="74" t="n"/>
      <c r="AX170" s="74" t="n"/>
      <c r="AY170" s="75" t="n"/>
      <c r="AZ170" s="74" t="n"/>
      <c r="BA170" s="74" t="n"/>
      <c r="BB170" s="74" t="n"/>
      <c r="BC170" s="74" t="n"/>
      <c r="BD170" s="74" t="n"/>
      <c r="BE170" s="75" t="n"/>
      <c r="BF170" s="74" t="n"/>
      <c r="BG170" s="74" t="n"/>
      <c r="BH170" s="74" t="n"/>
      <c r="BI170" s="74" t="n"/>
      <c r="BJ170" s="74" t="n"/>
      <c r="BK170" s="74" t="n"/>
      <c r="BL170" s="74" t="n"/>
      <c r="BM170" s="74" t="n"/>
      <c r="BN170" s="74" t="n"/>
      <c r="BO170" s="74" t="n"/>
      <c r="BP170" s="74" t="n"/>
      <c r="BQ170" s="62">
        <f>COUNTIF($G170:$BP170,"a")+COUNTIF($G170:$BP170,"r0,a5")/2+COUNTIF($G170:$BP170,"p5,a5")/2</f>
        <v/>
      </c>
      <c r="BR170" s="62">
        <f>COUNTIF($G170:$BP170,"d")+COUNTIF($G170:$BP170,"r0,d5")/2+COUNTIF($G170:$BP170,"p5,d5")/2</f>
        <v/>
      </c>
      <c r="BS170" s="62">
        <f>COUNTIF($G170:$BP170,"b")+COUNTIF($G170:$BP170,"r0,b5")/2+COUNTIF($G170:$BP170,"p5,b5")/2</f>
        <v/>
      </c>
      <c r="BT170" s="62">
        <f>COUNTIF($G170:$BP170,"c")+COUNTIF($G170:$BP170,"r0,c5")/2+COUNTIF($G170:$BP170,"p5,c5")/2</f>
        <v/>
      </c>
      <c r="BU170" s="62">
        <f>COUNTIF($G170:$BP170,"KH")+COUNTIF($G170:$BP170,"TL")+COUNTIF($G170:$BP170,"L")</f>
        <v/>
      </c>
      <c r="BV170" s="62" t="n"/>
      <c r="BW170" s="62">
        <f>COUNTIF($G170:$BP170,"hh")</f>
        <v/>
      </c>
      <c r="BX170" s="62">
        <f>COUNTIF($G170:$BP170,"nt7")</f>
        <v/>
      </c>
      <c r="BY170" s="62">
        <f>COUNTIF($G170:$BP170,"P")+COUNTIF($G170:$BP170,"p5,a5")/2+COUNTIF($G170:$BP170,"p5,b5")/2+COUNTIF($G170:$BP170,"p5,c5")/2+COUNTIF($G170:$BP170,"p5,d5")/2</f>
        <v/>
      </c>
      <c r="BZ170" s="63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4">
        <f>IF(BZ170&gt;25,4,IF(BZ170&gt;18,3,IF(BZ170&gt;12,2,IF(BZ170&gt;4,1,0))))-BX170-2+1</f>
        <v/>
      </c>
      <c r="CE170" s="30" t="n"/>
      <c r="CF170" s="64">
        <f>CD170*CI170</f>
        <v/>
      </c>
      <c r="CG170" s="65">
        <f>F170-BY170+1</f>
        <v/>
      </c>
      <c r="CH170" s="64">
        <f>CE170*16</f>
        <v/>
      </c>
      <c r="CI170" s="66">
        <f>VLOOKUP(A170,[1]DATA!$A$6:$AI$331,34,0)</f>
        <v/>
      </c>
      <c r="CJ170" s="67">
        <f>VLOOKUP(A170,[2]CHAMCONG!A$7:CI$333,79,0)</f>
        <v/>
      </c>
      <c r="CK170" s="68">
        <f>CJ170-CA170</f>
        <v/>
      </c>
    </row>
    <row r="171" ht="15.75" customFormat="1" customHeight="1" s="25">
      <c r="A171" s="69" t="inlineStr">
        <is>
          <t>A1592</t>
        </is>
      </c>
      <c r="B171" s="70" t="inlineStr">
        <is>
          <t>Ngô Đăng Sang</t>
        </is>
      </c>
      <c r="C171" s="71" t="inlineStr">
        <is>
          <t>X1 Ép - B</t>
        </is>
      </c>
      <c r="D171" s="72" t="inlineStr">
        <is>
          <t>Trực tiếp</t>
        </is>
      </c>
      <c r="E171" s="73" t="inlineStr">
        <is>
          <t>2020-07-02</t>
        </is>
      </c>
      <c r="F171" s="73" t="inlineStr"/>
      <c r="G171" s="74" t="inlineStr">
        <is>
          <t>C</t>
        </is>
      </c>
      <c r="H171" s="74" t="n">
        <v>4</v>
      </c>
      <c r="I171" s="74" t="inlineStr">
        <is>
          <t>C</t>
        </is>
      </c>
      <c r="J171" s="74" t="n">
        <v>4</v>
      </c>
      <c r="K171" s="74" t="inlineStr"/>
      <c r="L171" s="74" t="n">
        <v>0</v>
      </c>
      <c r="M171" s="74" t="inlineStr">
        <is>
          <t>A</t>
        </is>
      </c>
      <c r="N171" s="74" t="n">
        <v>4</v>
      </c>
      <c r="O171" s="75" t="inlineStr">
        <is>
          <t>A</t>
        </is>
      </c>
      <c r="P171" s="74" t="n">
        <v>4</v>
      </c>
      <c r="Q171" s="75" t="inlineStr">
        <is>
          <t>A</t>
        </is>
      </c>
      <c r="R171" s="74" t="n">
        <v>4</v>
      </c>
      <c r="S171" s="75" t="inlineStr">
        <is>
          <t>A</t>
        </is>
      </c>
      <c r="T171" s="74" t="n">
        <v>4</v>
      </c>
      <c r="U171" s="75" t="inlineStr">
        <is>
          <t>A</t>
        </is>
      </c>
      <c r="V171" s="74" t="n">
        <v>4</v>
      </c>
      <c r="W171" s="75" t="inlineStr">
        <is>
          <t>L</t>
        </is>
      </c>
      <c r="X171" s="74" t="n">
        <v>0</v>
      </c>
      <c r="Y171" s="75" t="inlineStr"/>
      <c r="Z171" s="74" t="n">
        <v>0</v>
      </c>
      <c r="AA171" s="74" t="inlineStr">
        <is>
          <t>P0</t>
        </is>
      </c>
      <c r="AB171" s="74" t="n">
        <v>0</v>
      </c>
      <c r="AC171" s="74" t="n"/>
      <c r="AD171" s="74" t="n"/>
      <c r="AE171" s="74" t="n"/>
      <c r="AF171" s="74" t="n"/>
      <c r="AG171" s="74" t="n"/>
      <c r="AH171" s="74" t="n"/>
      <c r="AI171" s="74" t="n"/>
      <c r="AJ171" s="74" t="n"/>
      <c r="AK171" s="74" t="n"/>
      <c r="AL171" s="74" t="n"/>
      <c r="AM171" s="74" t="n"/>
      <c r="AN171" s="74" t="n"/>
      <c r="AO171" s="74" t="n"/>
      <c r="AP171" s="74" t="n"/>
      <c r="AQ171" s="74" t="n"/>
      <c r="AR171" s="74" t="n"/>
      <c r="AS171" s="74" t="n"/>
      <c r="AT171" s="74" t="n"/>
      <c r="AU171" s="74" t="n"/>
      <c r="AV171" s="74" t="n"/>
      <c r="AW171" s="74" t="n"/>
      <c r="AX171" s="74" t="n"/>
      <c r="AY171" s="74" t="n"/>
      <c r="AZ171" s="74" t="n"/>
      <c r="BA171" s="74" t="n"/>
      <c r="BB171" s="74" t="n"/>
      <c r="BC171" s="74" t="n"/>
      <c r="BD171" s="74" t="n"/>
      <c r="BE171" s="74" t="n"/>
      <c r="BF171" s="74" t="n"/>
      <c r="BG171" s="74" t="n"/>
      <c r="BH171" s="74" t="n"/>
      <c r="BI171" s="74" t="n"/>
      <c r="BJ171" s="74" t="n"/>
      <c r="BK171" s="74" t="n"/>
      <c r="BL171" s="74" t="n"/>
      <c r="BM171" s="74" t="n"/>
      <c r="BN171" s="74" t="n"/>
      <c r="BO171" s="74" t="n"/>
      <c r="BP171" s="74" t="n"/>
      <c r="BQ171" s="62">
        <f>COUNTIF($G171:$BP171,"a")+COUNTIF($G171:$BP171,"r0,a5")/2+COUNTIF($G171:$BP171,"p5,a5")/2</f>
        <v/>
      </c>
      <c r="BR171" s="62">
        <f>COUNTIF($G171:$BP171,"d")+COUNTIF($G171:$BP171,"r0,d5")/2+COUNTIF($G171:$BP171,"p5,d5")/2</f>
        <v/>
      </c>
      <c r="BS171" s="62">
        <f>COUNTIF($G171:$BP171,"b")+COUNTIF($G171:$BP171,"r0,b5")/2+COUNTIF($G171:$BP171,"p5,b5")/2</f>
        <v/>
      </c>
      <c r="BT171" s="62">
        <f>COUNTIF($G171:$BP171,"c")+COUNTIF($G171:$BP171,"r0,c5")/2+COUNTIF($G171:$BP171,"p5,c5")/2</f>
        <v/>
      </c>
      <c r="BU171" s="62">
        <f>COUNTIF($G171:$BP171,"KH")+COUNTIF($G171:$BP171,"TL")+COUNTIF($G171:$BP171,"L")</f>
        <v/>
      </c>
      <c r="BV171" s="62" t="n"/>
      <c r="BW171" s="62">
        <f>COUNTIF($G171:$BP171,"hh")</f>
        <v/>
      </c>
      <c r="BX171" s="62">
        <f>COUNTIF($G171:$BP171,"nt7")</f>
        <v/>
      </c>
      <c r="BY171" s="62">
        <f>COUNTIF($G171:$BP171,"P")+COUNTIF($G171:$BP171,"p5,a5")/2+COUNTIF($G171:$BP171,"p5,b5")/2+COUNTIF($G171:$BP171,"p5,c5")/2+COUNTIF($G171:$BP171,"p5,d5")/2</f>
        <v/>
      </c>
      <c r="BZ171" s="63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4">
        <f>IF(BZ171&gt;25,4,IF(BZ171&gt;18,3,IF(BZ171&gt;12,2,IF(BZ171&gt;4,1,0))))-BX171-2+1</f>
        <v/>
      </c>
      <c r="CE171" s="30" t="n"/>
      <c r="CF171" s="64">
        <f>CD171*CI171</f>
        <v/>
      </c>
      <c r="CG171" s="65">
        <f>F171-BY171+1</f>
        <v/>
      </c>
      <c r="CH171" s="64">
        <f>CE171*16</f>
        <v/>
      </c>
      <c r="CI171" s="66">
        <f>VLOOKUP(A171,[1]DATA!$A$6:$AI$331,34,0)</f>
        <v/>
      </c>
      <c r="CJ171" s="67">
        <f>VLOOKUP(A171,[2]CHAMCONG!A$7:CI$333,79,0)</f>
        <v/>
      </c>
      <c r="CK171" s="68">
        <f>CJ171-CA171</f>
        <v/>
      </c>
    </row>
    <row r="172" ht="15.75" customFormat="1" customHeight="1" s="25">
      <c r="A172" s="69" t="inlineStr">
        <is>
          <t>A1593</t>
        </is>
      </c>
      <c r="B172" s="70" t="inlineStr">
        <is>
          <t>Bùi Thị Kiều</t>
        </is>
      </c>
      <c r="C172" s="71" t="inlineStr">
        <is>
          <t>Kho X1</t>
        </is>
      </c>
      <c r="D172" s="72" t="inlineStr">
        <is>
          <t>Trực tiếp</t>
        </is>
      </c>
      <c r="E172" s="73" t="inlineStr">
        <is>
          <t>2020-07-10</t>
        </is>
      </c>
      <c r="F172" s="73" t="inlineStr"/>
      <c r="G172" s="74" t="inlineStr">
        <is>
          <t>A</t>
        </is>
      </c>
      <c r="H172" s="74" t="n">
        <v>4</v>
      </c>
      <c r="I172" s="74" t="inlineStr">
        <is>
          <t>A</t>
        </is>
      </c>
      <c r="J172" s="74" t="n">
        <v>4</v>
      </c>
      <c r="K172" s="74" t="inlineStr"/>
      <c r="L172" s="74" t="n">
        <v>0</v>
      </c>
      <c r="M172" s="74" t="inlineStr">
        <is>
          <t>A</t>
        </is>
      </c>
      <c r="N172" s="74" t="n">
        <v>4</v>
      </c>
      <c r="O172" s="74" t="inlineStr">
        <is>
          <t>A</t>
        </is>
      </c>
      <c r="P172" s="74" t="n">
        <v>3</v>
      </c>
      <c r="Q172" s="74" t="inlineStr">
        <is>
          <t>A</t>
        </is>
      </c>
      <c r="R172" s="74" t="n">
        <v>4</v>
      </c>
      <c r="S172" s="74" t="inlineStr">
        <is>
          <t>A</t>
        </is>
      </c>
      <c r="T172" s="74" t="n">
        <v>4</v>
      </c>
      <c r="U172" s="74" t="inlineStr">
        <is>
          <t>A</t>
        </is>
      </c>
      <c r="V172" s="74" t="n">
        <v>4</v>
      </c>
      <c r="W172" s="74" t="inlineStr">
        <is>
          <t>L</t>
        </is>
      </c>
      <c r="X172" s="74" t="n">
        <v>0</v>
      </c>
      <c r="Y172" s="74" t="inlineStr"/>
      <c r="Z172" s="74" t="n">
        <v>0</v>
      </c>
      <c r="AA172" s="74" t="inlineStr">
        <is>
          <t>R0</t>
        </is>
      </c>
      <c r="AB172" s="74" t="n">
        <v>0</v>
      </c>
      <c r="AC172" s="74" t="n"/>
      <c r="AD172" s="74" t="n"/>
      <c r="AE172" s="75" t="n"/>
      <c r="AF172" s="75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5" t="n"/>
      <c r="AR172" s="74" t="n"/>
      <c r="AS172" s="75" t="n"/>
      <c r="AT172" s="75" t="n"/>
      <c r="AU172" s="75" t="n"/>
      <c r="AV172" s="74" t="n"/>
      <c r="AW172" s="74" t="n"/>
      <c r="AX172" s="74" t="n"/>
      <c r="AY172" s="75" t="n"/>
      <c r="AZ172" s="74" t="n"/>
      <c r="BA172" s="75" t="n"/>
      <c r="BB172" s="74" t="n"/>
      <c r="BC172" s="75" t="n"/>
      <c r="BD172" s="74" t="n"/>
      <c r="BE172" s="75" t="n"/>
      <c r="BF172" s="74" t="n"/>
      <c r="BG172" s="74" t="n"/>
      <c r="BH172" s="74" t="n"/>
      <c r="BI172" s="74" t="n"/>
      <c r="BJ172" s="74" t="n"/>
      <c r="BK172" s="74" t="n"/>
      <c r="BL172" s="74" t="n"/>
      <c r="BM172" s="74" t="n"/>
      <c r="BN172" s="74" t="n"/>
      <c r="BO172" s="74" t="n"/>
      <c r="BP172" s="74" t="n"/>
      <c r="BQ172" s="62">
        <f>COUNTIF($G172:$BP172,"a")+COUNTIF($G172:$BP172,"r0,a5")/2+COUNTIF($G172:$BP172,"p5,a5")/2</f>
        <v/>
      </c>
      <c r="BR172" s="62">
        <f>COUNTIF($G172:$BP172,"d")+COUNTIF($G172:$BP172,"r0,d5")/2+COUNTIF($G172:$BP172,"p5,d5")/2</f>
        <v/>
      </c>
      <c r="BS172" s="62">
        <f>COUNTIF($G172:$BP172,"b")+COUNTIF($G172:$BP172,"r0,b5")/2+COUNTIF($G172:$BP172,"p5,b5")/2</f>
        <v/>
      </c>
      <c r="BT172" s="62">
        <f>COUNTIF($G172:$BP172,"c")+COUNTIF($G172:$BP172,"r0,c5")/2+COUNTIF($G172:$BP172,"p5,c5")/2</f>
        <v/>
      </c>
      <c r="BU172" s="62">
        <f>COUNTIF($G172:$BP172,"KH")+COUNTIF($G172:$BP172,"TL")+COUNTIF($G172:$BP172,"L")</f>
        <v/>
      </c>
      <c r="BV172" s="62" t="n"/>
      <c r="BW172" s="62">
        <f>COUNTIF($G172:$BP172,"hh")</f>
        <v/>
      </c>
      <c r="BX172" s="62">
        <f>COUNTIF($G172:$BP172,"nt7")</f>
        <v/>
      </c>
      <c r="BY172" s="62">
        <f>COUNTIF($G172:$BP172,"P")+COUNTIF($G172:$BP172,"p5,a5")/2+COUNTIF($G172:$BP172,"p5,b5")/2+COUNTIF($G172:$BP172,"p5,c5")/2+COUNTIF($G172:$BP172,"p5,d5")/2</f>
        <v/>
      </c>
      <c r="BZ172" s="63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4">
        <f>IF(BZ172&gt;25,4,IF(BZ172&gt;18,3,IF(BZ172&gt;12,2,IF(BZ172&gt;4,1,0))))-BX172-2+1</f>
        <v/>
      </c>
      <c r="CE172" s="30" t="n"/>
      <c r="CF172" s="64">
        <f>CD172*CI172</f>
        <v/>
      </c>
      <c r="CG172" s="65">
        <f>F172-BY172+1</f>
        <v/>
      </c>
      <c r="CH172" s="64">
        <f>CE172*16</f>
        <v/>
      </c>
      <c r="CI172" s="66">
        <f>VLOOKUP(A172,[1]DATA!$A$6:$AI$331,34,0)</f>
        <v/>
      </c>
      <c r="CJ172" s="67">
        <f>VLOOKUP(A172,[2]CHAMCONG!A$7:CI$333,79,0)</f>
        <v/>
      </c>
      <c r="CK172" s="68">
        <f>CJ172-CA172</f>
        <v/>
      </c>
    </row>
    <row r="173" ht="15.75" customFormat="1" customHeight="1" s="25">
      <c r="A173" s="69" t="inlineStr">
        <is>
          <t>A1596</t>
        </is>
      </c>
      <c r="B173" s="70" t="inlineStr">
        <is>
          <t>Trương Thị Mai Thi</t>
        </is>
      </c>
      <c r="C173" s="71" t="inlineStr">
        <is>
          <t>X1 Ép - A</t>
        </is>
      </c>
      <c r="D173" s="72" t="inlineStr">
        <is>
          <t>Trực tiếp</t>
        </is>
      </c>
      <c r="E173" s="73" t="inlineStr">
        <is>
          <t>2020-07-06</t>
        </is>
      </c>
      <c r="F173" s="73" t="inlineStr"/>
      <c r="G173" s="74" t="inlineStr">
        <is>
          <t>P0</t>
        </is>
      </c>
      <c r="H173" s="74" t="n">
        <v>0</v>
      </c>
      <c r="I173" s="75" t="inlineStr">
        <is>
          <t>A</t>
        </is>
      </c>
      <c r="J173" s="74" t="n">
        <v>4</v>
      </c>
      <c r="K173" s="75" t="inlineStr"/>
      <c r="L173" s="74" t="n">
        <v>0</v>
      </c>
      <c r="M173" s="74" t="inlineStr">
        <is>
          <t>C</t>
        </is>
      </c>
      <c r="N173" s="74" t="n">
        <v>4</v>
      </c>
      <c r="O173" s="75" t="inlineStr">
        <is>
          <t>C</t>
        </is>
      </c>
      <c r="P173" s="74" t="n">
        <v>4</v>
      </c>
      <c r="Q173" s="74" t="inlineStr">
        <is>
          <t>C</t>
        </is>
      </c>
      <c r="R173" s="74" t="n">
        <v>4</v>
      </c>
      <c r="S173" s="75" t="inlineStr">
        <is>
          <t>C</t>
        </is>
      </c>
      <c r="T173" s="74" t="n">
        <v>4</v>
      </c>
      <c r="U173" s="75" t="inlineStr">
        <is>
          <t>C</t>
        </is>
      </c>
      <c r="V173" s="74" t="n">
        <v>4</v>
      </c>
      <c r="W173" s="75" t="inlineStr">
        <is>
          <t>L</t>
        </is>
      </c>
      <c r="X173" s="74" t="n">
        <v>0</v>
      </c>
      <c r="Y173" s="75" t="inlineStr"/>
      <c r="Z173" s="74" t="n">
        <v>0</v>
      </c>
      <c r="AA173" s="74" t="inlineStr">
        <is>
          <t>R0</t>
        </is>
      </c>
      <c r="AB173" s="74" t="n">
        <v>0</v>
      </c>
      <c r="AC173" s="75" t="n"/>
      <c r="AD173" s="74" t="n"/>
      <c r="AE173" s="74" t="n"/>
      <c r="AF173" s="74" t="n"/>
      <c r="AG173" s="75" t="n"/>
      <c r="AH173" s="74" t="n"/>
      <c r="AI173" s="75" t="n"/>
      <c r="AJ173" s="74" t="n"/>
      <c r="AK173" s="75" t="n"/>
      <c r="AL173" s="74" t="n"/>
      <c r="AM173" s="75" t="n"/>
      <c r="AN173" s="74" t="n"/>
      <c r="AO173" s="75" t="n"/>
      <c r="AP173" s="74" t="n"/>
      <c r="AQ173" s="74" t="n"/>
      <c r="AR173" s="74" t="n"/>
      <c r="AS173" s="74" t="n"/>
      <c r="AT173" s="74" t="n"/>
      <c r="AU173" s="74" t="n"/>
      <c r="AV173" s="74" t="n"/>
      <c r="AW173" s="74" t="n"/>
      <c r="AX173" s="74" t="n"/>
      <c r="AY173" s="74" t="n"/>
      <c r="AZ173" s="74" t="n"/>
      <c r="BA173" s="74" t="n"/>
      <c r="BB173" s="74" t="n"/>
      <c r="BC173" s="74" t="n"/>
      <c r="BD173" s="74" t="n"/>
      <c r="BE173" s="74" t="n"/>
      <c r="BF173" s="74" t="n"/>
      <c r="BG173" s="74" t="n"/>
      <c r="BH173" s="74" t="n"/>
      <c r="BI173" s="74" t="n"/>
      <c r="BJ173" s="74" t="n"/>
      <c r="BK173" s="74" t="n"/>
      <c r="BL173" s="74" t="n"/>
      <c r="BM173" s="74" t="n"/>
      <c r="BN173" s="74" t="n"/>
      <c r="BO173" s="74" t="n"/>
      <c r="BP173" s="74" t="n"/>
      <c r="BQ173" s="62">
        <f>COUNTIF($G173:$BP173,"a")+COUNTIF($G173:$BP173,"r0,a5")/2+COUNTIF($G173:$BP173,"p5,a5")/2</f>
        <v/>
      </c>
      <c r="BR173" s="62">
        <f>COUNTIF($G173:$BP173,"d")+COUNTIF($G173:$BP173,"r0,d5")/2+COUNTIF($G173:$BP173,"p5,d5")/2</f>
        <v/>
      </c>
      <c r="BS173" s="62">
        <f>COUNTIF($G173:$BP173,"b")+COUNTIF($G173:$BP173,"r0,b5")/2+COUNTIF($G173:$BP173,"p5,b5")/2</f>
        <v/>
      </c>
      <c r="BT173" s="62">
        <f>COUNTIF($G173:$BP173,"c")+COUNTIF($G173:$BP173,"r0,c5")/2+COUNTIF($G173:$BP173,"p5,c5")/2</f>
        <v/>
      </c>
      <c r="BU173" s="62">
        <f>COUNTIF($G173:$BP173,"KH")+COUNTIF($G173:$BP173,"TL")+COUNTIF($G173:$BP173,"L")</f>
        <v/>
      </c>
      <c r="BV173" s="62" t="n"/>
      <c r="BW173" s="62">
        <f>COUNTIF($G173:$BP173,"hh")</f>
        <v/>
      </c>
      <c r="BX173" s="62">
        <f>COUNTIF($G173:$BP173,"nt7")</f>
        <v/>
      </c>
      <c r="BY173" s="62">
        <f>COUNTIF($G173:$BP173,"P")+COUNTIF($G173:$BP173,"p5,a5")/2+COUNTIF($G173:$BP173,"p5,b5")/2+COUNTIF($G173:$BP173,"p5,c5")/2+COUNTIF($G173:$BP173,"p5,d5")/2</f>
        <v/>
      </c>
      <c r="BZ173" s="63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4">
        <f>IF(BZ173&gt;25,4,IF(BZ173&gt;18,3,IF(BZ173&gt;12,2,IF(BZ173&gt;4,1,0))))-BX173-2+1</f>
        <v/>
      </c>
      <c r="CE173" s="30" t="n"/>
      <c r="CF173" s="64">
        <f>CD173*CI173</f>
        <v/>
      </c>
      <c r="CG173" s="65">
        <f>F173-BY173+1</f>
        <v/>
      </c>
      <c r="CH173" s="64">
        <f>CE173*16</f>
        <v/>
      </c>
      <c r="CI173" s="66">
        <f>VLOOKUP(A173,[1]DATA!$A$6:$AI$331,34,0)</f>
        <v/>
      </c>
      <c r="CJ173" s="67">
        <f>VLOOKUP(A173,[2]CHAMCONG!A$7:CI$333,79,0)</f>
        <v/>
      </c>
      <c r="CK173" s="68">
        <f>CJ173-CA173</f>
        <v/>
      </c>
    </row>
    <row r="174" ht="15.75" customFormat="1" customHeight="1" s="25">
      <c r="A174" s="69" t="inlineStr">
        <is>
          <t>A1597</t>
        </is>
      </c>
      <c r="B174" s="70" t="inlineStr">
        <is>
          <t>Trần Ngọc Yến</t>
        </is>
      </c>
      <c r="C174" s="71" t="inlineStr">
        <is>
          <t>QA/QC X1 Ép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R0</t>
        </is>
      </c>
      <c r="H174" s="74" t="n">
        <v>0</v>
      </c>
      <c r="I174" s="75" t="inlineStr">
        <is>
          <t>A</t>
        </is>
      </c>
      <c r="J174" s="74" t="n">
        <v>4</v>
      </c>
      <c r="K174" s="75" t="inlineStr"/>
      <c r="L174" s="74" t="n">
        <v>0</v>
      </c>
      <c r="M174" s="75" t="inlineStr">
        <is>
          <t>C</t>
        </is>
      </c>
      <c r="N174" s="74" t="n">
        <v>4</v>
      </c>
      <c r="O174" s="75" t="inlineStr">
        <is>
          <t>C</t>
        </is>
      </c>
      <c r="P174" s="74" t="n">
        <v>4</v>
      </c>
      <c r="Q174" s="74" t="inlineStr">
        <is>
          <t>C</t>
        </is>
      </c>
      <c r="R174" s="74" t="n">
        <v>4</v>
      </c>
      <c r="S174" s="75" t="inlineStr">
        <is>
          <t>C</t>
        </is>
      </c>
      <c r="T174" s="74" t="n">
        <v>4</v>
      </c>
      <c r="U174" s="75" t="inlineStr">
        <is>
          <t>C</t>
        </is>
      </c>
      <c r="V174" s="74" t="n">
        <v>4</v>
      </c>
      <c r="W174" s="75" t="inlineStr">
        <is>
          <t>L</t>
        </is>
      </c>
      <c r="X174" s="74" t="n">
        <v>0</v>
      </c>
      <c r="Y174" s="74" t="inlineStr"/>
      <c r="Z174" s="74" t="n">
        <v>0</v>
      </c>
      <c r="AA174" s="75" t="inlineStr">
        <is>
          <t>R0</t>
        </is>
      </c>
      <c r="AB174" s="74" t="n">
        <v>0</v>
      </c>
      <c r="AC174" s="75" t="n"/>
      <c r="AD174" s="74" t="n"/>
      <c r="AE174" s="74" t="n"/>
      <c r="AF174" s="74" t="n"/>
      <c r="AG174" s="75" t="n"/>
      <c r="AH174" s="74" t="n"/>
      <c r="AI174" s="75" t="n"/>
      <c r="AJ174" s="74" t="n"/>
      <c r="AK174" s="75" t="n"/>
      <c r="AL174" s="74" t="n"/>
      <c r="AM174" s="75" t="n"/>
      <c r="AN174" s="74" t="n"/>
      <c r="AO174" s="75" t="n"/>
      <c r="AP174" s="74" t="n"/>
      <c r="AQ174" s="74" t="n"/>
      <c r="AR174" s="74" t="n"/>
      <c r="AS174" s="74" t="n"/>
      <c r="AT174" s="74" t="n"/>
      <c r="AU174" s="74" t="n"/>
      <c r="AV174" s="74" t="n"/>
      <c r="AW174" s="74" t="n"/>
      <c r="AX174" s="74" t="n"/>
      <c r="AY174" s="74" t="n"/>
      <c r="AZ174" s="74" t="n"/>
      <c r="BA174" s="74" t="n"/>
      <c r="BB174" s="74" t="n"/>
      <c r="BC174" s="74" t="n"/>
      <c r="BD174" s="74" t="n"/>
      <c r="BE174" s="74" t="n"/>
      <c r="BF174" s="74" t="n"/>
      <c r="BG174" s="74" t="n"/>
      <c r="BH174" s="74" t="n"/>
      <c r="BI174" s="74" t="n"/>
      <c r="BJ174" s="74" t="n"/>
      <c r="BK174" s="74" t="n"/>
      <c r="BL174" s="74" t="n"/>
      <c r="BM174" s="74" t="n"/>
      <c r="BN174" s="74" t="n"/>
      <c r="BO174" s="74" t="n"/>
      <c r="BP174" s="74" t="n"/>
      <c r="BQ174" s="62">
        <f>COUNTIF($G174:$BP174,"a")+COUNTIF($G174:$BP174,"r0,a5")/2+COUNTIF($G174:$BP174,"p5,a5")/2</f>
        <v/>
      </c>
      <c r="BR174" s="62">
        <f>COUNTIF($G174:$BP174,"d")+COUNTIF($G174:$BP174,"r0,d5")/2+COUNTIF($G174:$BP174,"p5,d5")/2</f>
        <v/>
      </c>
      <c r="BS174" s="62">
        <f>COUNTIF($G174:$BP174,"b")+COUNTIF($G174:$BP174,"r0,b5")/2+COUNTIF($G174:$BP174,"p5,b5")/2</f>
        <v/>
      </c>
      <c r="BT174" s="62">
        <f>COUNTIF($G174:$BP174,"c")+COUNTIF($G174:$BP174,"r0,c5")/2+COUNTIF($G174:$BP174,"p5,c5")/2</f>
        <v/>
      </c>
      <c r="BU174" s="62">
        <f>COUNTIF($G174:$BP174,"KH")+COUNTIF($G174:$BP174,"TL")+COUNTIF($G174:$BP174,"L")</f>
        <v/>
      </c>
      <c r="BV174" s="62" t="n"/>
      <c r="BW174" s="62">
        <f>COUNTIF($G174:$BP174,"hh")</f>
        <v/>
      </c>
      <c r="BX174" s="62">
        <f>COUNTIF($G174:$BP174,"nt7")</f>
        <v/>
      </c>
      <c r="BY174" s="62">
        <f>COUNTIF($G174:$BP174,"P")+COUNTIF($G174:$BP174,"p5,a5")/2+COUNTIF($G174:$BP174,"p5,b5")/2+COUNTIF($G174:$BP174,"p5,c5")/2+COUNTIF($G174:$BP174,"p5,d5")/2</f>
        <v/>
      </c>
      <c r="BZ174" s="63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4">
        <f>IF(BZ174&gt;25,4,IF(BZ174&gt;18,3,IF(BZ174&gt;12,2,IF(BZ174&gt;4,1,0))))-BX174-2+1</f>
        <v/>
      </c>
      <c r="CE174" s="30" t="n"/>
      <c r="CF174" s="64">
        <f>CD174*CI174</f>
        <v/>
      </c>
      <c r="CG174" s="65">
        <f>F174-BY174+1</f>
        <v/>
      </c>
      <c r="CH174" s="64">
        <f>CE174*16</f>
        <v/>
      </c>
      <c r="CI174" s="66">
        <f>VLOOKUP(A174,[1]DATA!$A$6:$AI$331,34,0)</f>
        <v/>
      </c>
      <c r="CJ174" s="67">
        <f>VLOOKUP(A174,[2]CHAMCONG!A$7:CI$333,79,0)</f>
        <v/>
      </c>
      <c r="CK174" s="68">
        <f>CJ174-CA174</f>
        <v/>
      </c>
    </row>
    <row r="175" ht="15.75" customFormat="1" customHeight="1" s="25">
      <c r="A175" s="69" t="inlineStr">
        <is>
          <t>A1598</t>
        </is>
      </c>
      <c r="B175" s="70" t="inlineStr">
        <is>
          <t>Lê Thành Trung</t>
        </is>
      </c>
      <c r="C175" s="71" t="inlineStr">
        <is>
          <t>X1 Ép - A</t>
        </is>
      </c>
      <c r="D175" s="72" t="inlineStr">
        <is>
          <t>Trực tiếp</t>
        </is>
      </c>
      <c r="E175" s="73" t="inlineStr">
        <is>
          <t>2020-07-15</t>
        </is>
      </c>
      <c r="F175" s="73" t="inlineStr"/>
      <c r="G175" s="74" t="inlineStr">
        <is>
          <t>A</t>
        </is>
      </c>
      <c r="H175" s="74" t="n">
        <v>4</v>
      </c>
      <c r="I175" s="74" t="inlineStr">
        <is>
          <t>A</t>
        </is>
      </c>
      <c r="J175" s="74" t="n">
        <v>4</v>
      </c>
      <c r="K175" s="74" t="inlineStr"/>
      <c r="L175" s="74" t="n">
        <v>0</v>
      </c>
      <c r="M175" s="74" t="inlineStr">
        <is>
          <t>C</t>
        </is>
      </c>
      <c r="N175" s="74" t="n">
        <v>4</v>
      </c>
      <c r="O175" s="74" t="inlineStr">
        <is>
          <t>C</t>
        </is>
      </c>
      <c r="P175" s="74" t="n">
        <v>4</v>
      </c>
      <c r="Q175" s="74" t="inlineStr">
        <is>
          <t>C</t>
        </is>
      </c>
      <c r="R175" s="74" t="n">
        <v>4</v>
      </c>
      <c r="S175" s="74" t="inlineStr">
        <is>
          <t>C</t>
        </is>
      </c>
      <c r="T175" s="74" t="n">
        <v>4</v>
      </c>
      <c r="U175" s="74" t="inlineStr">
        <is>
          <t>C</t>
        </is>
      </c>
      <c r="V175" s="74" t="n">
        <v>4</v>
      </c>
      <c r="W175" s="74" t="inlineStr">
        <is>
          <t>L</t>
        </is>
      </c>
      <c r="X175" s="74" t="n">
        <v>0</v>
      </c>
      <c r="Y175" s="74" t="inlineStr"/>
      <c r="Z175" s="74" t="n">
        <v>0</v>
      </c>
      <c r="AA175" s="74" t="inlineStr">
        <is>
          <t>R0</t>
        </is>
      </c>
      <c r="AB175" s="74" t="n">
        <v>0</v>
      </c>
      <c r="AC175" s="74" t="n"/>
      <c r="AD175" s="74" t="n"/>
      <c r="AE175" s="74" t="n"/>
      <c r="AF175" s="74" t="n"/>
      <c r="AG175" s="74" t="n"/>
      <c r="AH175" s="74" t="n"/>
      <c r="AI175" s="74" t="n"/>
      <c r="AJ175" s="74" t="n"/>
      <c r="AK175" s="74" t="n"/>
      <c r="AL175" s="74" t="n"/>
      <c r="AM175" s="74" t="n"/>
      <c r="AN175" s="74" t="n"/>
      <c r="AO175" s="74" t="n"/>
      <c r="AP175" s="74" t="n"/>
      <c r="AQ175" s="74" t="n"/>
      <c r="AR175" s="74" t="n"/>
      <c r="AS175" s="74" t="n"/>
      <c r="AT175" s="74" t="n"/>
      <c r="AU175" s="74" t="n"/>
      <c r="AV175" s="74" t="n"/>
      <c r="AW175" s="74" t="n"/>
      <c r="AX175" s="74" t="n"/>
      <c r="AY175" s="74" t="n"/>
      <c r="AZ175" s="74" t="n"/>
      <c r="BA175" s="74" t="n"/>
      <c r="BB175" s="74" t="n"/>
      <c r="BC175" s="74" t="n"/>
      <c r="BD175" s="74" t="n"/>
      <c r="BE175" s="74" t="n"/>
      <c r="BF175" s="74" t="n"/>
      <c r="BG175" s="74" t="n"/>
      <c r="BH175" s="74" t="n"/>
      <c r="BI175" s="74" t="n"/>
      <c r="BJ175" s="74" t="n"/>
      <c r="BK175" s="74" t="n"/>
      <c r="BL175" s="74" t="n"/>
      <c r="BM175" s="74" t="n"/>
      <c r="BN175" s="74" t="n"/>
      <c r="BO175" s="74" t="n"/>
      <c r="BP175" s="74" t="n"/>
      <c r="BQ175" s="62">
        <f>COUNTIF($G175:$BP175,"a")+COUNTIF($G175:$BP175,"r0,a5")/2+COUNTIF($G175:$BP175,"p5,a5")/2</f>
        <v/>
      </c>
      <c r="BR175" s="62">
        <f>COUNTIF($G175:$BP175,"d")+COUNTIF($G175:$BP175,"r0,d5")/2+COUNTIF($G175:$BP175,"p5,d5")/2</f>
        <v/>
      </c>
      <c r="BS175" s="62">
        <f>COUNTIF($G175:$BP175,"b")+COUNTIF($G175:$BP175,"r0,b5")/2+COUNTIF($G175:$BP175,"p5,b5")/2</f>
        <v/>
      </c>
      <c r="BT175" s="62">
        <f>COUNTIF($G175:$BP175,"c")+COUNTIF($G175:$BP175,"r0,c5")/2+COUNTIF($G175:$BP175,"p5,c5")/2</f>
        <v/>
      </c>
      <c r="BU175" s="62">
        <f>COUNTIF($G175:$BP175,"KH")+COUNTIF($G175:$BP175,"TL")+COUNTIF($G175:$BP175,"L")</f>
        <v/>
      </c>
      <c r="BV175" s="62" t="n"/>
      <c r="BW175" s="62">
        <f>COUNTIF($G175:$BP175,"hh")</f>
        <v/>
      </c>
      <c r="BX175" s="62">
        <f>COUNTIF($G175:$BP175,"nt7")</f>
        <v/>
      </c>
      <c r="BY175" s="62">
        <f>COUNTIF($G175:$BP175,"P")+COUNTIF($G175:$BP175,"p5,a5")/2+COUNTIF($G175:$BP175,"p5,b5")/2+COUNTIF($G175:$BP175,"p5,c5")/2+COUNTIF($G175:$BP175,"p5,d5")/2</f>
        <v/>
      </c>
      <c r="BZ175" s="63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4">
        <f>IF(BZ175&gt;25,4,IF(BZ175&gt;18,3,IF(BZ175&gt;12,2,IF(BZ175&gt;4,1,0))))-BX175-2+1</f>
        <v/>
      </c>
      <c r="CE175" s="30" t="n"/>
      <c r="CF175" s="64">
        <f>CD175*CI175</f>
        <v/>
      </c>
      <c r="CG175" s="65">
        <f>F175-BY175+1</f>
        <v/>
      </c>
      <c r="CH175" s="64">
        <f>CE175*16</f>
        <v/>
      </c>
      <c r="CI175" s="66">
        <f>VLOOKUP(A175,[1]DATA!$A$6:$AI$331,34,0)</f>
        <v/>
      </c>
      <c r="CJ175" s="67">
        <f>VLOOKUP(A175,[2]CHAMCONG!A$7:CI$333,79,0)</f>
        <v/>
      </c>
      <c r="CK175" s="68">
        <f>CJ175-CA175</f>
        <v/>
      </c>
    </row>
    <row r="176" ht="15.75" customFormat="1" customHeight="1" s="25">
      <c r="A176" s="69" t="inlineStr">
        <is>
          <t>A1603</t>
        </is>
      </c>
      <c r="B176" s="70" t="inlineStr">
        <is>
          <t>Nguyễn Đức Tính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C</t>
        </is>
      </c>
      <c r="H176" s="74" t="n">
        <v>4</v>
      </c>
      <c r="I176" s="75" t="inlineStr">
        <is>
          <t>C</t>
        </is>
      </c>
      <c r="J176" s="74" t="n">
        <v>4</v>
      </c>
      <c r="K176" s="75" t="inlineStr"/>
      <c r="L176" s="74" t="n">
        <v>0</v>
      </c>
      <c r="M176" s="75" t="inlineStr">
        <is>
          <t>A</t>
        </is>
      </c>
      <c r="N176" s="74" t="n">
        <v>4</v>
      </c>
      <c r="O176" s="75" t="inlineStr">
        <is>
          <t>A</t>
        </is>
      </c>
      <c r="P176" s="74" t="n">
        <v>4</v>
      </c>
      <c r="Q176" s="74" t="inlineStr">
        <is>
          <t>A</t>
        </is>
      </c>
      <c r="R176" s="74" t="n">
        <v>2</v>
      </c>
      <c r="S176" s="75" t="inlineStr">
        <is>
          <t>A</t>
        </is>
      </c>
      <c r="T176" s="74" t="n">
        <v>4</v>
      </c>
      <c r="U176" s="75" t="inlineStr">
        <is>
          <t>A</t>
        </is>
      </c>
      <c r="V176" s="74" t="n">
        <v>4</v>
      </c>
      <c r="W176" s="75" t="inlineStr">
        <is>
          <t>L</t>
        </is>
      </c>
      <c r="X176" s="74" t="n">
        <v>0</v>
      </c>
      <c r="Y176" s="75" t="inlineStr"/>
      <c r="Z176" s="74" t="n">
        <v>0</v>
      </c>
      <c r="AA176" s="75" t="inlineStr">
        <is>
          <t>P0</t>
        </is>
      </c>
      <c r="AB176" s="74" t="n">
        <v>0</v>
      </c>
      <c r="AC176" s="75" t="n"/>
      <c r="AD176" s="74" t="n"/>
      <c r="AE176" s="74" t="n"/>
      <c r="AF176" s="74" t="n"/>
      <c r="AG176" s="75" t="n"/>
      <c r="AH176" s="74" t="n"/>
      <c r="AI176" s="74" t="n"/>
      <c r="AJ176" s="74" t="n"/>
      <c r="AK176" s="75" t="n"/>
      <c r="AL176" s="74" t="n"/>
      <c r="AM176" s="75" t="n"/>
      <c r="AN176" s="74" t="n"/>
      <c r="AO176" s="75" t="n"/>
      <c r="AP176" s="74" t="n"/>
      <c r="AQ176" s="74" t="n"/>
      <c r="AR176" s="74" t="n"/>
      <c r="AS176" s="74" t="n"/>
      <c r="AT176" s="74" t="n"/>
      <c r="AU176" s="74" t="n"/>
      <c r="AV176" s="74" t="n"/>
      <c r="AW176" s="74" t="n"/>
      <c r="AX176" s="74" t="n"/>
      <c r="AY176" s="74" t="n"/>
      <c r="AZ176" s="74" t="n"/>
      <c r="BA176" s="74" t="n"/>
      <c r="BB176" s="74" t="n"/>
      <c r="BC176" s="74" t="n"/>
      <c r="BD176" s="74" t="n"/>
      <c r="BE176" s="74" t="n"/>
      <c r="BF176" s="74" t="n"/>
      <c r="BG176" s="74" t="n"/>
      <c r="BH176" s="74" t="n"/>
      <c r="BI176" s="74" t="n"/>
      <c r="BJ176" s="74" t="n"/>
      <c r="BK176" s="74" t="n"/>
      <c r="BL176" s="74" t="n"/>
      <c r="BM176" s="74" t="n"/>
      <c r="BN176" s="74" t="n"/>
      <c r="BO176" s="74" t="n"/>
      <c r="BP176" s="74" t="n"/>
      <c r="BQ176" s="62">
        <f>COUNTIF($G176:$BP176,"a")+COUNTIF($G176:$BP176,"r0,a5")/2+COUNTIF($G176:$BP176,"p5,a5")/2</f>
        <v/>
      </c>
      <c r="BR176" s="62">
        <f>COUNTIF($G176:$BP176,"d")+COUNTIF($G176:$BP176,"r0,d5")/2+COUNTIF($G176:$BP176,"p5,d5")/2</f>
        <v/>
      </c>
      <c r="BS176" s="62">
        <f>COUNTIF($G176:$BP176,"b")+COUNTIF($G176:$BP176,"r0,b5")/2+COUNTIF($G176:$BP176,"p5,b5")/2</f>
        <v/>
      </c>
      <c r="BT176" s="62">
        <f>COUNTIF($G176:$BP176,"c")+COUNTIF($G176:$BP176,"r0,c5")/2+COUNTIF($G176:$BP176,"p5,c5")/2</f>
        <v/>
      </c>
      <c r="BU176" s="62">
        <f>COUNTIF($G176:$BP176,"KH")+COUNTIF($G176:$BP176,"TL")+COUNTIF($G176:$BP176,"L")</f>
        <v/>
      </c>
      <c r="BV176" s="62" t="n"/>
      <c r="BW176" s="62">
        <f>COUNTIF($G176:$BP176,"hh")</f>
        <v/>
      </c>
      <c r="BX176" s="62">
        <f>COUNTIF($G176:$BP176,"nt7")</f>
        <v/>
      </c>
      <c r="BY176" s="62">
        <f>COUNTIF($G176:$BP176,"P")+COUNTIF($G176:$BP176,"p5,a5")/2+COUNTIF($G176:$BP176,"p5,b5")/2+COUNTIF($G176:$BP176,"p5,c5")/2+COUNTIF($G176:$BP176,"p5,d5")/2</f>
        <v/>
      </c>
      <c r="BZ176" s="63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4">
        <f>IF(BZ176&gt;25,4,IF(BZ176&gt;18,3,IF(BZ176&gt;12,2,IF(BZ176&gt;4,1,0))))-BX176-2+1</f>
        <v/>
      </c>
      <c r="CE176" s="30" t="n"/>
      <c r="CF176" s="64">
        <f>CD176*CI176</f>
        <v/>
      </c>
      <c r="CG176" s="65">
        <f>F176-BY176+1</f>
        <v/>
      </c>
      <c r="CH176" s="64">
        <f>CE176*16</f>
        <v/>
      </c>
      <c r="CI176" s="66">
        <f>VLOOKUP(A176,[1]DATA!$A$6:$AI$331,34,0)</f>
        <v/>
      </c>
      <c r="CJ176" s="67">
        <f>VLOOKUP(A176,[2]CHAMCONG!A$7:CI$333,79,0)</f>
        <v/>
      </c>
      <c r="CK176" s="68">
        <f>CJ176-CA176</f>
        <v/>
      </c>
    </row>
    <row r="177" ht="15.75" customFormat="1" customHeight="1" s="25">
      <c r="A177" s="69" t="inlineStr">
        <is>
          <t>A1604</t>
        </is>
      </c>
      <c r="B177" s="70" t="inlineStr">
        <is>
          <t>Lê Văn Cảm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C</t>
        </is>
      </c>
      <c r="H177" s="74" t="n">
        <v>4</v>
      </c>
      <c r="I177" s="75" t="inlineStr">
        <is>
          <t>C</t>
        </is>
      </c>
      <c r="J177" s="74" t="n">
        <v>4</v>
      </c>
      <c r="K177" s="75" t="inlineStr"/>
      <c r="L177" s="74" t="n">
        <v>0</v>
      </c>
      <c r="M177" s="75" t="inlineStr">
        <is>
          <t>A</t>
        </is>
      </c>
      <c r="N177" s="74" t="n">
        <v>4</v>
      </c>
      <c r="O177" s="75" t="inlineStr">
        <is>
          <t>A</t>
        </is>
      </c>
      <c r="P177" s="74" t="n">
        <v>4</v>
      </c>
      <c r="Q177" s="75" t="inlineStr">
        <is>
          <t>A</t>
        </is>
      </c>
      <c r="R177" s="74" t="n">
        <v>4</v>
      </c>
      <c r="S177" s="75" t="inlineStr">
        <is>
          <t>A</t>
        </is>
      </c>
      <c r="T177" s="74" t="n">
        <v>4</v>
      </c>
      <c r="U177" s="75" t="inlineStr">
        <is>
          <t>A</t>
        </is>
      </c>
      <c r="V177" s="74" t="n">
        <v>4</v>
      </c>
      <c r="W177" s="75" t="inlineStr">
        <is>
          <t>L</t>
        </is>
      </c>
      <c r="X177" s="74" t="n">
        <v>0</v>
      </c>
      <c r="Y177" s="74" t="inlineStr"/>
      <c r="Z177" s="74" t="n">
        <v>0</v>
      </c>
      <c r="AA177" s="75" t="inlineStr">
        <is>
          <t>P0</t>
        </is>
      </c>
      <c r="AB177" s="74" t="n">
        <v>0</v>
      </c>
      <c r="AC177" s="75" t="n"/>
      <c r="AD177" s="74" t="n"/>
      <c r="AE177" s="74" t="n"/>
      <c r="AF177" s="74" t="n"/>
      <c r="AG177" s="74" t="n"/>
      <c r="AH177" s="74" t="n"/>
      <c r="AI177" s="74" t="n"/>
      <c r="AJ177" s="74" t="n"/>
      <c r="AK177" s="74" t="n"/>
      <c r="AL177" s="74" t="n"/>
      <c r="AM177" s="74" t="n"/>
      <c r="AN177" s="74" t="n"/>
      <c r="AO177" s="74" t="n"/>
      <c r="AP177" s="74" t="n"/>
      <c r="AQ177" s="74" t="n"/>
      <c r="AR177" s="74" t="n"/>
      <c r="AS177" s="74" t="n"/>
      <c r="AT177" s="74" t="n"/>
      <c r="AU177" s="74" t="n"/>
      <c r="AV177" s="74" t="n"/>
      <c r="AW177" s="74" t="n"/>
      <c r="AX177" s="74" t="n"/>
      <c r="AY177" s="74" t="n"/>
      <c r="AZ177" s="74" t="n"/>
      <c r="BA177" s="74" t="n"/>
      <c r="BB177" s="74" t="n"/>
      <c r="BC177" s="74" t="n"/>
      <c r="BD177" s="74" t="n"/>
      <c r="BE177" s="74" t="n"/>
      <c r="BF177" s="74" t="n"/>
      <c r="BG177" s="74" t="n"/>
      <c r="BH177" s="74" t="n"/>
      <c r="BI177" s="74" t="n"/>
      <c r="BJ177" s="74" t="n"/>
      <c r="BK177" s="74" t="n"/>
      <c r="BL177" s="74" t="n"/>
      <c r="BM177" s="74" t="n"/>
      <c r="BN177" s="74" t="n"/>
      <c r="BO177" s="74" t="n"/>
      <c r="BP177" s="74" t="n"/>
      <c r="BQ177" s="62">
        <f>COUNTIF($G177:$BP177,"a")+COUNTIF($G177:$BP177,"r0,a5")/2+COUNTIF($G177:$BP177,"p5,a5")/2</f>
        <v/>
      </c>
      <c r="BR177" s="62">
        <f>COUNTIF($G177:$BP177,"d")+COUNTIF($G177:$BP177,"r0,d5")/2+COUNTIF($G177:$BP177,"p5,d5")/2</f>
        <v/>
      </c>
      <c r="BS177" s="62">
        <f>COUNTIF($G177:$BP177,"b")+COUNTIF($G177:$BP177,"r0,b5")/2+COUNTIF($G177:$BP177,"p5,b5")/2</f>
        <v/>
      </c>
      <c r="BT177" s="62">
        <f>COUNTIF($G177:$BP177,"c")+COUNTIF($G177:$BP177,"r0,c5")/2+COUNTIF($G177:$BP177,"p5,c5")/2</f>
        <v/>
      </c>
      <c r="BU177" s="62">
        <f>COUNTIF($G177:$BP177,"KH")+COUNTIF($G177:$BP177,"TL")+COUNTIF($G177:$BP177,"L")</f>
        <v/>
      </c>
      <c r="BV177" s="62" t="n"/>
      <c r="BW177" s="62">
        <f>COUNTIF($G177:$BP177,"hh")</f>
        <v/>
      </c>
      <c r="BX177" s="62">
        <f>COUNTIF($G177:$BP177,"nt7")</f>
        <v/>
      </c>
      <c r="BY177" s="62">
        <f>COUNTIF($G177:$BP177,"P")+COUNTIF($G177:$BP177,"p5,a5")/2+COUNTIF($G177:$BP177,"p5,b5")/2+COUNTIF($G177:$BP177,"p5,c5")/2+COUNTIF($G177:$BP177,"p5,d5")/2</f>
        <v/>
      </c>
      <c r="BZ177" s="63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4">
        <f>IF(BZ177&gt;25,4,IF(BZ177&gt;18,3,IF(BZ177&gt;12,2,IF(BZ177&gt;4,1,0))))-BX177-2+1</f>
        <v/>
      </c>
      <c r="CE177" s="30" t="n"/>
      <c r="CF177" s="64">
        <f>CD177*CI177</f>
        <v/>
      </c>
      <c r="CG177" s="65">
        <f>F177-BY177+1</f>
        <v/>
      </c>
      <c r="CH177" s="64">
        <f>CE177*16</f>
        <v/>
      </c>
      <c r="CI177" s="66">
        <f>VLOOKUP(A177,[1]DATA!$A$6:$AI$331,34,0)</f>
        <v/>
      </c>
      <c r="CJ177" s="67">
        <f>VLOOKUP(A177,[2]CHAMCONG!A$7:CI$333,79,0)</f>
        <v/>
      </c>
      <c r="CK177" s="68">
        <f>CJ177-CA177</f>
        <v/>
      </c>
    </row>
    <row r="178" ht="15.75" customFormat="1" customHeight="1" s="25">
      <c r="A178" s="69" t="inlineStr">
        <is>
          <t>A1607</t>
        </is>
      </c>
      <c r="B178" s="70" t="inlineStr">
        <is>
          <t>Phạm Hồng Hải</t>
        </is>
      </c>
      <c r="C178" s="71" t="inlineStr">
        <is>
          <t>X1 Ép - B</t>
        </is>
      </c>
      <c r="D178" s="72" t="inlineStr">
        <is>
          <t>Trực tiếp</t>
        </is>
      </c>
      <c r="E178" s="73" t="inlineStr">
        <is>
          <t>2020-07-10</t>
        </is>
      </c>
      <c r="F178" s="73" t="inlineStr"/>
      <c r="G178" s="74" t="inlineStr">
        <is>
          <t>C</t>
        </is>
      </c>
      <c r="H178" s="74" t="n">
        <v>4</v>
      </c>
      <c r="I178" s="75" t="inlineStr">
        <is>
          <t>C</t>
        </is>
      </c>
      <c r="J178" s="74" t="n">
        <v>4</v>
      </c>
      <c r="K178" s="75" t="inlineStr"/>
      <c r="L178" s="74" t="n">
        <v>0</v>
      </c>
      <c r="M178" s="75" t="inlineStr">
        <is>
          <t>A</t>
        </is>
      </c>
      <c r="N178" s="74" t="n">
        <v>4</v>
      </c>
      <c r="O178" s="74" t="inlineStr">
        <is>
          <t>A</t>
        </is>
      </c>
      <c r="P178" s="74" t="n">
        <v>4</v>
      </c>
      <c r="Q178" s="74" t="inlineStr">
        <is>
          <t>A</t>
        </is>
      </c>
      <c r="R178" s="74" t="n">
        <v>2</v>
      </c>
      <c r="S178" s="74" t="inlineStr">
        <is>
          <t>A</t>
        </is>
      </c>
      <c r="T178" s="74" t="n">
        <v>4</v>
      </c>
      <c r="U178" s="74" t="inlineStr">
        <is>
          <t>A</t>
        </is>
      </c>
      <c r="V178" s="74" t="n">
        <v>4</v>
      </c>
      <c r="W178" s="74" t="inlineStr">
        <is>
          <t>L</t>
        </is>
      </c>
      <c r="X178" s="74" t="n">
        <v>0</v>
      </c>
      <c r="Y178" s="74" t="inlineStr"/>
      <c r="Z178" s="74" t="n">
        <v>0</v>
      </c>
      <c r="AA178" s="74" t="inlineStr">
        <is>
          <t>P0</t>
        </is>
      </c>
      <c r="AB178" s="74" t="n">
        <v>0</v>
      </c>
      <c r="AC178" s="74" t="n"/>
      <c r="AD178" s="74" t="n"/>
      <c r="AE178" s="74" t="n"/>
      <c r="AF178" s="74" t="n"/>
      <c r="AG178" s="74" t="n"/>
      <c r="AH178" s="74" t="n"/>
      <c r="AI178" s="74" t="n"/>
      <c r="AJ178" s="74" t="n"/>
      <c r="AK178" s="74" t="n"/>
      <c r="AL178" s="74" t="n"/>
      <c r="AM178" s="74" t="n"/>
      <c r="AN178" s="74" t="n"/>
      <c r="AO178" s="74" t="n"/>
      <c r="AP178" s="74" t="n"/>
      <c r="AQ178" s="74" t="n"/>
      <c r="AR178" s="74" t="n"/>
      <c r="AS178" s="74" t="n"/>
      <c r="AT178" s="74" t="n"/>
      <c r="AU178" s="74" t="n"/>
      <c r="AV178" s="74" t="n"/>
      <c r="AW178" s="74" t="n"/>
      <c r="AX178" s="74" t="n"/>
      <c r="AY178" s="74" t="n"/>
      <c r="AZ178" s="74" t="n"/>
      <c r="BA178" s="74" t="n"/>
      <c r="BB178" s="74" t="n"/>
      <c r="BC178" s="74" t="n"/>
      <c r="BD178" s="74" t="n"/>
      <c r="BE178" s="74" t="n"/>
      <c r="BF178" s="74" t="n"/>
      <c r="BG178" s="74" t="n"/>
      <c r="BH178" s="74" t="n"/>
      <c r="BI178" s="74" t="n"/>
      <c r="BJ178" s="74" t="n"/>
      <c r="BK178" s="74" t="n"/>
      <c r="BL178" s="74" t="n"/>
      <c r="BM178" s="74" t="n"/>
      <c r="BN178" s="74" t="n"/>
      <c r="BO178" s="74" t="n"/>
      <c r="BP178" s="74" t="n"/>
      <c r="BQ178" s="62">
        <f>COUNTIF($G178:$BP178,"a")+COUNTIF($G178:$BP178,"r0,a5")/2+COUNTIF($G178:$BP178,"p5,a5")/2</f>
        <v/>
      </c>
      <c r="BR178" s="62">
        <f>COUNTIF($G178:$BP178,"d")+COUNTIF($G178:$BP178,"r0,d5")/2+COUNTIF($G178:$BP178,"p5,d5")/2</f>
        <v/>
      </c>
      <c r="BS178" s="62">
        <f>COUNTIF($G178:$BP178,"b")+COUNTIF($G178:$BP178,"r0,b5")/2+COUNTIF($G178:$BP178,"p5,b5")/2</f>
        <v/>
      </c>
      <c r="BT178" s="62">
        <f>COUNTIF($G178:$BP178,"c")+COUNTIF($G178:$BP178,"r0,c5")/2+COUNTIF($G178:$BP178,"p5,c5")/2</f>
        <v/>
      </c>
      <c r="BU178" s="62">
        <f>COUNTIF($G178:$BP178,"KH")+COUNTIF($G178:$BP178,"TL")+COUNTIF($G178:$BP178,"L")</f>
        <v/>
      </c>
      <c r="BV178" s="62" t="n"/>
      <c r="BW178" s="62">
        <f>COUNTIF($G178:$BP178,"hh")</f>
        <v/>
      </c>
      <c r="BX178" s="62">
        <f>COUNTIF($G178:$BP178,"nt7")</f>
        <v/>
      </c>
      <c r="BY178" s="62">
        <f>COUNTIF($G178:$BP178,"P")+COUNTIF($G178:$BP178,"p5,a5")/2+COUNTIF($G178:$BP178,"p5,b5")/2+COUNTIF($G178:$BP178,"p5,c5")/2+COUNTIF($G178:$BP178,"p5,d5")/2</f>
        <v/>
      </c>
      <c r="BZ178" s="63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4">
        <f>IF(BZ178&gt;25,4,IF(BZ178&gt;18,3,IF(BZ178&gt;12,2,IF(BZ178&gt;4,1,0))))-BX178-2+1</f>
        <v/>
      </c>
      <c r="CE178" s="30" t="n"/>
      <c r="CF178" s="64">
        <f>CD178*CI178</f>
        <v/>
      </c>
      <c r="CG178" s="65">
        <f>F178-BY178+1</f>
        <v/>
      </c>
      <c r="CH178" s="64">
        <f>CE178*16</f>
        <v/>
      </c>
      <c r="CI178" s="66">
        <f>VLOOKUP(A178,[1]DATA!$A$6:$AI$331,34,0)</f>
        <v/>
      </c>
      <c r="CJ178" s="67">
        <f>VLOOKUP(A178,[2]CHAMCONG!A$7:CI$333,79,0)</f>
        <v/>
      </c>
      <c r="CK178" s="68">
        <f>CJ178-CA178</f>
        <v/>
      </c>
    </row>
    <row r="179" ht="15.75" customFormat="1" customHeight="1" s="25">
      <c r="A179" s="69" t="inlineStr">
        <is>
          <t>A1611</t>
        </is>
      </c>
      <c r="B179" s="70" t="inlineStr">
        <is>
          <t>Phan Phú Hậu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D</t>
        </is>
      </c>
      <c r="H179" s="74" t="n">
        <v>0</v>
      </c>
      <c r="I179" s="74" t="inlineStr">
        <is>
          <t>D</t>
        </is>
      </c>
      <c r="J179" s="74" t="n">
        <v>0</v>
      </c>
      <c r="K179" s="74" t="inlineStr"/>
      <c r="L179" s="74" t="n">
        <v>0</v>
      </c>
      <c r="M179" s="74" t="inlineStr">
        <is>
          <t>D</t>
        </is>
      </c>
      <c r="N179" s="74" t="n">
        <v>0</v>
      </c>
      <c r="O179" s="74" t="inlineStr">
        <is>
          <t>D</t>
        </is>
      </c>
      <c r="P179" s="74" t="n">
        <v>0</v>
      </c>
      <c r="Q179" s="74" t="inlineStr">
        <is>
          <t>D</t>
        </is>
      </c>
      <c r="R179" s="74" t="n">
        <v>0</v>
      </c>
      <c r="S179" s="74" t="inlineStr">
        <is>
          <t>D</t>
        </is>
      </c>
      <c r="T179" s="74" t="n">
        <v>0</v>
      </c>
      <c r="U179" s="74" t="inlineStr">
        <is>
          <t>D</t>
        </is>
      </c>
      <c r="V179" s="74" t="n">
        <v>0</v>
      </c>
      <c r="W179" s="74" t="inlineStr">
        <is>
          <t>L</t>
        </is>
      </c>
      <c r="X179" s="74" t="n">
        <v>0</v>
      </c>
      <c r="Y179" s="74" t="inlineStr"/>
      <c r="Z179" s="74" t="n">
        <v>0</v>
      </c>
      <c r="AA179" s="74" t="inlineStr">
        <is>
          <t>P0</t>
        </is>
      </c>
      <c r="AB179" s="74" t="n">
        <v>0</v>
      </c>
      <c r="AC179" s="74" t="n"/>
      <c r="AD179" s="74" t="n"/>
      <c r="AE179" s="74" t="n"/>
      <c r="AF179" s="74" t="n"/>
      <c r="AG179" s="74" t="n"/>
      <c r="AH179" s="74" t="n"/>
      <c r="AI179" s="74" t="n"/>
      <c r="AJ179" s="74" t="n"/>
      <c r="AK179" s="74" t="n"/>
      <c r="AL179" s="74" t="n"/>
      <c r="AM179" s="74" t="n"/>
      <c r="AN179" s="74" t="n"/>
      <c r="AO179" s="74" t="n"/>
      <c r="AP179" s="74" t="n"/>
      <c r="AQ179" s="74" t="n"/>
      <c r="AR179" s="74" t="n"/>
      <c r="AS179" s="74" t="n"/>
      <c r="AT179" s="74" t="n"/>
      <c r="AU179" s="74" t="n"/>
      <c r="AV179" s="74" t="n"/>
      <c r="AW179" s="74" t="n"/>
      <c r="AX179" s="74" t="n"/>
      <c r="AY179" s="74" t="n"/>
      <c r="AZ179" s="74" t="n"/>
      <c r="BA179" s="74" t="n"/>
      <c r="BB179" s="74" t="n"/>
      <c r="BC179" s="74" t="n"/>
      <c r="BD179" s="74" t="n"/>
      <c r="BE179" s="74" t="n"/>
      <c r="BF179" s="74" t="n"/>
      <c r="BG179" s="74" t="n"/>
      <c r="BH179" s="74" t="n"/>
      <c r="BI179" s="74" t="n"/>
      <c r="BJ179" s="74" t="n"/>
      <c r="BK179" s="74" t="n"/>
      <c r="BL179" s="74" t="n"/>
      <c r="BM179" s="74" t="n"/>
      <c r="BN179" s="74" t="n"/>
      <c r="BO179" s="74" t="n"/>
      <c r="BP179" s="74" t="n"/>
      <c r="BQ179" s="62">
        <f>COUNTIF($G179:$BP179,"a")+COUNTIF($G179:$BP179,"r0,a5")/2+COUNTIF($G179:$BP179,"p5,a5")/2</f>
        <v/>
      </c>
      <c r="BR179" s="62">
        <f>COUNTIF($G179:$BP179,"d")+COUNTIF($G179:$BP179,"r0,d5")/2+COUNTIF($G179:$BP179,"p5,d5")/2</f>
        <v/>
      </c>
      <c r="BS179" s="62">
        <f>COUNTIF($G179:$BP179,"b")+COUNTIF($G179:$BP179,"r0,b5")/2+COUNTIF($G179:$BP179,"p5,b5")/2</f>
        <v/>
      </c>
      <c r="BT179" s="62">
        <f>COUNTIF($G179:$BP179,"c")+COUNTIF($G179:$BP179,"r0,c5")/2+COUNTIF($G179:$BP179,"p5,c5")/2</f>
        <v/>
      </c>
      <c r="BU179" s="62">
        <f>COUNTIF($G179:$BP179,"KH")+COUNTIF($G179:$BP179,"TL")+COUNTIF($G179:$BP179,"L")</f>
        <v/>
      </c>
      <c r="BV179" s="62" t="n"/>
      <c r="BW179" s="62">
        <f>COUNTIF($G179:$BP179,"hh")</f>
        <v/>
      </c>
      <c r="BX179" s="62">
        <f>COUNTIF($G179:$BP179,"nt7")</f>
        <v/>
      </c>
      <c r="BY179" s="62">
        <f>COUNTIF($G179:$BP179,"P")+COUNTIF($G179:$BP179,"p5,a5")/2+COUNTIF($G179:$BP179,"p5,b5")/2+COUNTIF($G179:$BP179,"p5,c5")/2+COUNTIF($G179:$BP179,"p5,d5")/2</f>
        <v/>
      </c>
      <c r="BZ179" s="63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4">
        <f>IF(BZ179&gt;25,4,IF(BZ179&gt;18,3,IF(BZ179&gt;12,2,IF(BZ179&gt;4,1,0))))-BX179-2+1</f>
        <v/>
      </c>
      <c r="CE179" s="30" t="n"/>
      <c r="CF179" s="64">
        <f>CD179*CI179</f>
        <v/>
      </c>
      <c r="CG179" s="65">
        <f>F179-BY179+1</f>
        <v/>
      </c>
      <c r="CH179" s="64">
        <f>CE179*16</f>
        <v/>
      </c>
      <c r="CI179" s="66">
        <f>VLOOKUP(A179,[1]DATA!$A$6:$AI$331,34,0)</f>
        <v/>
      </c>
      <c r="CJ179" s="67">
        <f>VLOOKUP(A179,[2]CHAMCONG!A$7:CI$333,79,0)</f>
        <v/>
      </c>
      <c r="CK179" s="68">
        <f>CJ179-CA179</f>
        <v/>
      </c>
    </row>
    <row r="180" ht="15.75" customFormat="1" customHeight="1" s="25">
      <c r="A180" s="69" t="inlineStr">
        <is>
          <t>A1612</t>
        </is>
      </c>
      <c r="B180" s="70" t="inlineStr">
        <is>
          <t>Võ Thanh Giàu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D</t>
        </is>
      </c>
      <c r="H180" s="74" t="n">
        <v>0</v>
      </c>
      <c r="I180" s="75" t="inlineStr">
        <is>
          <t>D</t>
        </is>
      </c>
      <c r="J180" s="74" t="n">
        <v>0</v>
      </c>
      <c r="K180" s="75" t="inlineStr">
        <is>
          <t>CN</t>
        </is>
      </c>
      <c r="L180" s="74" t="n">
        <v>8</v>
      </c>
      <c r="M180" s="75" t="inlineStr">
        <is>
          <t>D</t>
        </is>
      </c>
      <c r="N180" s="74" t="n">
        <v>4</v>
      </c>
      <c r="O180" s="75" t="inlineStr">
        <is>
          <t>D</t>
        </is>
      </c>
      <c r="P180" s="74" t="n">
        <v>2</v>
      </c>
      <c r="Q180" s="74" t="inlineStr">
        <is>
          <t>D</t>
        </is>
      </c>
      <c r="R180" s="74" t="n">
        <v>0</v>
      </c>
      <c r="S180" s="75" t="inlineStr">
        <is>
          <t>D</t>
        </is>
      </c>
      <c r="T180" s="74" t="n">
        <v>0</v>
      </c>
      <c r="U180" s="75" t="inlineStr">
        <is>
          <t>D</t>
        </is>
      </c>
      <c r="V180" s="74" t="n">
        <v>0</v>
      </c>
      <c r="W180" s="75" t="inlineStr">
        <is>
          <t>L</t>
        </is>
      </c>
      <c r="X180" s="74" t="n">
        <v>8</v>
      </c>
      <c r="Y180" s="75" t="inlineStr">
        <is>
          <t>CN</t>
        </is>
      </c>
      <c r="Z180" s="74" t="n">
        <v>8</v>
      </c>
      <c r="AA180" s="75" t="inlineStr">
        <is>
          <t>R0</t>
        </is>
      </c>
      <c r="AB180" s="74" t="n">
        <v>0</v>
      </c>
      <c r="AC180" s="75" t="n"/>
      <c r="AD180" s="74" t="n"/>
      <c r="AE180" s="74" t="n"/>
      <c r="AF180" s="74" t="n"/>
      <c r="AG180" s="75" t="n"/>
      <c r="AH180" s="74" t="n"/>
      <c r="AI180" s="75" t="n"/>
      <c r="AJ180" s="74" t="n"/>
      <c r="AK180" s="75" t="n"/>
      <c r="AL180" s="74" t="n"/>
      <c r="AM180" s="75" t="n"/>
      <c r="AN180" s="74" t="n"/>
      <c r="AO180" s="75" t="n"/>
      <c r="AP180" s="74" t="n"/>
      <c r="AQ180" s="75" t="n"/>
      <c r="AR180" s="74" t="n"/>
      <c r="AS180" s="74" t="n"/>
      <c r="AT180" s="74" t="n"/>
      <c r="AU180" s="74" t="n"/>
      <c r="AV180" s="74" t="n"/>
      <c r="AW180" s="74" t="n"/>
      <c r="AX180" s="74" t="n"/>
      <c r="AY180" s="75" t="n"/>
      <c r="AZ180" s="74" t="n"/>
      <c r="BA180" s="74" t="n"/>
      <c r="BB180" s="74" t="n"/>
      <c r="BC180" s="74" t="n"/>
      <c r="BD180" s="74" t="n"/>
      <c r="BE180" s="75" t="n"/>
      <c r="BF180" s="74" t="n"/>
      <c r="BG180" s="74" t="n"/>
      <c r="BH180" s="74" t="n"/>
      <c r="BI180" s="74" t="n"/>
      <c r="BJ180" s="74" t="n"/>
      <c r="BK180" s="74" t="n"/>
      <c r="BL180" s="74" t="n"/>
      <c r="BM180" s="74" t="n"/>
      <c r="BN180" s="74" t="n"/>
      <c r="BO180" s="74" t="n"/>
      <c r="BP180" s="74" t="n"/>
      <c r="BQ180" s="62">
        <f>COUNTIF($G180:$BP180,"a")+COUNTIF($G180:$BP180,"r0,a5")/2+COUNTIF($G180:$BP180,"p5,a5")/2</f>
        <v/>
      </c>
      <c r="BR180" s="62">
        <f>COUNTIF($G180:$BP180,"d")+COUNTIF($G180:$BP180,"r0,d5")/2+COUNTIF($G180:$BP180,"p5,d5")/2</f>
        <v/>
      </c>
      <c r="BS180" s="62">
        <f>COUNTIF($G180:$BP180,"b")+COUNTIF($G180:$BP180,"r0,b5")/2+COUNTIF($G180:$BP180,"p5,b5")/2</f>
        <v/>
      </c>
      <c r="BT180" s="62">
        <f>COUNTIF($G180:$BP180,"c")+COUNTIF($G180:$BP180,"r0,c5")/2+COUNTIF($G180:$BP180,"p5,c5")/2</f>
        <v/>
      </c>
      <c r="BU180" s="62">
        <f>COUNTIF($G180:$BP180,"KH")+COUNTIF($G180:$BP180,"TL")+COUNTIF($G180:$BP180,"L")</f>
        <v/>
      </c>
      <c r="BV180" s="62" t="n"/>
      <c r="BW180" s="62">
        <f>COUNTIF($G180:$BP180,"hh")</f>
        <v/>
      </c>
      <c r="BX180" s="62">
        <f>COUNTIF($G180:$BP180,"nt7")</f>
        <v/>
      </c>
      <c r="BY180" s="62">
        <f>COUNTIF($G180:$BP180,"P")+COUNTIF($G180:$BP180,"p5,a5")/2+COUNTIF($G180:$BP180,"p5,b5")/2+COUNTIF($G180:$BP180,"p5,c5")/2+COUNTIF($G180:$BP180,"p5,d5")/2</f>
        <v/>
      </c>
      <c r="BZ180" s="63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4">
        <f>IF(BZ180&gt;25,4,IF(BZ180&gt;18,3,IF(BZ180&gt;12,2,IF(BZ180&gt;4,1,0))))-BX180-2+1</f>
        <v/>
      </c>
      <c r="CE180" s="30" t="n"/>
      <c r="CF180" s="64">
        <f>CD180*CI180</f>
        <v/>
      </c>
      <c r="CG180" s="65">
        <f>F180-BY180+1</f>
        <v/>
      </c>
      <c r="CH180" s="64">
        <f>CE180*16</f>
        <v/>
      </c>
      <c r="CI180" s="66">
        <f>VLOOKUP(A180,[1]DATA!$A$6:$AI$331,34,0)</f>
        <v/>
      </c>
      <c r="CJ180" s="67">
        <f>VLOOKUP(A180,[2]CHAMCONG!A$7:CI$333,79,0)</f>
        <v/>
      </c>
      <c r="CK180" s="68">
        <f>CJ180-CA180</f>
        <v/>
      </c>
    </row>
    <row r="181" ht="15.75" customFormat="1" customHeight="1" s="25">
      <c r="A181" s="69" t="inlineStr">
        <is>
          <t>A1613</t>
        </is>
      </c>
      <c r="B181" s="70" t="inlineStr">
        <is>
          <t>Huỳnh Phước Hậu</t>
        </is>
      </c>
      <c r="C181" s="71" t="inlineStr">
        <is>
          <t>Khuôn Lập trình-gia công</t>
        </is>
      </c>
      <c r="D181" s="72" t="inlineStr">
        <is>
          <t>Gián tiếp</t>
        </is>
      </c>
      <c r="E181" s="73" t="inlineStr">
        <is>
          <t>2020-07-15</t>
        </is>
      </c>
      <c r="F181" s="73" t="inlineStr"/>
      <c r="G181" s="74" t="inlineStr">
        <is>
          <t>D</t>
        </is>
      </c>
      <c r="H181" s="74" t="n">
        <v>0</v>
      </c>
      <c r="I181" s="75" t="inlineStr">
        <is>
          <t>D</t>
        </is>
      </c>
      <c r="J181" s="74" t="n">
        <v>0</v>
      </c>
      <c r="K181" s="74" t="inlineStr"/>
      <c r="L181" s="74" t="n">
        <v>0</v>
      </c>
      <c r="M181" s="74" t="inlineStr">
        <is>
          <t>D</t>
        </is>
      </c>
      <c r="N181" s="74" t="n">
        <v>4</v>
      </c>
      <c r="O181" s="74" t="inlineStr">
        <is>
          <t>D</t>
        </is>
      </c>
      <c r="P181" s="74" t="n">
        <v>4</v>
      </c>
      <c r="Q181" s="74" t="inlineStr">
        <is>
          <t>D</t>
        </is>
      </c>
      <c r="R181" s="74" t="n">
        <v>3</v>
      </c>
      <c r="S181" s="74" t="inlineStr">
        <is>
          <t>D</t>
        </is>
      </c>
      <c r="T181" s="74" t="n">
        <v>0</v>
      </c>
      <c r="U181" s="74" t="inlineStr">
        <is>
          <t>D</t>
        </is>
      </c>
      <c r="V181" s="74" t="n">
        <v>0</v>
      </c>
      <c r="W181" s="74" t="inlineStr">
        <is>
          <t>L</t>
        </is>
      </c>
      <c r="X181" s="74" t="n">
        <v>8</v>
      </c>
      <c r="Y181" s="74" t="inlineStr">
        <is>
          <t>CN</t>
        </is>
      </c>
      <c r="Z181" s="74" t="n">
        <v>8</v>
      </c>
      <c r="AA181" s="74" t="inlineStr">
        <is>
          <t>R0</t>
        </is>
      </c>
      <c r="AB181" s="74" t="n">
        <v>0</v>
      </c>
      <c r="AC181" s="75" t="n"/>
      <c r="AD181" s="74" t="n"/>
      <c r="AE181" s="75" t="n"/>
      <c r="AF181" s="75" t="n"/>
      <c r="AG181" s="75" t="n"/>
      <c r="AH181" s="74" t="n"/>
      <c r="AI181" s="75" t="n"/>
      <c r="AJ181" s="74" t="n"/>
      <c r="AK181" s="74" t="n"/>
      <c r="AL181" s="74" t="n"/>
      <c r="AM181" s="74" t="n"/>
      <c r="AN181" s="74" t="n"/>
      <c r="AO181" s="74" t="n"/>
      <c r="AP181" s="74" t="n"/>
      <c r="AQ181" s="74" t="n"/>
      <c r="AR181" s="74" t="n"/>
      <c r="AS181" s="74" t="n"/>
      <c r="AT181" s="74" t="n"/>
      <c r="AU181" s="74" t="n"/>
      <c r="AV181" s="74" t="n"/>
      <c r="AW181" s="74" t="n"/>
      <c r="AX181" s="74" t="n"/>
      <c r="AY181" s="74" t="n"/>
      <c r="AZ181" s="74" t="n"/>
      <c r="BA181" s="74" t="n"/>
      <c r="BB181" s="74" t="n"/>
      <c r="BC181" s="74" t="n"/>
      <c r="BD181" s="74" t="n"/>
      <c r="BE181" s="74" t="n"/>
      <c r="BF181" s="74" t="n"/>
      <c r="BG181" s="74" t="n"/>
      <c r="BH181" s="74" t="n"/>
      <c r="BI181" s="74" t="n"/>
      <c r="BJ181" s="74" t="n"/>
      <c r="BK181" s="74" t="n"/>
      <c r="BL181" s="74" t="n"/>
      <c r="BM181" s="74" t="n"/>
      <c r="BN181" s="74" t="n"/>
      <c r="BO181" s="74" t="n"/>
      <c r="BP181" s="74" t="n"/>
      <c r="BQ181" s="62">
        <f>COUNTIF($G181:$BP181,"a")+COUNTIF($G181:$BP181,"r0,a5")/2+COUNTIF($G181:$BP181,"p5,a5")/2</f>
        <v/>
      </c>
      <c r="BR181" s="62">
        <f>COUNTIF($G181:$BP181,"d")+COUNTIF($G181:$BP181,"r0,d5")/2+COUNTIF($G181:$BP181,"p5,d5")/2</f>
        <v/>
      </c>
      <c r="BS181" s="62">
        <f>COUNTIF($G181:$BP181,"b")+COUNTIF($G181:$BP181,"r0,b5")/2+COUNTIF($G181:$BP181,"p5,b5")/2</f>
        <v/>
      </c>
      <c r="BT181" s="62">
        <f>COUNTIF($G181:$BP181,"c")+COUNTIF($G181:$BP181,"r0,c5")/2+COUNTIF($G181:$BP181,"p5,c5")/2</f>
        <v/>
      </c>
      <c r="BU181" s="62">
        <f>COUNTIF($G181:$BP181,"KH")+COUNTIF($G181:$BP181,"TL")+COUNTIF($G181:$BP181,"L")</f>
        <v/>
      </c>
      <c r="BV181" s="62" t="n"/>
      <c r="BW181" s="62">
        <f>COUNTIF($G181:$BP181,"hh")</f>
        <v/>
      </c>
      <c r="BX181" s="62">
        <f>COUNTIF($G181:$BP181,"nt7")</f>
        <v/>
      </c>
      <c r="BY181" s="62">
        <f>COUNTIF($G181:$BP181,"P")+COUNTIF($G181:$BP181,"p5,a5")/2+COUNTIF($G181:$BP181,"p5,b5")/2+COUNTIF($G181:$BP181,"p5,c5")/2+COUNTIF($G181:$BP181,"p5,d5")/2</f>
        <v/>
      </c>
      <c r="BZ181" s="63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4">
        <f>IF(BZ181&gt;25,4,IF(BZ181&gt;18,3,IF(BZ181&gt;12,2,IF(BZ181&gt;4,1,0))))-BX181-2+1</f>
        <v/>
      </c>
      <c r="CE181" s="30" t="n"/>
      <c r="CF181" s="64">
        <f>CD181*CI181</f>
        <v/>
      </c>
      <c r="CG181" s="65">
        <f>F181-BY181+1</f>
        <v/>
      </c>
      <c r="CH181" s="64">
        <f>CE181*16</f>
        <v/>
      </c>
      <c r="CI181" s="66">
        <f>VLOOKUP(A181,[1]DATA!$A$6:$AI$331,34,0)</f>
        <v/>
      </c>
      <c r="CJ181" s="67">
        <f>VLOOKUP(A181,[2]CHAMCONG!A$7:CI$333,79,0)</f>
        <v/>
      </c>
      <c r="CK181" s="68">
        <f>CJ181-CA181</f>
        <v/>
      </c>
    </row>
    <row r="182" ht="15.75" customFormat="1" customHeight="1" s="25">
      <c r="A182" s="69" t="inlineStr">
        <is>
          <t>A1616</t>
        </is>
      </c>
      <c r="B182" s="70" t="inlineStr">
        <is>
          <t>Đặng Hoài Phong</t>
        </is>
      </c>
      <c r="C182" s="71" t="inlineStr">
        <is>
          <t>X1 Ép - A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A</t>
        </is>
      </c>
      <c r="H182" s="74" t="n">
        <v>4</v>
      </c>
      <c r="I182" s="74" t="inlineStr">
        <is>
          <t>A</t>
        </is>
      </c>
      <c r="J182" s="74" t="n">
        <v>4</v>
      </c>
      <c r="K182" s="74" t="inlineStr"/>
      <c r="L182" s="74" t="n">
        <v>0</v>
      </c>
      <c r="M182" s="74" t="inlineStr">
        <is>
          <t>C</t>
        </is>
      </c>
      <c r="N182" s="74" t="n">
        <v>4</v>
      </c>
      <c r="O182" s="74" t="inlineStr">
        <is>
          <t>C</t>
        </is>
      </c>
      <c r="P182" s="74" t="n">
        <v>4</v>
      </c>
      <c r="Q182" s="74" t="inlineStr">
        <is>
          <t>C</t>
        </is>
      </c>
      <c r="R182" s="74" t="n">
        <v>4</v>
      </c>
      <c r="S182" s="74" t="inlineStr">
        <is>
          <t>C</t>
        </is>
      </c>
      <c r="T182" s="74" t="n">
        <v>4</v>
      </c>
      <c r="U182" s="74" t="inlineStr">
        <is>
          <t>C</t>
        </is>
      </c>
      <c r="V182" s="74" t="n">
        <v>4</v>
      </c>
      <c r="W182" s="74" t="inlineStr">
        <is>
          <t>L</t>
        </is>
      </c>
      <c r="X182" s="74" t="n">
        <v>0</v>
      </c>
      <c r="Y182" s="74" t="inlineStr"/>
      <c r="Z182" s="74" t="n">
        <v>0</v>
      </c>
      <c r="AA182" s="74" t="inlineStr">
        <is>
          <t>P0</t>
        </is>
      </c>
      <c r="AB182" s="74" t="n">
        <v>0</v>
      </c>
      <c r="AC182" s="74" t="n"/>
      <c r="AD182" s="74" t="n"/>
      <c r="AE182" s="74" t="n"/>
      <c r="AF182" s="74" t="n"/>
      <c r="AG182" s="75" t="n"/>
      <c r="AH182" s="74" t="n"/>
      <c r="AI182" s="74" t="n"/>
      <c r="AJ182" s="74" t="n"/>
      <c r="AK182" s="75" t="n"/>
      <c r="AL182" s="74" t="n"/>
      <c r="AM182" s="75" t="n"/>
      <c r="AN182" s="74" t="n"/>
      <c r="AO182" s="75" t="n"/>
      <c r="AP182" s="74" t="n"/>
      <c r="AQ182" s="74" t="n"/>
      <c r="AR182" s="74" t="n"/>
      <c r="AS182" s="74" t="n"/>
      <c r="AT182" s="74" t="n"/>
      <c r="AU182" s="74" t="n"/>
      <c r="AV182" s="74" t="n"/>
      <c r="AW182" s="74" t="n"/>
      <c r="AX182" s="74" t="n"/>
      <c r="AY182" s="74" t="n"/>
      <c r="AZ182" s="74" t="n"/>
      <c r="BA182" s="74" t="n"/>
      <c r="BB182" s="74" t="n"/>
      <c r="BC182" s="74" t="n"/>
      <c r="BD182" s="74" t="n"/>
      <c r="BE182" s="74" t="n"/>
      <c r="BF182" s="74" t="n"/>
      <c r="BG182" s="74" t="n"/>
      <c r="BH182" s="74" t="n"/>
      <c r="BI182" s="74" t="n"/>
      <c r="BJ182" s="74" t="n"/>
      <c r="BK182" s="74" t="n"/>
      <c r="BL182" s="74" t="n"/>
      <c r="BM182" s="74" t="n"/>
      <c r="BN182" s="74" t="n"/>
      <c r="BO182" s="74" t="n"/>
      <c r="BP182" s="74" t="n"/>
      <c r="BQ182" s="62">
        <f>COUNTIF($G182:$BP182,"a")+COUNTIF($G182:$BP182,"r0,a5")/2+COUNTIF($G182:$BP182,"p5,a5")/2</f>
        <v/>
      </c>
      <c r="BR182" s="62">
        <f>COUNTIF($G182:$BP182,"d")+COUNTIF($G182:$BP182,"r0,d5")/2+COUNTIF($G182:$BP182,"p5,d5")/2</f>
        <v/>
      </c>
      <c r="BS182" s="62">
        <f>COUNTIF($G182:$BP182,"b")+COUNTIF($G182:$BP182,"r0,b5")/2+COUNTIF($G182:$BP182,"p5,b5")/2</f>
        <v/>
      </c>
      <c r="BT182" s="62">
        <f>COUNTIF($G182:$BP182,"c")+COUNTIF($G182:$BP182,"r0,c5")/2+COUNTIF($G182:$BP182,"p5,c5")/2</f>
        <v/>
      </c>
      <c r="BU182" s="62">
        <f>COUNTIF($G182:$BP182,"KH")+COUNTIF($G182:$BP182,"TL")+COUNTIF($G182:$BP182,"L")</f>
        <v/>
      </c>
      <c r="BV182" s="62" t="n"/>
      <c r="BW182" s="62">
        <f>COUNTIF($G182:$BP182,"hh")</f>
        <v/>
      </c>
      <c r="BX182" s="62">
        <f>COUNTIF($G182:$BP182,"nt7")</f>
        <v/>
      </c>
      <c r="BY182" s="62">
        <f>COUNTIF($G182:$BP182,"P")+COUNTIF($G182:$BP182,"p5,a5")/2+COUNTIF($G182:$BP182,"p5,b5")/2+COUNTIF($G182:$BP182,"p5,c5")/2+COUNTIF($G182:$BP182,"p5,d5")/2</f>
        <v/>
      </c>
      <c r="BZ182" s="63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4">
        <f>IF(BZ182&gt;25,4,IF(BZ182&gt;18,3,IF(BZ182&gt;12,2,IF(BZ182&gt;4,1,0))))-BX182-2+1</f>
        <v/>
      </c>
      <c r="CE182" s="30" t="n"/>
      <c r="CF182" s="64">
        <f>CD182*CI182</f>
        <v/>
      </c>
      <c r="CG182" s="65">
        <f>F182-BY182+1</f>
        <v/>
      </c>
      <c r="CH182" s="64">
        <f>CE182*16</f>
        <v/>
      </c>
      <c r="CI182" s="66">
        <f>VLOOKUP(A182,[1]DATA!$A$6:$AI$331,34,0)</f>
        <v/>
      </c>
      <c r="CJ182" s="67">
        <f>VLOOKUP(A182,[2]CHAMCONG!A$7:CI$333,79,0)</f>
        <v/>
      </c>
      <c r="CK182" s="68">
        <f>CJ182-CA182</f>
        <v/>
      </c>
    </row>
    <row r="183" ht="15.75" customFormat="1" customHeight="1" s="25">
      <c r="A183" s="69" t="inlineStr">
        <is>
          <t>A1617</t>
        </is>
      </c>
      <c r="B183" s="70" t="inlineStr">
        <is>
          <t>Huỳnh Như Yến</t>
        </is>
      </c>
      <c r="C183" s="71" t="inlineStr">
        <is>
          <t>X1 Ép - B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C</t>
        </is>
      </c>
      <c r="H183" s="74" t="n">
        <v>4</v>
      </c>
      <c r="I183" s="75" t="inlineStr">
        <is>
          <t>C</t>
        </is>
      </c>
      <c r="J183" s="74" t="n">
        <v>4</v>
      </c>
      <c r="K183" s="75" t="inlineStr"/>
      <c r="L183" s="74" t="n">
        <v>0</v>
      </c>
      <c r="M183" s="74" t="inlineStr">
        <is>
          <t>A</t>
        </is>
      </c>
      <c r="N183" s="74" t="n">
        <v>4</v>
      </c>
      <c r="O183" s="75" t="inlineStr">
        <is>
          <t>A</t>
        </is>
      </c>
      <c r="P183" s="74" t="n">
        <v>4</v>
      </c>
      <c r="Q183" s="74" t="inlineStr">
        <is>
          <t>A</t>
        </is>
      </c>
      <c r="R183" s="74" t="n">
        <v>4</v>
      </c>
      <c r="S183" s="75" t="inlineStr">
        <is>
          <t>A</t>
        </is>
      </c>
      <c r="T183" s="74" t="n">
        <v>4</v>
      </c>
      <c r="U183" s="74" t="inlineStr">
        <is>
          <t>R0</t>
        </is>
      </c>
      <c r="V183" s="74" t="n">
        <v>0</v>
      </c>
      <c r="W183" s="75" t="inlineStr">
        <is>
          <t>L</t>
        </is>
      </c>
      <c r="X183" s="74" t="n">
        <v>0</v>
      </c>
      <c r="Y183" s="75" t="inlineStr"/>
      <c r="Z183" s="74" t="n">
        <v>0</v>
      </c>
      <c r="AA183" s="75" t="inlineStr">
        <is>
          <t>P0</t>
        </is>
      </c>
      <c r="AB183" s="74" t="n">
        <v>0</v>
      </c>
      <c r="AC183" s="75" t="n"/>
      <c r="AD183" s="74" t="n"/>
      <c r="AE183" s="75" t="n"/>
      <c r="AF183" s="75" t="n"/>
      <c r="AG183" s="75" t="n"/>
      <c r="AH183" s="74" t="n"/>
      <c r="AI183" s="75" t="n"/>
      <c r="AJ183" s="74" t="n"/>
      <c r="AK183" s="75" t="n"/>
      <c r="AL183" s="74" t="n"/>
      <c r="AM183" s="75" t="n"/>
      <c r="AN183" s="74" t="n"/>
      <c r="AO183" s="75" t="n"/>
      <c r="AP183" s="74" t="n"/>
      <c r="AQ183" s="74" t="n"/>
      <c r="AR183" s="74" t="n"/>
      <c r="AS183" s="74" t="n"/>
      <c r="AT183" s="74" t="n"/>
      <c r="AU183" s="74" t="n"/>
      <c r="AV183" s="74" t="n"/>
      <c r="AW183" s="74" t="n"/>
      <c r="AX183" s="74" t="n"/>
      <c r="AY183" s="74" t="n"/>
      <c r="AZ183" s="74" t="n"/>
      <c r="BA183" s="74" t="n"/>
      <c r="BB183" s="74" t="n"/>
      <c r="BC183" s="74" t="n"/>
      <c r="BD183" s="74" t="n"/>
      <c r="BE183" s="74" t="n"/>
      <c r="BF183" s="74" t="n"/>
      <c r="BG183" s="74" t="n"/>
      <c r="BH183" s="74" t="n"/>
      <c r="BI183" s="74" t="n"/>
      <c r="BJ183" s="74" t="n"/>
      <c r="BK183" s="74" t="n"/>
      <c r="BL183" s="74" t="n"/>
      <c r="BM183" s="74" t="n"/>
      <c r="BN183" s="74" t="n"/>
      <c r="BO183" s="74" t="n"/>
      <c r="BP183" s="74" t="n"/>
      <c r="BQ183" s="62">
        <f>COUNTIF($G183:$BP183,"a")+COUNTIF($G183:$BP183,"r0,a5")/2+COUNTIF($G183:$BP183,"p5,a5")/2</f>
        <v/>
      </c>
      <c r="BR183" s="62">
        <f>COUNTIF($G183:$BP183,"d")+COUNTIF($G183:$BP183,"r0,d5")/2+COUNTIF($G183:$BP183,"p5,d5")/2</f>
        <v/>
      </c>
      <c r="BS183" s="62">
        <f>COUNTIF($G183:$BP183,"b")+COUNTIF($G183:$BP183,"r0,b5")/2+COUNTIF($G183:$BP183,"p5,b5")/2</f>
        <v/>
      </c>
      <c r="BT183" s="62">
        <f>COUNTIF($G183:$BP183,"c")+COUNTIF($G183:$BP183,"r0,c5")/2+COUNTIF($G183:$BP183,"p5,c5")/2</f>
        <v/>
      </c>
      <c r="BU183" s="62">
        <f>COUNTIF($G183:$BP183,"KH")+COUNTIF($G183:$BP183,"TL")+COUNTIF($G183:$BP183,"L")</f>
        <v/>
      </c>
      <c r="BV183" s="62" t="n"/>
      <c r="BW183" s="62">
        <f>COUNTIF($G183:$BP183,"hh")</f>
        <v/>
      </c>
      <c r="BX183" s="62">
        <f>COUNTIF($G183:$BP183,"nt7")</f>
        <v/>
      </c>
      <c r="BY183" s="62">
        <f>COUNTIF($G183:$BP183,"P")+COUNTIF($G183:$BP183,"p5,a5")/2+COUNTIF($G183:$BP183,"p5,b5")/2+COUNTIF($G183:$BP183,"p5,c5")/2+COUNTIF($G183:$BP183,"p5,d5")/2</f>
        <v/>
      </c>
      <c r="BZ183" s="63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4">
        <f>IF(BZ183&gt;25,4,IF(BZ183&gt;18,3,IF(BZ183&gt;12,2,IF(BZ183&gt;4,1,0))))-BX183-2+1</f>
        <v/>
      </c>
      <c r="CE183" s="30" t="n"/>
      <c r="CF183" s="64">
        <f>CD183*CI183</f>
        <v/>
      </c>
      <c r="CG183" s="65">
        <f>F183-BY183+1</f>
        <v/>
      </c>
      <c r="CH183" s="64">
        <f>CE183*16</f>
        <v/>
      </c>
      <c r="CI183" s="66">
        <f>VLOOKUP(A183,[1]DATA!$A$6:$AI$331,34,0)</f>
        <v/>
      </c>
      <c r="CJ183" s="67">
        <f>VLOOKUP(A183,[2]CHAMCONG!A$7:CI$333,79,0)</f>
        <v/>
      </c>
      <c r="CK183" s="68">
        <f>CJ183-CA183</f>
        <v/>
      </c>
    </row>
    <row r="184" ht="15.75" customFormat="1" customHeight="1" s="25">
      <c r="A184" s="69" t="inlineStr">
        <is>
          <t>A1618</t>
        </is>
      </c>
      <c r="B184" s="70" t="inlineStr">
        <is>
          <t>Tô Thị Mộng Niềm</t>
        </is>
      </c>
      <c r="C184" s="71" t="inlineStr">
        <is>
          <t>X1 Ép - Nguội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/>
      <c r="H184" s="74" t="n">
        <v>0</v>
      </c>
      <c r="I184" s="75" t="inlineStr"/>
      <c r="J184" s="74" t="n">
        <v>0</v>
      </c>
      <c r="K184" s="74" t="inlineStr">
        <is>
          <t>CN</t>
        </is>
      </c>
      <c r="L184" s="74" t="n">
        <v>0</v>
      </c>
      <c r="M184" s="74" t="inlineStr"/>
      <c r="N184" s="74" t="n">
        <v>0</v>
      </c>
      <c r="O184" s="75" t="inlineStr">
        <is>
          <t>P0</t>
        </is>
      </c>
      <c r="P184" s="74" t="n">
        <v>0</v>
      </c>
      <c r="Q184" s="74" t="inlineStr"/>
      <c r="R184" s="74" t="n">
        <v>0</v>
      </c>
      <c r="S184" s="75" t="inlineStr"/>
      <c r="T184" s="74" t="n">
        <v>0</v>
      </c>
      <c r="U184" s="75" t="inlineStr"/>
      <c r="V184" s="74" t="n">
        <v>0</v>
      </c>
      <c r="W184" s="75" t="inlineStr">
        <is>
          <t>L</t>
        </is>
      </c>
      <c r="X184" s="74" t="n">
        <v>0</v>
      </c>
      <c r="Y184" s="75" t="inlineStr"/>
      <c r="Z184" s="74" t="n">
        <v>0</v>
      </c>
      <c r="AA184" s="75" t="inlineStr">
        <is>
          <t>R0</t>
        </is>
      </c>
      <c r="AB184" s="74" t="n">
        <v>0</v>
      </c>
      <c r="AC184" s="75" t="n"/>
      <c r="AD184" s="74" t="n"/>
      <c r="AE184" s="75" t="n"/>
      <c r="AF184" s="75" t="n"/>
      <c r="AG184" s="75" t="n"/>
      <c r="AH184" s="74" t="n"/>
      <c r="AI184" s="75" t="n"/>
      <c r="AJ184" s="74" t="n"/>
      <c r="AK184" s="75" t="n"/>
      <c r="AL184" s="74" t="n"/>
      <c r="AM184" s="75" t="n"/>
      <c r="AN184" s="74" t="n"/>
      <c r="AO184" s="75" t="n"/>
      <c r="AP184" s="74" t="n"/>
      <c r="AQ184" s="75" t="n"/>
      <c r="AR184" s="74" t="n"/>
      <c r="AS184" s="74" t="n"/>
      <c r="AT184" s="74" t="n"/>
      <c r="AU184" s="74" t="n"/>
      <c r="AV184" s="74" t="n"/>
      <c r="AW184" s="74" t="n"/>
      <c r="AX184" s="74" t="n"/>
      <c r="AY184" s="74" t="n"/>
      <c r="AZ184" s="74" t="n"/>
      <c r="BA184" s="74" t="n"/>
      <c r="BB184" s="74" t="n"/>
      <c r="BC184" s="74" t="n"/>
      <c r="BD184" s="74" t="n"/>
      <c r="BE184" s="74" t="n"/>
      <c r="BF184" s="74" t="n"/>
      <c r="BG184" s="74" t="n"/>
      <c r="BH184" s="74" t="n"/>
      <c r="BI184" s="74" t="n"/>
      <c r="BJ184" s="74" t="n"/>
      <c r="BK184" s="74" t="n"/>
      <c r="BL184" s="74" t="n"/>
      <c r="BM184" s="74" t="n"/>
      <c r="BN184" s="74" t="n"/>
      <c r="BO184" s="74" t="n"/>
      <c r="BP184" s="74" t="n"/>
      <c r="BQ184" s="62">
        <f>COUNTIF($G184:$BP184,"a")+COUNTIF($G184:$BP184,"r0,a5")/2+COUNTIF($G184:$BP184,"p5,a5")/2</f>
        <v/>
      </c>
      <c r="BR184" s="62">
        <f>COUNTIF($G184:$BP184,"d")+COUNTIF($G184:$BP184,"r0,d5")/2+COUNTIF($G184:$BP184,"p5,d5")/2</f>
        <v/>
      </c>
      <c r="BS184" s="62">
        <f>COUNTIF($G184:$BP184,"b")+COUNTIF($G184:$BP184,"r0,b5")/2+COUNTIF($G184:$BP184,"p5,b5")/2</f>
        <v/>
      </c>
      <c r="BT184" s="62">
        <f>COUNTIF($G184:$BP184,"c")+COUNTIF($G184:$BP184,"r0,c5")/2+COUNTIF($G184:$BP184,"p5,c5")/2</f>
        <v/>
      </c>
      <c r="BU184" s="62">
        <f>COUNTIF($G184:$BP184,"KH")+COUNTIF($G184:$BP184,"TL")+COUNTIF($G184:$BP184,"L")</f>
        <v/>
      </c>
      <c r="BV184" s="62" t="n"/>
      <c r="BW184" s="62">
        <f>COUNTIF($G184:$BP184,"hh")</f>
        <v/>
      </c>
      <c r="BX184" s="62">
        <f>COUNTIF($G184:$BP184,"nt7")</f>
        <v/>
      </c>
      <c r="BY184" s="62">
        <f>COUNTIF($G184:$BP184,"P")+COUNTIF($G184:$BP184,"p5,a5")/2+COUNTIF($G184:$BP184,"p5,b5")/2+COUNTIF($G184:$BP184,"p5,c5")/2+COUNTIF($G184:$BP184,"p5,d5")/2</f>
        <v/>
      </c>
      <c r="BZ184" s="63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4">
        <f>IF(BZ184&gt;25,4,IF(BZ184&gt;18,3,IF(BZ184&gt;12,2,IF(BZ184&gt;4,1,0))))-BX184-2+1</f>
        <v/>
      </c>
      <c r="CE184" s="30" t="n"/>
      <c r="CF184" s="64">
        <f>CD184*CI184</f>
        <v/>
      </c>
      <c r="CG184" s="65">
        <f>F184-BY184+1</f>
        <v/>
      </c>
      <c r="CH184" s="64">
        <f>CE184*16</f>
        <v/>
      </c>
      <c r="CI184" s="66">
        <f>VLOOKUP(A184,[1]DATA!$A$6:$AI$331,34,0)</f>
        <v/>
      </c>
      <c r="CJ184" s="67">
        <f>VLOOKUP(A184,[2]CHAMCONG!A$7:CI$333,79,0)</f>
        <v/>
      </c>
      <c r="CK184" s="68">
        <f>CJ184-CA184</f>
        <v/>
      </c>
    </row>
    <row r="185" ht="15.75" customFormat="1" customHeight="1" s="25">
      <c r="A185" s="69" t="inlineStr">
        <is>
          <t>A1621</t>
        </is>
      </c>
      <c r="B185" s="70" t="inlineStr">
        <is>
          <t>Trần Quốc Khanh</t>
        </is>
      </c>
      <c r="C185" s="71" t="inlineStr">
        <is>
          <t>X1 Ép - B</t>
        </is>
      </c>
      <c r="D185" s="72" t="inlineStr">
        <is>
          <t>Trực tiếp</t>
        </is>
      </c>
      <c r="E185" s="73" t="inlineStr">
        <is>
          <t>2020-07-17</t>
        </is>
      </c>
      <c r="F185" s="73" t="inlineStr"/>
      <c r="G185" s="74" t="inlineStr">
        <is>
          <t>C</t>
        </is>
      </c>
      <c r="H185" s="74" t="n">
        <v>4</v>
      </c>
      <c r="I185" s="75" t="inlineStr">
        <is>
          <t>C</t>
        </is>
      </c>
      <c r="J185" s="74" t="n">
        <v>4</v>
      </c>
      <c r="K185" s="75" t="inlineStr"/>
      <c r="L185" s="74" t="n">
        <v>0</v>
      </c>
      <c r="M185" s="75" t="inlineStr">
        <is>
          <t>A</t>
        </is>
      </c>
      <c r="N185" s="74" t="n">
        <v>4</v>
      </c>
      <c r="O185" s="75" t="inlineStr">
        <is>
          <t>A</t>
        </is>
      </c>
      <c r="P185" s="74" t="n">
        <v>4</v>
      </c>
      <c r="Q185" s="74" t="inlineStr">
        <is>
          <t>A</t>
        </is>
      </c>
      <c r="R185" s="74" t="n">
        <v>4</v>
      </c>
      <c r="S185" s="75" t="inlineStr">
        <is>
          <t>A</t>
        </is>
      </c>
      <c r="T185" s="74" t="n">
        <v>4</v>
      </c>
      <c r="U185" s="75" t="inlineStr">
        <is>
          <t>A</t>
        </is>
      </c>
      <c r="V185" s="74" t="n">
        <v>4</v>
      </c>
      <c r="W185" s="75" t="inlineStr">
        <is>
          <t>L</t>
        </is>
      </c>
      <c r="X185" s="74" t="n">
        <v>0</v>
      </c>
      <c r="Y185" s="75" t="inlineStr"/>
      <c r="Z185" s="74" t="n">
        <v>0</v>
      </c>
      <c r="AA185" s="75" t="inlineStr">
        <is>
          <t>P0</t>
        </is>
      </c>
      <c r="AB185" s="74" t="n">
        <v>0</v>
      </c>
      <c r="AC185" s="75" t="n"/>
      <c r="AD185" s="74" t="n"/>
      <c r="AE185" s="74" t="n"/>
      <c r="AF185" s="74" t="n"/>
      <c r="AG185" s="75" t="n"/>
      <c r="AH185" s="74" t="n"/>
      <c r="AI185" s="75" t="n"/>
      <c r="AJ185" s="74" t="n"/>
      <c r="AK185" s="75" t="n"/>
      <c r="AL185" s="74" t="n"/>
      <c r="AM185" s="75" t="n"/>
      <c r="AN185" s="74" t="n"/>
      <c r="AO185" s="75" t="n"/>
      <c r="AP185" s="74" t="n"/>
      <c r="AQ185" s="74" t="n"/>
      <c r="AR185" s="74" t="n"/>
      <c r="AS185" s="74" t="n"/>
      <c r="AT185" s="74" t="n"/>
      <c r="AU185" s="74" t="n"/>
      <c r="AV185" s="74" t="n"/>
      <c r="AW185" s="74" t="n"/>
      <c r="AX185" s="74" t="n"/>
      <c r="AY185" s="74" t="n"/>
      <c r="AZ185" s="74" t="n"/>
      <c r="BA185" s="74" t="n"/>
      <c r="BB185" s="74" t="n"/>
      <c r="BC185" s="74" t="n"/>
      <c r="BD185" s="74" t="n"/>
      <c r="BE185" s="74" t="n"/>
      <c r="BF185" s="74" t="n"/>
      <c r="BG185" s="74" t="n"/>
      <c r="BH185" s="74" t="n"/>
      <c r="BI185" s="74" t="n"/>
      <c r="BJ185" s="74" t="n"/>
      <c r="BK185" s="74" t="n"/>
      <c r="BL185" s="74" t="n"/>
      <c r="BM185" s="74" t="n"/>
      <c r="BN185" s="74" t="n"/>
      <c r="BO185" s="74" t="n"/>
      <c r="BP185" s="74" t="n"/>
      <c r="BQ185" s="62">
        <f>COUNTIF($G185:$BP185,"a")+COUNTIF($G185:$BP185,"r0,a5")/2+COUNTIF($G185:$BP185,"p5,a5")/2</f>
        <v/>
      </c>
      <c r="BR185" s="62">
        <f>COUNTIF($G185:$BP185,"d")+COUNTIF($G185:$BP185,"r0,d5")/2+COUNTIF($G185:$BP185,"p5,d5")/2</f>
        <v/>
      </c>
      <c r="BS185" s="62">
        <f>COUNTIF($G185:$BP185,"b")+COUNTIF($G185:$BP185,"r0,b5")/2+COUNTIF($G185:$BP185,"p5,b5")/2</f>
        <v/>
      </c>
      <c r="BT185" s="62">
        <f>COUNTIF($G185:$BP185,"c")+COUNTIF($G185:$BP185,"r0,c5")/2+COUNTIF($G185:$BP185,"p5,c5")/2</f>
        <v/>
      </c>
      <c r="BU185" s="62">
        <f>COUNTIF($G185:$BP185,"KH")+COUNTIF($G185:$BP185,"TL")+COUNTIF($G185:$BP185,"L")</f>
        <v/>
      </c>
      <c r="BV185" s="62" t="n"/>
      <c r="BW185" s="62">
        <f>COUNTIF($G185:$BP185,"hh")</f>
        <v/>
      </c>
      <c r="BX185" s="62">
        <f>COUNTIF($G185:$BP185,"nt7")</f>
        <v/>
      </c>
      <c r="BY185" s="62">
        <f>COUNTIF($G185:$BP185,"P")+COUNTIF($G185:$BP185,"p5,a5")/2+COUNTIF($G185:$BP185,"p5,b5")/2+COUNTIF($G185:$BP185,"p5,c5")/2+COUNTIF($G185:$BP185,"p5,d5")/2</f>
        <v/>
      </c>
      <c r="BZ185" s="63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4">
        <f>IF(BZ185&gt;25,4,IF(BZ185&gt;18,3,IF(BZ185&gt;12,2,IF(BZ185&gt;4,1,0))))-BX185-2+1</f>
        <v/>
      </c>
      <c r="CE185" s="30" t="n"/>
      <c r="CF185" s="64">
        <f>CD185*CI185</f>
        <v/>
      </c>
      <c r="CG185" s="65">
        <f>F185-BY185+1</f>
        <v/>
      </c>
      <c r="CH185" s="64">
        <f>CE185*16</f>
        <v/>
      </c>
      <c r="CI185" s="66">
        <f>VLOOKUP(A185,[1]DATA!$A$6:$AI$331,34,0)</f>
        <v/>
      </c>
      <c r="CJ185" s="67">
        <f>VLOOKUP(A185,[2]CHAMCONG!A$7:CI$333,79,0)</f>
        <v/>
      </c>
      <c r="CK185" s="68">
        <f>CJ185-CA185</f>
        <v/>
      </c>
    </row>
    <row r="186" ht="15.75" customFormat="1" customHeight="1" s="25">
      <c r="A186" s="69" t="inlineStr">
        <is>
          <t>A1624</t>
        </is>
      </c>
      <c r="B186" s="70" t="inlineStr">
        <is>
          <t>Lê Quốc Hải</t>
        </is>
      </c>
      <c r="C186" s="71" t="inlineStr">
        <is>
          <t>Khuôn Lập trình-gia công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A</t>
        </is>
      </c>
      <c r="H186" s="74" t="n">
        <v>4</v>
      </c>
      <c r="I186" s="75" t="inlineStr">
        <is>
          <t>A</t>
        </is>
      </c>
      <c r="J186" s="74" t="n">
        <v>4</v>
      </c>
      <c r="K186" s="74" t="inlineStr">
        <is>
          <t>CN</t>
        </is>
      </c>
      <c r="L186" s="74" t="n">
        <v>8</v>
      </c>
      <c r="M186" s="74" t="inlineStr">
        <is>
          <t>A</t>
        </is>
      </c>
      <c r="N186" s="74" t="n">
        <v>4</v>
      </c>
      <c r="O186" s="75" t="inlineStr">
        <is>
          <t>A</t>
        </is>
      </c>
      <c r="P186" s="74" t="n">
        <v>4</v>
      </c>
      <c r="Q186" s="74" t="inlineStr">
        <is>
          <t>A</t>
        </is>
      </c>
      <c r="R186" s="74" t="n">
        <v>4</v>
      </c>
      <c r="S186" s="74" t="inlineStr">
        <is>
          <t>A</t>
        </is>
      </c>
      <c r="T186" s="74" t="n">
        <v>4</v>
      </c>
      <c r="U186" s="74" t="inlineStr">
        <is>
          <t>A</t>
        </is>
      </c>
      <c r="V186" s="74" t="n">
        <v>4</v>
      </c>
      <c r="W186" s="75" t="inlineStr">
        <is>
          <t>L</t>
        </is>
      </c>
      <c r="X186" s="74" t="n">
        <v>2</v>
      </c>
      <c r="Y186" s="74" t="inlineStr">
        <is>
          <t>CN</t>
        </is>
      </c>
      <c r="Z186" s="74" t="n">
        <v>11</v>
      </c>
      <c r="AA186" s="74" t="inlineStr">
        <is>
          <t>R0</t>
        </is>
      </c>
      <c r="AB186" s="74" t="n">
        <v>0</v>
      </c>
      <c r="AC186" s="75" t="n"/>
      <c r="AD186" s="74" t="n"/>
      <c r="AE186" s="74" t="n"/>
      <c r="AF186" s="74" t="n"/>
      <c r="AG186" s="74" t="n"/>
      <c r="AH186" s="74" t="n"/>
      <c r="AI186" s="74" t="n"/>
      <c r="AJ186" s="74" t="n"/>
      <c r="AK186" s="75" t="n"/>
      <c r="AL186" s="74" t="n"/>
      <c r="AM186" s="74" t="n"/>
      <c r="AN186" s="74" t="n"/>
      <c r="AO186" s="74" t="n"/>
      <c r="AP186" s="74" t="n"/>
      <c r="AQ186" s="75" t="n"/>
      <c r="AR186" s="74" t="n"/>
      <c r="AS186" s="74" t="n"/>
      <c r="AT186" s="74" t="n"/>
      <c r="AU186" s="74" t="n"/>
      <c r="AV186" s="74" t="n"/>
      <c r="AW186" s="74" t="n"/>
      <c r="AX186" s="74" t="n"/>
      <c r="AY186" s="75" t="n"/>
      <c r="AZ186" s="74" t="n"/>
      <c r="BA186" s="74" t="n"/>
      <c r="BB186" s="74" t="n"/>
      <c r="BC186" s="74" t="n"/>
      <c r="BD186" s="74" t="n"/>
      <c r="BE186" s="75" t="n"/>
      <c r="BF186" s="74" t="n"/>
      <c r="BG186" s="74" t="n"/>
      <c r="BH186" s="74" t="n"/>
      <c r="BI186" s="74" t="n"/>
      <c r="BJ186" s="74" t="n"/>
      <c r="BK186" s="74" t="n"/>
      <c r="BL186" s="74" t="n"/>
      <c r="BM186" s="74" t="n"/>
      <c r="BN186" s="74" t="n"/>
      <c r="BO186" s="74" t="n"/>
      <c r="BP186" s="74" t="n"/>
      <c r="BQ186" s="62">
        <f>COUNTIF($G186:$BP186,"a")+COUNTIF($G186:$BP186,"r0,a5")/2+COUNTIF($G186:$BP186,"p5,a5")/2</f>
        <v/>
      </c>
      <c r="BR186" s="62">
        <f>COUNTIF($G186:$BP186,"d")+COUNTIF($G186:$BP186,"r0,d5")/2+COUNTIF($G186:$BP186,"p5,d5")/2</f>
        <v/>
      </c>
      <c r="BS186" s="62">
        <f>COUNTIF($G186:$BP186,"b")+COUNTIF($G186:$BP186,"r0,b5")/2+COUNTIF($G186:$BP186,"p5,b5")/2</f>
        <v/>
      </c>
      <c r="BT186" s="62">
        <f>COUNTIF($G186:$BP186,"c")+COUNTIF($G186:$BP186,"r0,c5")/2+COUNTIF($G186:$BP186,"p5,c5")/2</f>
        <v/>
      </c>
      <c r="BU186" s="62">
        <f>COUNTIF($G186:$BP186,"KH")+COUNTIF($G186:$BP186,"TL")+COUNTIF($G186:$BP186,"L")</f>
        <v/>
      </c>
      <c r="BV186" s="62" t="n"/>
      <c r="BW186" s="62">
        <f>COUNTIF($G186:$BP186,"hh")</f>
        <v/>
      </c>
      <c r="BX186" s="62">
        <f>COUNTIF($G186:$BP186,"nt7")</f>
        <v/>
      </c>
      <c r="BY186" s="62">
        <f>COUNTIF($G186:$BP186,"P")+COUNTIF($G186:$BP186,"p5,a5")/2+COUNTIF($G186:$BP186,"p5,b5")/2+COUNTIF($G186:$BP186,"p5,c5")/2+COUNTIF($G186:$BP186,"p5,d5")/2</f>
        <v/>
      </c>
      <c r="BZ186" s="63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4">
        <f>IF(BZ186&gt;25,4,IF(BZ186&gt;18,3,IF(BZ186&gt;12,2,IF(BZ186&gt;4,1,0))))-BX186-2+1</f>
        <v/>
      </c>
      <c r="CE186" s="30" t="n"/>
      <c r="CF186" s="64">
        <f>CD186*CI186</f>
        <v/>
      </c>
      <c r="CG186" s="65">
        <f>F186-BY186+1</f>
        <v/>
      </c>
      <c r="CH186" s="64">
        <f>CE186*16</f>
        <v/>
      </c>
      <c r="CI186" s="66">
        <f>VLOOKUP(A186,[1]DATA!$A$6:$AI$331,34,0)</f>
        <v/>
      </c>
      <c r="CJ186" s="67">
        <f>VLOOKUP(A186,[2]CHAMCONG!A$7:CI$333,79,0)</f>
        <v/>
      </c>
      <c r="CK186" s="68">
        <f>CJ186-CA186</f>
        <v/>
      </c>
    </row>
    <row r="187" ht="15.75" customFormat="1" customHeight="1" s="25">
      <c r="A187" s="69" t="inlineStr">
        <is>
          <t>A1626</t>
        </is>
      </c>
      <c r="B187" s="70" t="inlineStr">
        <is>
          <t>Lưu Minh Sang</t>
        </is>
      </c>
      <c r="C187" s="71" t="inlineStr">
        <is>
          <t>X1 Xi Line 1-1</t>
        </is>
      </c>
      <c r="D187" s="72" t="inlineStr">
        <is>
          <t>Trực tiếp</t>
        </is>
      </c>
      <c r="E187" s="73" t="inlineStr">
        <is>
          <t>2020-07-20</t>
        </is>
      </c>
      <c r="F187" s="73" t="inlineStr"/>
      <c r="G187" s="74" t="inlineStr">
        <is>
          <t>C</t>
        </is>
      </c>
      <c r="H187" s="74" t="n">
        <v>1</v>
      </c>
      <c r="I187" s="75" t="inlineStr">
        <is>
          <t>C</t>
        </is>
      </c>
      <c r="J187" s="74" t="n">
        <v>4</v>
      </c>
      <c r="K187" s="74" t="inlineStr"/>
      <c r="L187" s="74" t="n">
        <v>0</v>
      </c>
      <c r="M187" s="74" t="inlineStr">
        <is>
          <t>A</t>
        </is>
      </c>
      <c r="N187" s="74" t="n">
        <v>2</v>
      </c>
      <c r="O187" s="75" t="inlineStr">
        <is>
          <t>A</t>
        </is>
      </c>
      <c r="P187" s="74" t="n">
        <v>4</v>
      </c>
      <c r="Q187" s="74" t="inlineStr">
        <is>
          <t>A</t>
        </is>
      </c>
      <c r="R187" s="74" t="n">
        <v>3</v>
      </c>
      <c r="S187" s="74" t="inlineStr">
        <is>
          <t>A</t>
        </is>
      </c>
      <c r="T187" s="74" t="n">
        <v>4</v>
      </c>
      <c r="U187" s="74" t="inlineStr">
        <is>
          <t>A</t>
        </is>
      </c>
      <c r="V187" s="74" t="n">
        <v>4</v>
      </c>
      <c r="W187" s="75" t="inlineStr">
        <is>
          <t>L</t>
        </is>
      </c>
      <c r="X187" s="74" t="n">
        <v>0</v>
      </c>
      <c r="Y187" s="74" t="inlineStr"/>
      <c r="Z187" s="74" t="n">
        <v>0</v>
      </c>
      <c r="AA187" s="74" t="inlineStr">
        <is>
          <t>P0</t>
        </is>
      </c>
      <c r="AB187" s="74" t="n">
        <v>0</v>
      </c>
      <c r="AC187" s="75" t="n"/>
      <c r="AD187" s="74" t="n"/>
      <c r="AE187" s="74" t="n"/>
      <c r="AF187" s="74" t="n"/>
      <c r="AG187" s="74" t="n"/>
      <c r="AH187" s="74" t="n"/>
      <c r="AI187" s="74" t="n"/>
      <c r="AJ187" s="74" t="n"/>
      <c r="AK187" s="75" t="n"/>
      <c r="AL187" s="74" t="n"/>
      <c r="AM187" s="74" t="n"/>
      <c r="AN187" s="74" t="n"/>
      <c r="AO187" s="74" t="n"/>
      <c r="AP187" s="74" t="n"/>
      <c r="AQ187" s="75" t="n"/>
      <c r="AR187" s="74" t="n"/>
      <c r="AS187" s="74" t="n"/>
      <c r="AT187" s="74" t="n"/>
      <c r="AU187" s="74" t="n"/>
      <c r="AV187" s="74" t="n"/>
      <c r="AW187" s="74" t="n"/>
      <c r="AX187" s="74" t="n"/>
      <c r="AY187" s="75" t="n"/>
      <c r="AZ187" s="74" t="n"/>
      <c r="BA187" s="74" t="n"/>
      <c r="BB187" s="74" t="n"/>
      <c r="BC187" s="74" t="n"/>
      <c r="BD187" s="74" t="n"/>
      <c r="BE187" s="75" t="n"/>
      <c r="BF187" s="74" t="n"/>
      <c r="BG187" s="74" t="n"/>
      <c r="BH187" s="74" t="n"/>
      <c r="BI187" s="74" t="n"/>
      <c r="BJ187" s="74" t="n"/>
      <c r="BK187" s="74" t="n"/>
      <c r="BL187" s="74" t="n"/>
      <c r="BM187" s="74" t="n"/>
      <c r="BN187" s="74" t="n"/>
      <c r="BO187" s="74" t="n"/>
      <c r="BP187" s="74" t="n"/>
      <c r="BQ187" s="62">
        <f>COUNTIF($G187:$BP187,"a")+COUNTIF($G187:$BP187,"r0,a5")/2+COUNTIF($G187:$BP187,"p5,a5")/2</f>
        <v/>
      </c>
      <c r="BR187" s="62">
        <f>COUNTIF($G187:$BP187,"d")+COUNTIF($G187:$BP187,"r0,d5")/2+COUNTIF($G187:$BP187,"p5,d5")/2</f>
        <v/>
      </c>
      <c r="BS187" s="62">
        <f>COUNTIF($G187:$BP187,"b")+COUNTIF($G187:$BP187,"r0,b5")/2+COUNTIF($G187:$BP187,"p5,b5")/2</f>
        <v/>
      </c>
      <c r="BT187" s="62">
        <f>COUNTIF($G187:$BP187,"c")+COUNTIF($G187:$BP187,"r0,c5")/2+COUNTIF($G187:$BP187,"p5,c5")/2</f>
        <v/>
      </c>
      <c r="BU187" s="62">
        <f>COUNTIF($G187:$BP187,"KH")+COUNTIF($G187:$BP187,"TL")+COUNTIF($G187:$BP187,"L")</f>
        <v/>
      </c>
      <c r="BV187" s="62" t="n"/>
      <c r="BW187" s="62">
        <f>COUNTIF($G187:$BP187,"hh")</f>
        <v/>
      </c>
      <c r="BX187" s="62">
        <f>COUNTIF($G187:$BP187,"nt7")</f>
        <v/>
      </c>
      <c r="BY187" s="62">
        <f>COUNTIF($G187:$BP187,"P")+COUNTIF($G187:$BP187,"p5,a5")/2+COUNTIF($G187:$BP187,"p5,b5")/2+COUNTIF($G187:$BP187,"p5,c5")/2+COUNTIF($G187:$BP187,"p5,d5")/2</f>
        <v/>
      </c>
      <c r="BZ187" s="63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4">
        <f>IF(BZ187&gt;25,4,IF(BZ187&gt;18,3,IF(BZ187&gt;12,2,IF(BZ187&gt;4,1,0))))-BX187-2+1</f>
        <v/>
      </c>
      <c r="CE187" s="30" t="n"/>
      <c r="CF187" s="64">
        <f>CD187*CI187</f>
        <v/>
      </c>
      <c r="CG187" s="65">
        <f>F187-BY187+1</f>
        <v/>
      </c>
      <c r="CH187" s="64">
        <f>CE187*16</f>
        <v/>
      </c>
      <c r="CI187" s="66">
        <f>VLOOKUP(A187,[1]DATA!$A$6:$AI$331,34,0)</f>
        <v/>
      </c>
      <c r="CJ187" s="67">
        <f>VLOOKUP(A187,[2]CHAMCONG!A$7:CI$333,79,0)</f>
        <v/>
      </c>
      <c r="CK187" s="68">
        <f>CJ187-CA187</f>
        <v/>
      </c>
    </row>
    <row r="188" ht="15.75" customFormat="1" customHeight="1" s="25">
      <c r="A188" s="69" t="inlineStr">
        <is>
          <t>A1629</t>
        </is>
      </c>
      <c r="B188" s="70" t="inlineStr">
        <is>
          <t>Lê Thị Duy</t>
        </is>
      </c>
      <c r="C188" s="71" t="inlineStr">
        <is>
          <t>X1 Ép - A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R0</t>
        </is>
      </c>
      <c r="H188" s="74" t="n">
        <v>0</v>
      </c>
      <c r="I188" s="75" t="inlineStr">
        <is>
          <t>R0</t>
        </is>
      </c>
      <c r="J188" s="74" t="n">
        <v>0</v>
      </c>
      <c r="K188" s="75" t="inlineStr"/>
      <c r="L188" s="74" t="n">
        <v>0</v>
      </c>
      <c r="M188" s="75" t="inlineStr">
        <is>
          <t>C</t>
        </is>
      </c>
      <c r="N188" s="74" t="n">
        <v>4</v>
      </c>
      <c r="O188" s="75" t="inlineStr">
        <is>
          <t>C</t>
        </is>
      </c>
      <c r="P188" s="74" t="n">
        <v>4</v>
      </c>
      <c r="Q188" s="74" t="inlineStr">
        <is>
          <t>C</t>
        </is>
      </c>
      <c r="R188" s="74" t="n">
        <v>4</v>
      </c>
      <c r="S188" s="75" t="inlineStr">
        <is>
          <t>C</t>
        </is>
      </c>
      <c r="T188" s="74" t="n">
        <v>4</v>
      </c>
      <c r="U188" s="75" t="inlineStr">
        <is>
          <t>C</t>
        </is>
      </c>
      <c r="V188" s="74" t="n">
        <v>4</v>
      </c>
      <c r="W188" s="75" t="inlineStr">
        <is>
          <t>L</t>
        </is>
      </c>
      <c r="X188" s="74" t="n">
        <v>0</v>
      </c>
      <c r="Y188" s="75" t="inlineStr"/>
      <c r="Z188" s="74" t="n">
        <v>0</v>
      </c>
      <c r="AA188" s="75" t="inlineStr">
        <is>
          <t>P0</t>
        </is>
      </c>
      <c r="AB188" s="74" t="n">
        <v>0</v>
      </c>
      <c r="AC188" s="75" t="n"/>
      <c r="AD188" s="74" t="n"/>
      <c r="AE188" s="74" t="n"/>
      <c r="AF188" s="74" t="n"/>
      <c r="AG188" s="75" t="n"/>
      <c r="AH188" s="74" t="n"/>
      <c r="AI188" s="75" t="n"/>
      <c r="AJ188" s="74" t="n"/>
      <c r="AK188" s="75" t="n"/>
      <c r="AL188" s="74" t="n"/>
      <c r="AM188" s="75" t="n"/>
      <c r="AN188" s="74" t="n"/>
      <c r="AO188" s="75" t="n"/>
      <c r="AP188" s="74" t="n"/>
      <c r="AQ188" s="74" t="n"/>
      <c r="AR188" s="74" t="n"/>
      <c r="AS188" s="74" t="n"/>
      <c r="AT188" s="74" t="n"/>
      <c r="AU188" s="74" t="n"/>
      <c r="AV188" s="74" t="n"/>
      <c r="AW188" s="74" t="n"/>
      <c r="AX188" s="74" t="n"/>
      <c r="AY188" s="75" t="n"/>
      <c r="AZ188" s="74" t="n"/>
      <c r="BA188" s="75" t="n"/>
      <c r="BB188" s="74" t="n"/>
      <c r="BC188" s="75" t="n"/>
      <c r="BD188" s="74" t="n"/>
      <c r="BE188" s="75" t="n"/>
      <c r="BF188" s="74" t="n"/>
      <c r="BG188" s="75" t="n"/>
      <c r="BH188" s="75" t="n"/>
      <c r="BI188" s="74" t="n"/>
      <c r="BJ188" s="74" t="n"/>
      <c r="BK188" s="74" t="n"/>
      <c r="BL188" s="74" t="n"/>
      <c r="BM188" s="74" t="n"/>
      <c r="BN188" s="74" t="n"/>
      <c r="BO188" s="74" t="n"/>
      <c r="BP188" s="74" t="n"/>
      <c r="BQ188" s="62">
        <f>COUNTIF($G188:$BP188,"a")+COUNTIF($G188:$BP188,"r0,a5")/2+COUNTIF($G188:$BP188,"p5,a5")/2</f>
        <v/>
      </c>
      <c r="BR188" s="62">
        <f>COUNTIF($G188:$BP188,"d")+COUNTIF($G188:$BP188,"r0,d5")/2+COUNTIF($G188:$BP188,"p5,d5")/2</f>
        <v/>
      </c>
      <c r="BS188" s="62">
        <f>COUNTIF($G188:$BP188,"b")+COUNTIF($G188:$BP188,"r0,b5")/2+COUNTIF($G188:$BP188,"p5,b5")/2</f>
        <v/>
      </c>
      <c r="BT188" s="62">
        <f>COUNTIF($G188:$BP188,"c")+COUNTIF($G188:$BP188,"r0,c5")/2+COUNTIF($G188:$BP188,"p5,c5")/2</f>
        <v/>
      </c>
      <c r="BU188" s="62">
        <f>COUNTIF($G188:$BP188,"KH")+COUNTIF($G188:$BP188,"TL")+COUNTIF($G188:$BP188,"L")</f>
        <v/>
      </c>
      <c r="BV188" s="62" t="n"/>
      <c r="BW188" s="62">
        <f>COUNTIF($G188:$BP188,"hh")</f>
        <v/>
      </c>
      <c r="BX188" s="62">
        <f>COUNTIF($G188:$BP188,"nt7")</f>
        <v/>
      </c>
      <c r="BY188" s="62">
        <f>COUNTIF($G188:$BP188,"P")+COUNTIF($G188:$BP188,"p5,a5")/2+COUNTIF($G188:$BP188,"p5,b5")/2+COUNTIF($G188:$BP188,"p5,c5")/2+COUNTIF($G188:$BP188,"p5,d5")/2</f>
        <v/>
      </c>
      <c r="BZ188" s="63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4">
        <f>IF(BZ188&gt;25,4,IF(BZ188&gt;18,3,IF(BZ188&gt;12,2,IF(BZ188&gt;4,1,0))))-BX188-2+1</f>
        <v/>
      </c>
      <c r="CE188" s="30" t="n"/>
      <c r="CF188" s="64">
        <f>CD188*CI188</f>
        <v/>
      </c>
      <c r="CG188" s="65">
        <f>F188-BY188+1</f>
        <v/>
      </c>
      <c r="CH188" s="64">
        <f>CE188*16</f>
        <v/>
      </c>
      <c r="CI188" s="66">
        <f>VLOOKUP(A188,[1]DATA!$A$6:$AI$331,34,0)</f>
        <v/>
      </c>
      <c r="CJ188" s="67">
        <f>VLOOKUP(A188,[2]CHAMCONG!A$7:CI$333,79,0)</f>
        <v/>
      </c>
      <c r="CK188" s="68">
        <f>CJ188-CA188</f>
        <v/>
      </c>
    </row>
    <row r="189" ht="15.75" customFormat="1" customHeight="1" s="25">
      <c r="A189" s="69" t="inlineStr">
        <is>
          <t>A1631</t>
        </is>
      </c>
      <c r="B189" s="70" t="inlineStr">
        <is>
          <t>Triệu Quỳnh Anh</t>
        </is>
      </c>
      <c r="C189" s="71" t="inlineStr">
        <is>
          <t>X1 Sơn</t>
        </is>
      </c>
      <c r="D189" s="72" t="inlineStr">
        <is>
          <t>Trực tiếp</t>
        </is>
      </c>
      <c r="E189" s="73" t="inlineStr">
        <is>
          <t>2020-07-21</t>
        </is>
      </c>
      <c r="F189" s="73" t="inlineStr"/>
      <c r="G189" s="74" t="inlineStr">
        <is>
          <t>A</t>
        </is>
      </c>
      <c r="H189" s="74" t="n">
        <v>4</v>
      </c>
      <c r="I189" s="74" t="inlineStr">
        <is>
          <t>A</t>
        </is>
      </c>
      <c r="J189" s="74" t="n">
        <v>4</v>
      </c>
      <c r="K189" s="74" t="inlineStr"/>
      <c r="L189" s="74" t="n">
        <v>0</v>
      </c>
      <c r="M189" s="74" t="inlineStr">
        <is>
          <t>A</t>
        </is>
      </c>
      <c r="N189" s="74" t="n">
        <v>4</v>
      </c>
      <c r="O189" s="74" t="inlineStr">
        <is>
          <t>A</t>
        </is>
      </c>
      <c r="P189" s="74" t="n">
        <v>4</v>
      </c>
      <c r="Q189" s="75" t="inlineStr">
        <is>
          <t>A</t>
        </is>
      </c>
      <c r="R189" s="75" t="n">
        <v>4</v>
      </c>
      <c r="S189" s="74" t="inlineStr">
        <is>
          <t>A</t>
        </is>
      </c>
      <c r="T189" s="74" t="n">
        <v>4</v>
      </c>
      <c r="U189" s="74" t="inlineStr">
        <is>
          <t>A</t>
        </is>
      </c>
      <c r="V189" s="74" t="n">
        <v>4</v>
      </c>
      <c r="W189" s="75" t="inlineStr">
        <is>
          <t>L</t>
        </is>
      </c>
      <c r="X189" s="74" t="n">
        <v>0</v>
      </c>
      <c r="Y189" s="75" t="inlineStr"/>
      <c r="Z189" s="74" t="n">
        <v>0</v>
      </c>
      <c r="AA189" s="75" t="inlineStr">
        <is>
          <t>R0</t>
        </is>
      </c>
      <c r="AB189" s="74" t="n">
        <v>0</v>
      </c>
      <c r="AC189" s="75" t="n"/>
      <c r="AD189" s="74" t="n"/>
      <c r="AE189" s="75" t="n"/>
      <c r="AF189" s="75" t="n"/>
      <c r="AG189" s="75" t="n"/>
      <c r="AH189" s="74" t="n"/>
      <c r="AI189" s="74" t="n"/>
      <c r="AJ189" s="74" t="n"/>
      <c r="AK189" s="75" t="n"/>
      <c r="AL189" s="74" t="n"/>
      <c r="AM189" s="75" t="n"/>
      <c r="AN189" s="74" t="n"/>
      <c r="AO189" s="75" t="n"/>
      <c r="AP189" s="74" t="n"/>
      <c r="AQ189" s="75" t="n"/>
      <c r="AR189" s="74" t="n"/>
      <c r="AS189" s="75" t="n"/>
      <c r="AT189" s="75" t="n"/>
      <c r="AU189" s="74" t="n"/>
      <c r="AV189" s="74" t="n"/>
      <c r="AW189" s="74" t="n"/>
      <c r="AX189" s="74" t="n"/>
      <c r="AY189" s="75" t="n"/>
      <c r="AZ189" s="74" t="n"/>
      <c r="BA189" s="75" t="n"/>
      <c r="BB189" s="74" t="n"/>
      <c r="BC189" s="75" t="n"/>
      <c r="BD189" s="74" t="n"/>
      <c r="BE189" s="75" t="n"/>
      <c r="BF189" s="74" t="n"/>
      <c r="BG189" s="75" t="n"/>
      <c r="BH189" s="75" t="n"/>
      <c r="BI189" s="74" t="n"/>
      <c r="BJ189" s="74" t="n"/>
      <c r="BK189" s="74" t="n"/>
      <c r="BL189" s="74" t="n"/>
      <c r="BM189" s="74" t="n"/>
      <c r="BN189" s="74" t="n"/>
      <c r="BO189" s="74" t="n"/>
      <c r="BP189" s="74" t="n"/>
      <c r="BQ189" s="62">
        <f>COUNTIF($G189:$BP189,"a")+COUNTIF($G189:$BP189,"r0,a5")/2+COUNTIF($G189:$BP189,"p5,a5")/2</f>
        <v/>
      </c>
      <c r="BR189" s="62">
        <f>COUNTIF($G189:$BP189,"d")+COUNTIF($G189:$BP189,"r0,d5")/2+COUNTIF($G189:$BP189,"p5,d5")/2</f>
        <v/>
      </c>
      <c r="BS189" s="62">
        <f>COUNTIF($G189:$BP189,"b")+COUNTIF($G189:$BP189,"r0,b5")/2+COUNTIF($G189:$BP189,"p5,b5")/2</f>
        <v/>
      </c>
      <c r="BT189" s="62">
        <f>COUNTIF($G189:$BP189,"c")+COUNTIF($G189:$BP189,"r0,c5")/2+COUNTIF($G189:$BP189,"p5,c5")/2</f>
        <v/>
      </c>
      <c r="BU189" s="62">
        <f>COUNTIF($G189:$BP189,"KH")+COUNTIF($G189:$BP189,"TL")+COUNTIF($G189:$BP189,"L")</f>
        <v/>
      </c>
      <c r="BV189" s="62" t="n"/>
      <c r="BW189" s="62">
        <f>COUNTIF($G189:$BP189,"hh")</f>
        <v/>
      </c>
      <c r="BX189" s="62">
        <f>COUNTIF($G189:$BP189,"nt7")</f>
        <v/>
      </c>
      <c r="BY189" s="62">
        <f>COUNTIF($G189:$BP189,"P")+COUNTIF($G189:$BP189,"p5,a5")/2+COUNTIF($G189:$BP189,"p5,b5")/2+COUNTIF($G189:$BP189,"p5,c5")/2+COUNTIF($G189:$BP189,"p5,d5")/2</f>
        <v/>
      </c>
      <c r="BZ189" s="63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4">
        <f>IF(BZ189&gt;25,4,IF(BZ189&gt;18,3,IF(BZ189&gt;12,2,IF(BZ189&gt;4,1,0))))-BX189-2+1</f>
        <v/>
      </c>
      <c r="CE189" s="30" t="n"/>
      <c r="CF189" s="64">
        <f>CD189*CI189</f>
        <v/>
      </c>
      <c r="CG189" s="65">
        <f>F189-BY189+1</f>
        <v/>
      </c>
      <c r="CH189" s="64">
        <f>CE189*16</f>
        <v/>
      </c>
      <c r="CI189" s="66">
        <f>VLOOKUP(A189,[1]DATA!$A$6:$AI$331,34,0)</f>
        <v/>
      </c>
      <c r="CJ189" s="67">
        <f>VLOOKUP(A189,[2]CHAMCONG!A$7:CI$333,79,0)</f>
        <v/>
      </c>
      <c r="CK189" s="68">
        <f>CJ189-CA189</f>
        <v/>
      </c>
    </row>
    <row r="190" ht="15.75" customFormat="1" customHeight="1" s="25">
      <c r="A190" s="69" t="inlineStr">
        <is>
          <t>A1633</t>
        </is>
      </c>
      <c r="B190" s="70" t="inlineStr">
        <is>
          <t>Trịnh Hồng Út</t>
        </is>
      </c>
      <c r="C190" s="71" t="inlineStr">
        <is>
          <t>X1 Ép - B</t>
        </is>
      </c>
      <c r="D190" s="72" t="inlineStr">
        <is>
          <t>Trực tiếp</t>
        </is>
      </c>
      <c r="E190" s="73" t="inlineStr">
        <is>
          <t>2020-07-28</t>
        </is>
      </c>
      <c r="F190" s="73" t="inlineStr"/>
      <c r="G190" s="74" t="inlineStr">
        <is>
          <t>C</t>
        </is>
      </c>
      <c r="H190" s="74" t="n">
        <v>4</v>
      </c>
      <c r="I190" s="74" t="inlineStr">
        <is>
          <t>C</t>
        </is>
      </c>
      <c r="J190" s="74" t="n">
        <v>4</v>
      </c>
      <c r="K190" s="74" t="inlineStr"/>
      <c r="L190" s="74" t="n">
        <v>0</v>
      </c>
      <c r="M190" s="74" t="inlineStr">
        <is>
          <t>A</t>
        </is>
      </c>
      <c r="N190" s="74" t="n">
        <v>4</v>
      </c>
      <c r="O190" s="74" t="inlineStr">
        <is>
          <t>A</t>
        </is>
      </c>
      <c r="P190" s="74" t="n">
        <v>2</v>
      </c>
      <c r="Q190" s="74" t="inlineStr">
        <is>
          <t>A</t>
        </is>
      </c>
      <c r="R190" s="74" t="n">
        <v>4</v>
      </c>
      <c r="S190" s="74" t="inlineStr">
        <is>
          <t>A</t>
        </is>
      </c>
      <c r="T190" s="74" t="n">
        <v>4</v>
      </c>
      <c r="U190" s="74" t="inlineStr">
        <is>
          <t>A</t>
        </is>
      </c>
      <c r="V190" s="74" t="n">
        <v>4</v>
      </c>
      <c r="W190" s="75" t="inlineStr">
        <is>
          <t>L</t>
        </is>
      </c>
      <c r="X190" s="74" t="n">
        <v>0</v>
      </c>
      <c r="Y190" s="74" t="inlineStr"/>
      <c r="Z190" s="74" t="n">
        <v>0</v>
      </c>
      <c r="AA190" s="74" t="inlineStr">
        <is>
          <t>P0</t>
        </is>
      </c>
      <c r="AB190" s="74" t="n">
        <v>0</v>
      </c>
      <c r="AC190" s="74" t="n"/>
      <c r="AD190" s="74" t="n"/>
      <c r="AE190" s="74" t="n"/>
      <c r="AF190" s="74" t="n"/>
      <c r="AG190" s="74" t="n"/>
      <c r="AH190" s="74" t="n"/>
      <c r="AI190" s="74" t="n"/>
      <c r="AJ190" s="74" t="n"/>
      <c r="AK190" s="74" t="n"/>
      <c r="AL190" s="74" t="n"/>
      <c r="AM190" s="74" t="n"/>
      <c r="AN190" s="74" t="n"/>
      <c r="AO190" s="74" t="n"/>
      <c r="AP190" s="74" t="n"/>
      <c r="AQ190" s="74" t="n"/>
      <c r="AR190" s="74" t="n"/>
      <c r="AS190" s="74" t="n"/>
      <c r="AT190" s="74" t="n"/>
      <c r="AU190" s="74" t="n"/>
      <c r="AV190" s="74" t="n"/>
      <c r="AW190" s="74" t="n"/>
      <c r="AX190" s="74" t="n"/>
      <c r="AY190" s="74" t="n"/>
      <c r="AZ190" s="74" t="n"/>
      <c r="BA190" s="74" t="n"/>
      <c r="BB190" s="74" t="n"/>
      <c r="BC190" s="74" t="n"/>
      <c r="BD190" s="74" t="n"/>
      <c r="BE190" s="74" t="n"/>
      <c r="BF190" s="74" t="n"/>
      <c r="BG190" s="74" t="n"/>
      <c r="BH190" s="74" t="n"/>
      <c r="BI190" s="74" t="n"/>
      <c r="BJ190" s="74" t="n"/>
      <c r="BK190" s="74" t="n"/>
      <c r="BL190" s="74" t="n"/>
      <c r="BM190" s="74" t="n"/>
      <c r="BN190" s="74" t="n"/>
      <c r="BO190" s="74" t="n"/>
      <c r="BP190" s="74" t="n"/>
      <c r="BQ190" s="62">
        <f>COUNTIF($G190:$BP190,"a")+COUNTIF($G190:$BP190,"r0,a5")/2+COUNTIF($G190:$BP190,"p5,a5")/2</f>
        <v/>
      </c>
      <c r="BR190" s="62">
        <f>COUNTIF($G190:$BP190,"d")+COUNTIF($G190:$BP190,"r0,d5")/2+COUNTIF($G190:$BP190,"p5,d5")/2</f>
        <v/>
      </c>
      <c r="BS190" s="62">
        <f>COUNTIF($G190:$BP190,"b")+COUNTIF($G190:$BP190,"r0,b5")/2+COUNTIF($G190:$BP190,"p5,b5")/2</f>
        <v/>
      </c>
      <c r="BT190" s="62">
        <f>COUNTIF($G190:$BP190,"c")+COUNTIF($G190:$BP190,"r0,c5")/2+COUNTIF($G190:$BP190,"p5,c5")/2</f>
        <v/>
      </c>
      <c r="BU190" s="62">
        <f>COUNTIF($G190:$BP190,"KH")+COUNTIF($G190:$BP190,"TL")+COUNTIF($G190:$BP190,"L")</f>
        <v/>
      </c>
      <c r="BV190" s="62" t="n"/>
      <c r="BW190" s="62">
        <f>COUNTIF($G190:$BP190,"hh")</f>
        <v/>
      </c>
      <c r="BX190" s="62">
        <f>COUNTIF($G190:$BP190,"nt7")</f>
        <v/>
      </c>
      <c r="BY190" s="62">
        <f>COUNTIF($G190:$BP190,"P")+COUNTIF($G190:$BP190,"p5,a5")/2+COUNTIF($G190:$BP190,"p5,b5")/2+COUNTIF($G190:$BP190,"p5,c5")/2+COUNTIF($G190:$BP190,"p5,d5")/2</f>
        <v/>
      </c>
      <c r="BZ190" s="63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4">
        <f>IF(BZ190&gt;25,4,IF(BZ190&gt;18,3,IF(BZ190&gt;12,2,IF(BZ190&gt;4,1,0))))-BX190-2+1</f>
        <v/>
      </c>
      <c r="CE190" s="30" t="n"/>
      <c r="CF190" s="64">
        <f>CD190*CI190</f>
        <v/>
      </c>
      <c r="CG190" s="65">
        <f>F190-BY190+1</f>
        <v/>
      </c>
      <c r="CH190" s="64">
        <f>CE190*16</f>
        <v/>
      </c>
      <c r="CI190" s="66">
        <f>VLOOKUP(A190,[1]DATA!$A$6:$AI$331,34,0)</f>
        <v/>
      </c>
      <c r="CJ190" s="67">
        <f>VLOOKUP(A190,[2]CHAMCONG!A$7:CI$333,79,0)</f>
        <v/>
      </c>
      <c r="CK190" s="68">
        <f>CJ190-CA190</f>
        <v/>
      </c>
    </row>
    <row r="191" ht="15.75" customFormat="1" customHeight="1" s="25">
      <c r="A191" s="69" t="inlineStr">
        <is>
          <t>A1637</t>
        </is>
      </c>
      <c r="B191" s="70" t="inlineStr">
        <is>
          <t>Trương Mỹ Phụng</t>
        </is>
      </c>
      <c r="C191" s="71" t="inlineStr">
        <is>
          <t>Qms</t>
        </is>
      </c>
      <c r="D191" s="72" t="inlineStr">
        <is>
          <t>Gián tiếp</t>
        </is>
      </c>
      <c r="E191" s="73" t="inlineStr">
        <is>
          <t>2020-07-22</t>
        </is>
      </c>
      <c r="F191" s="73" t="inlineStr"/>
      <c r="G191" s="74" t="inlineStr">
        <is>
          <t>D</t>
        </is>
      </c>
      <c r="H191" s="74" t="n">
        <v>0</v>
      </c>
      <c r="I191" s="74" t="inlineStr">
        <is>
          <t>D</t>
        </is>
      </c>
      <c r="J191" s="74" t="n">
        <v>0</v>
      </c>
      <c r="K191" s="74" t="inlineStr"/>
      <c r="L191" s="74" t="n">
        <v>0</v>
      </c>
      <c r="M191" s="74" t="inlineStr">
        <is>
          <t>D</t>
        </is>
      </c>
      <c r="N191" s="74" t="n">
        <v>0</v>
      </c>
      <c r="O191" s="75" t="inlineStr">
        <is>
          <t>D</t>
        </is>
      </c>
      <c r="P191" s="74" t="n">
        <v>0</v>
      </c>
      <c r="Q191" s="74" t="inlineStr">
        <is>
          <t>D</t>
        </is>
      </c>
      <c r="R191" s="74" t="n">
        <v>0</v>
      </c>
      <c r="S191" s="74" t="inlineStr">
        <is>
          <t>D</t>
        </is>
      </c>
      <c r="T191" s="74" t="n">
        <v>0</v>
      </c>
      <c r="U191" s="74" t="inlineStr">
        <is>
          <t>D</t>
        </is>
      </c>
      <c r="V191" s="74" t="n">
        <v>0</v>
      </c>
      <c r="W191" s="74" t="inlineStr">
        <is>
          <t>L</t>
        </is>
      </c>
      <c r="X191" s="74" t="n">
        <v>0</v>
      </c>
      <c r="Y191" s="74" t="inlineStr"/>
      <c r="Z191" s="74" t="n">
        <v>0</v>
      </c>
      <c r="AA191" s="74" t="inlineStr">
        <is>
          <t>P0</t>
        </is>
      </c>
      <c r="AB191" s="74" t="n">
        <v>0</v>
      </c>
      <c r="AC191" s="75" t="n"/>
      <c r="AD191" s="74" t="n"/>
      <c r="AE191" s="74" t="n"/>
      <c r="AF191" s="74" t="n"/>
      <c r="AG191" s="74" t="n"/>
      <c r="AH191" s="74" t="n"/>
      <c r="AI191" s="74" t="n"/>
      <c r="AJ191" s="74" t="n"/>
      <c r="AK191" s="74" t="n"/>
      <c r="AL191" s="74" t="n"/>
      <c r="AM191" s="74" t="n"/>
      <c r="AN191" s="74" t="n"/>
      <c r="AO191" s="74" t="n"/>
      <c r="AP191" s="74" t="n"/>
      <c r="AQ191" s="75" t="n"/>
      <c r="AR191" s="74" t="n"/>
      <c r="AS191" s="74" t="n"/>
      <c r="AT191" s="74" t="n"/>
      <c r="AU191" s="74" t="n"/>
      <c r="AV191" s="74" t="n"/>
      <c r="AW191" s="74" t="n"/>
      <c r="AX191" s="74" t="n"/>
      <c r="AY191" s="75" t="n"/>
      <c r="AZ191" s="74" t="n"/>
      <c r="BA191" s="74" t="n"/>
      <c r="BB191" s="74" t="n"/>
      <c r="BC191" s="74" t="n"/>
      <c r="BD191" s="74" t="n"/>
      <c r="BE191" s="75" t="n"/>
      <c r="BF191" s="74" t="n"/>
      <c r="BG191" s="74" t="n"/>
      <c r="BH191" s="74" t="n"/>
      <c r="BI191" s="74" t="n"/>
      <c r="BJ191" s="74" t="n"/>
      <c r="BK191" s="74" t="n"/>
      <c r="BL191" s="74" t="n"/>
      <c r="BM191" s="74" t="n"/>
      <c r="BN191" s="74" t="n"/>
      <c r="BO191" s="74" t="n"/>
      <c r="BP191" s="74" t="n"/>
      <c r="BQ191" s="62">
        <f>COUNTIF($G191:$BP191,"a")+COUNTIF($G191:$BP191,"r0,a5")/2+COUNTIF($G191:$BP191,"p5,a5")/2</f>
        <v/>
      </c>
      <c r="BR191" s="62">
        <f>COUNTIF($G191:$BP191,"d")+COUNTIF($G191:$BP191,"r0,d5")/2+COUNTIF($G191:$BP191,"p5,d5")/2</f>
        <v/>
      </c>
      <c r="BS191" s="62">
        <f>COUNTIF($G191:$BP191,"b")+COUNTIF($G191:$BP191,"r0,b5")/2+COUNTIF($G191:$BP191,"p5,b5")/2</f>
        <v/>
      </c>
      <c r="BT191" s="62">
        <f>COUNTIF($G191:$BP191,"c")+COUNTIF($G191:$BP191,"r0,c5")/2+COUNTIF($G191:$BP191,"p5,c5")/2</f>
        <v/>
      </c>
      <c r="BU191" s="62">
        <f>COUNTIF($G191:$BP191,"KH")+COUNTIF($G191:$BP191,"TL")+COUNTIF($G191:$BP191,"L")</f>
        <v/>
      </c>
      <c r="BV191" s="62" t="n"/>
      <c r="BW191" s="62">
        <f>COUNTIF($G191:$BP191,"hh")</f>
        <v/>
      </c>
      <c r="BX191" s="62">
        <f>COUNTIF($G191:$BP191,"nt7")</f>
        <v/>
      </c>
      <c r="BY191" s="62">
        <f>COUNTIF($G191:$BP191,"P")+COUNTIF($G191:$BP191,"p5,a5")/2+COUNTIF($G191:$BP191,"p5,b5")/2+COUNTIF($G191:$BP191,"p5,c5")/2+COUNTIF($G191:$BP191,"p5,d5")/2</f>
        <v/>
      </c>
      <c r="BZ191" s="63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4">
        <f>IF(BZ191&gt;25,4,IF(BZ191&gt;18,3,IF(BZ191&gt;12,2,IF(BZ191&gt;4,1,0))))-BX191-2+1</f>
        <v/>
      </c>
      <c r="CE191" s="30" t="n"/>
      <c r="CF191" s="64">
        <f>CD191*CI191</f>
        <v/>
      </c>
      <c r="CG191" s="65">
        <f>F191-BY191+1</f>
        <v/>
      </c>
      <c r="CH191" s="64">
        <f>CE191*16</f>
        <v/>
      </c>
      <c r="CI191" s="66">
        <f>VLOOKUP(A191,[1]DATA!$A$6:$AI$331,34,0)</f>
        <v/>
      </c>
      <c r="CJ191" s="67">
        <f>VLOOKUP(A191,[2]CHAMCONG!A$7:CI$333,79,0)</f>
        <v/>
      </c>
      <c r="CK191" s="68">
        <f>CJ191-CA191</f>
        <v/>
      </c>
    </row>
    <row r="192" ht="15.75" customFormat="1" customHeight="1" s="25">
      <c r="A192" s="69" t="inlineStr">
        <is>
          <t>A1642</t>
        </is>
      </c>
      <c r="B192" s="70" t="inlineStr">
        <is>
          <t>Phan Thị Anh Đào</t>
        </is>
      </c>
      <c r="C192" s="71" t="inlineStr">
        <is>
          <t>QA/QC X2</t>
        </is>
      </c>
      <c r="D192" s="72" t="inlineStr">
        <is>
          <t>Trực tiếp</t>
        </is>
      </c>
      <c r="E192" s="73" t="inlineStr">
        <is>
          <t>2020-08-05</t>
        </is>
      </c>
      <c r="F192" s="73" t="inlineStr"/>
      <c r="G192" s="74" t="inlineStr">
        <is>
          <t>A</t>
        </is>
      </c>
      <c r="H192" s="74" t="n">
        <v>4</v>
      </c>
      <c r="I192" s="74" t="inlineStr">
        <is>
          <t>A</t>
        </is>
      </c>
      <c r="J192" s="74" t="n">
        <v>4</v>
      </c>
      <c r="K192" s="74" t="inlineStr"/>
      <c r="L192" s="74" t="n">
        <v>0</v>
      </c>
      <c r="M192" s="74" t="inlineStr">
        <is>
          <t>P0</t>
        </is>
      </c>
      <c r="N192" s="74" t="n">
        <v>0</v>
      </c>
      <c r="O192" s="74" t="inlineStr">
        <is>
          <t>C</t>
        </is>
      </c>
      <c r="P192" s="74" t="n">
        <v>4</v>
      </c>
      <c r="Q192" s="74" t="inlineStr">
        <is>
          <t>C</t>
        </is>
      </c>
      <c r="R192" s="74" t="n">
        <v>4</v>
      </c>
      <c r="S192" s="74" t="inlineStr">
        <is>
          <t>C</t>
        </is>
      </c>
      <c r="T192" s="74" t="n">
        <v>4</v>
      </c>
      <c r="U192" s="74" t="inlineStr">
        <is>
          <t>C</t>
        </is>
      </c>
      <c r="V192" s="74" t="n">
        <v>4</v>
      </c>
      <c r="W192" s="74" t="inlineStr">
        <is>
          <t>L</t>
        </is>
      </c>
      <c r="X192" s="74" t="n">
        <v>0</v>
      </c>
      <c r="Y192" s="74" t="inlineStr"/>
      <c r="Z192" s="74" t="n">
        <v>0</v>
      </c>
      <c r="AA192" s="74" t="inlineStr">
        <is>
          <t>R0</t>
        </is>
      </c>
      <c r="AB192" s="74" t="n">
        <v>0</v>
      </c>
      <c r="AC192" s="74" t="n"/>
      <c r="AD192" s="74" t="n"/>
      <c r="AE192" s="74" t="n"/>
      <c r="AF192" s="74" t="n"/>
      <c r="AG192" s="74" t="n"/>
      <c r="AH192" s="74" t="n"/>
      <c r="AI192" s="74" t="n"/>
      <c r="AJ192" s="74" t="n"/>
      <c r="AK192" s="74" t="n"/>
      <c r="AL192" s="74" t="n"/>
      <c r="AM192" s="74" t="n"/>
      <c r="AN192" s="74" t="n"/>
      <c r="AO192" s="74" t="n"/>
      <c r="AP192" s="74" t="n"/>
      <c r="AQ192" s="74" t="n"/>
      <c r="AR192" s="74" t="n"/>
      <c r="AS192" s="74" t="n"/>
      <c r="AT192" s="74" t="n"/>
      <c r="AU192" s="74" t="n"/>
      <c r="AV192" s="74" t="n"/>
      <c r="AW192" s="74" t="n"/>
      <c r="AX192" s="74" t="n"/>
      <c r="AY192" s="74" t="n"/>
      <c r="AZ192" s="74" t="n"/>
      <c r="BA192" s="74" t="n"/>
      <c r="BB192" s="74" t="n"/>
      <c r="BC192" s="74" t="n"/>
      <c r="BD192" s="74" t="n"/>
      <c r="BE192" s="74" t="n"/>
      <c r="BF192" s="74" t="n"/>
      <c r="BG192" s="74" t="n"/>
      <c r="BH192" s="74" t="n"/>
      <c r="BI192" s="74" t="n"/>
      <c r="BJ192" s="74" t="n"/>
      <c r="BK192" s="74" t="n"/>
      <c r="BL192" s="74" t="n"/>
      <c r="BM192" s="74" t="n"/>
      <c r="BN192" s="74" t="n"/>
      <c r="BO192" s="74" t="n"/>
      <c r="BP192" s="74" t="n"/>
      <c r="BQ192" s="62">
        <f>COUNTIF($G192:$BP192,"a")+COUNTIF($G192:$BP192,"r0,a5")/2+COUNTIF($G192:$BP192,"p5,a5")/2</f>
        <v/>
      </c>
      <c r="BR192" s="62">
        <f>COUNTIF($G192:$BP192,"d")+COUNTIF($G192:$BP192,"r0,d5")/2+COUNTIF($G192:$BP192,"p5,d5")/2</f>
        <v/>
      </c>
      <c r="BS192" s="62">
        <f>COUNTIF($G192:$BP192,"b")+COUNTIF($G192:$BP192,"r0,b5")/2+COUNTIF($G192:$BP192,"p5,b5")/2</f>
        <v/>
      </c>
      <c r="BT192" s="62">
        <f>COUNTIF($G192:$BP192,"c")+COUNTIF($G192:$BP192,"r0,c5")/2+COUNTIF($G192:$BP192,"p5,c5")/2</f>
        <v/>
      </c>
      <c r="BU192" s="62">
        <f>COUNTIF($G192:$BP192,"KH")+COUNTIF($G192:$BP192,"TL")+COUNTIF($G192:$BP192,"L")</f>
        <v/>
      </c>
      <c r="BV192" s="62" t="n"/>
      <c r="BW192" s="62">
        <f>COUNTIF($G192:$BP192,"hh")</f>
        <v/>
      </c>
      <c r="BX192" s="62">
        <f>COUNTIF($G192:$BP192,"nt7")</f>
        <v/>
      </c>
      <c r="BY192" s="62">
        <f>COUNTIF($G192:$BP192,"P")+COUNTIF($G192:$BP192,"p5,a5")/2+COUNTIF($G192:$BP192,"p5,b5")/2+COUNTIF($G192:$BP192,"p5,c5")/2+COUNTIF($G192:$BP192,"p5,d5")/2</f>
        <v/>
      </c>
      <c r="BZ192" s="63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4">
        <f>IF(BZ192&gt;25,4,IF(BZ192&gt;18,3,IF(BZ192&gt;12,2,IF(BZ192&gt;4,1,0))))-BX192-2+1</f>
        <v/>
      </c>
      <c r="CE192" s="30" t="n"/>
      <c r="CF192" s="64">
        <f>CD192*CI192</f>
        <v/>
      </c>
      <c r="CG192" s="65">
        <f>F192-BY192+1</f>
        <v/>
      </c>
      <c r="CH192" s="64">
        <f>CE192*16</f>
        <v/>
      </c>
      <c r="CI192" s="66">
        <f>VLOOKUP(A192,[1]DATA!$A$6:$AI$331,34,0)</f>
        <v/>
      </c>
      <c r="CJ192" s="67">
        <f>VLOOKUP(A192,[2]CHAMCONG!A$7:CI$333,79,0)</f>
        <v/>
      </c>
      <c r="CK192" s="68">
        <f>CJ192-CA192</f>
        <v/>
      </c>
    </row>
    <row r="193" ht="15.75" customFormat="1" customHeight="1" s="25">
      <c r="A193" s="69" t="inlineStr">
        <is>
          <t>A1643</t>
        </is>
      </c>
      <c r="B193" s="70" t="inlineStr">
        <is>
          <t>Mai Văn Châu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A</t>
        </is>
      </c>
      <c r="H193" s="74" t="n">
        <v>4</v>
      </c>
      <c r="I193" s="75" t="inlineStr">
        <is>
          <t>A</t>
        </is>
      </c>
      <c r="J193" s="74" t="n">
        <v>4</v>
      </c>
      <c r="K193" s="75" t="inlineStr"/>
      <c r="L193" s="74" t="n">
        <v>0</v>
      </c>
      <c r="M193" s="75" t="inlineStr">
        <is>
          <t>C</t>
        </is>
      </c>
      <c r="N193" s="74" t="n">
        <v>4</v>
      </c>
      <c r="O193" s="75" t="inlineStr">
        <is>
          <t>C</t>
        </is>
      </c>
      <c r="P193" s="74" t="n">
        <v>4</v>
      </c>
      <c r="Q193" s="75" t="inlineStr">
        <is>
          <t>C</t>
        </is>
      </c>
      <c r="R193" s="75" t="n">
        <v>4</v>
      </c>
      <c r="S193" s="75" t="inlineStr">
        <is>
          <t>C</t>
        </is>
      </c>
      <c r="T193" s="74" t="n">
        <v>4</v>
      </c>
      <c r="U193" s="75" t="inlineStr">
        <is>
          <t>C</t>
        </is>
      </c>
      <c r="V193" s="74" t="n">
        <v>4</v>
      </c>
      <c r="W193" s="75" t="inlineStr">
        <is>
          <t>L</t>
        </is>
      </c>
      <c r="X193" s="74" t="n">
        <v>0</v>
      </c>
      <c r="Y193" s="75" t="inlineStr"/>
      <c r="Z193" s="74" t="n">
        <v>0</v>
      </c>
      <c r="AA193" s="75" t="inlineStr">
        <is>
          <t>R0</t>
        </is>
      </c>
      <c r="AB193" s="74" t="n">
        <v>0</v>
      </c>
      <c r="AC193" s="75" t="n"/>
      <c r="AD193" s="74" t="n"/>
      <c r="AE193" s="75" t="n"/>
      <c r="AF193" s="75" t="n"/>
      <c r="AG193" s="75" t="n"/>
      <c r="AH193" s="74" t="n"/>
      <c r="AI193" s="75" t="n"/>
      <c r="AJ193" s="74" t="n"/>
      <c r="AK193" s="75" t="n"/>
      <c r="AL193" s="74" t="n"/>
      <c r="AM193" s="75" t="n"/>
      <c r="AN193" s="74" t="n"/>
      <c r="AO193" s="75" t="n"/>
      <c r="AP193" s="74" t="n"/>
      <c r="AQ193" s="75" t="n"/>
      <c r="AR193" s="74" t="n"/>
      <c r="AS193" s="75" t="n"/>
      <c r="AT193" s="75" t="n"/>
      <c r="AU193" s="75" t="n"/>
      <c r="AV193" s="74" t="n"/>
      <c r="AW193" s="74" t="n"/>
      <c r="AX193" s="74" t="n"/>
      <c r="AY193" s="75" t="n"/>
      <c r="AZ193" s="74" t="n"/>
      <c r="BA193" s="75" t="n"/>
      <c r="BB193" s="74" t="n"/>
      <c r="BC193" s="75" t="n"/>
      <c r="BD193" s="74" t="n"/>
      <c r="BE193" s="75" t="n"/>
      <c r="BF193" s="74" t="n"/>
      <c r="BG193" s="75" t="n"/>
      <c r="BH193" s="75" t="n"/>
      <c r="BI193" s="74" t="n"/>
      <c r="BJ193" s="74" t="n"/>
      <c r="BK193" s="74" t="n"/>
      <c r="BL193" s="74" t="n"/>
      <c r="BM193" s="74" t="n"/>
      <c r="BN193" s="74" t="n"/>
      <c r="BO193" s="74" t="n"/>
      <c r="BP193" s="74" t="n"/>
      <c r="BQ193" s="62">
        <f>COUNTIF($G193:$BP193,"a")+COUNTIF($G193:$BP193,"r0,a5")/2+COUNTIF($G193:$BP193,"p5,a5")/2</f>
        <v/>
      </c>
      <c r="BR193" s="62">
        <f>COUNTIF($G193:$BP193,"d")+COUNTIF($G193:$BP193,"r0,d5")/2+COUNTIF($G193:$BP193,"p5,d5")/2</f>
        <v/>
      </c>
      <c r="BS193" s="62">
        <f>COUNTIF($G193:$BP193,"b")+COUNTIF($G193:$BP193,"r0,b5")/2+COUNTIF($G193:$BP193,"p5,b5")/2</f>
        <v/>
      </c>
      <c r="BT193" s="62">
        <f>COUNTIF($G193:$BP193,"c")+COUNTIF($G193:$BP193,"r0,c5")/2+COUNTIF($G193:$BP193,"p5,c5")/2</f>
        <v/>
      </c>
      <c r="BU193" s="62">
        <f>COUNTIF($G193:$BP193,"KH")+COUNTIF($G193:$BP193,"TL")+COUNTIF($G193:$BP193,"L")</f>
        <v/>
      </c>
      <c r="BV193" s="62" t="n"/>
      <c r="BW193" s="62">
        <f>COUNTIF($G193:$BP193,"hh")</f>
        <v/>
      </c>
      <c r="BX193" s="62">
        <f>COUNTIF($G193:$BP193,"nt7")</f>
        <v/>
      </c>
      <c r="BY193" s="62">
        <f>COUNTIF($G193:$BP193,"P")+COUNTIF($G193:$BP193,"p5,a5")/2+COUNTIF($G193:$BP193,"p5,b5")/2+COUNTIF($G193:$BP193,"p5,c5")/2+COUNTIF($G193:$BP193,"p5,d5")/2</f>
        <v/>
      </c>
      <c r="BZ193" s="63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4">
        <f>IF(BZ193&gt;25,4,IF(BZ193&gt;18,3,IF(BZ193&gt;12,2,IF(BZ193&gt;4,1,0))))-BX193-2+1</f>
        <v/>
      </c>
      <c r="CE193" s="30" t="n"/>
      <c r="CF193" s="64">
        <f>CD193*CI193</f>
        <v/>
      </c>
      <c r="CG193" s="65">
        <f>F193-BY193+1</f>
        <v/>
      </c>
      <c r="CH193" s="64">
        <f>CE193*16</f>
        <v/>
      </c>
      <c r="CI193" s="66">
        <f>VLOOKUP(A193,[1]DATA!$A$6:$AI$331,34,0)</f>
        <v/>
      </c>
      <c r="CJ193" s="67">
        <f>VLOOKUP(A193,[2]CHAMCONG!A$7:CI$333,79,0)</f>
        <v/>
      </c>
      <c r="CK193" s="68">
        <f>CJ193-CA193</f>
        <v/>
      </c>
    </row>
    <row r="194" ht="15.75" customFormat="1" customHeight="1" s="25">
      <c r="A194" s="69" t="inlineStr">
        <is>
          <t>A1646</t>
        </is>
      </c>
      <c r="B194" s="70" t="inlineStr">
        <is>
          <t>Nguyễn Tuấn Khanh</t>
        </is>
      </c>
      <c r="C194" s="71" t="inlineStr">
        <is>
          <t>X1 Ép - A</t>
        </is>
      </c>
      <c r="D194" s="72" t="inlineStr">
        <is>
          <t>Trực tiếp</t>
        </is>
      </c>
      <c r="E194" s="73" t="inlineStr">
        <is>
          <t>2020-07-23</t>
        </is>
      </c>
      <c r="F194" s="73" t="inlineStr"/>
      <c r="G194" s="74" t="inlineStr">
        <is>
          <t>A</t>
        </is>
      </c>
      <c r="H194" s="74" t="n">
        <v>4</v>
      </c>
      <c r="I194" s="74" t="inlineStr">
        <is>
          <t>A</t>
        </is>
      </c>
      <c r="J194" s="74" t="n">
        <v>4</v>
      </c>
      <c r="K194" s="74" t="inlineStr"/>
      <c r="L194" s="74" t="n">
        <v>0</v>
      </c>
      <c r="M194" s="74" t="inlineStr">
        <is>
          <t>C</t>
        </is>
      </c>
      <c r="N194" s="74" t="n">
        <v>4</v>
      </c>
      <c r="O194" s="74" t="inlineStr">
        <is>
          <t>C</t>
        </is>
      </c>
      <c r="P194" s="74" t="n">
        <v>4</v>
      </c>
      <c r="Q194" s="74" t="inlineStr">
        <is>
          <t>C</t>
        </is>
      </c>
      <c r="R194" s="74" t="n">
        <v>4</v>
      </c>
      <c r="S194" s="74" t="inlineStr">
        <is>
          <t>C</t>
        </is>
      </c>
      <c r="T194" s="74" t="n">
        <v>4</v>
      </c>
      <c r="U194" s="74" t="inlineStr">
        <is>
          <t>C</t>
        </is>
      </c>
      <c r="V194" s="74" t="n">
        <v>4</v>
      </c>
      <c r="W194" s="74" t="inlineStr">
        <is>
          <t>L</t>
        </is>
      </c>
      <c r="X194" s="74" t="n">
        <v>0</v>
      </c>
      <c r="Y194" s="74" t="inlineStr"/>
      <c r="Z194" s="74" t="n">
        <v>0</v>
      </c>
      <c r="AA194" s="74" t="inlineStr">
        <is>
          <t>R0</t>
        </is>
      </c>
      <c r="AB194" s="74" t="n">
        <v>0</v>
      </c>
      <c r="AC194" s="74" t="n"/>
      <c r="AD194" s="74" t="n"/>
      <c r="AE194" s="74" t="n"/>
      <c r="AF194" s="74" t="n"/>
      <c r="AG194" s="74" t="n"/>
      <c r="AH194" s="74" t="n"/>
      <c r="AI194" s="74" t="n"/>
      <c r="AJ194" s="74" t="n"/>
      <c r="AK194" s="74" t="n"/>
      <c r="AL194" s="74" t="n"/>
      <c r="AM194" s="74" t="n"/>
      <c r="AN194" s="74" t="n"/>
      <c r="AO194" s="74" t="n"/>
      <c r="AP194" s="74" t="n"/>
      <c r="AQ194" s="74" t="n"/>
      <c r="AR194" s="74" t="n"/>
      <c r="AS194" s="74" t="n"/>
      <c r="AT194" s="74" t="n"/>
      <c r="AU194" s="74" t="n"/>
      <c r="AV194" s="74" t="n"/>
      <c r="AW194" s="74" t="n"/>
      <c r="AX194" s="74" t="n"/>
      <c r="AY194" s="74" t="n"/>
      <c r="AZ194" s="74" t="n"/>
      <c r="BA194" s="74" t="n"/>
      <c r="BB194" s="74" t="n"/>
      <c r="BC194" s="74" t="n"/>
      <c r="BD194" s="74" t="n"/>
      <c r="BE194" s="74" t="n"/>
      <c r="BF194" s="74" t="n"/>
      <c r="BG194" s="74" t="n"/>
      <c r="BH194" s="74" t="n"/>
      <c r="BI194" s="74" t="n"/>
      <c r="BJ194" s="74" t="n"/>
      <c r="BK194" s="74" t="n"/>
      <c r="BL194" s="74" t="n"/>
      <c r="BM194" s="74" t="n"/>
      <c r="BN194" s="74" t="n"/>
      <c r="BO194" s="74" t="n"/>
      <c r="BP194" s="74" t="n"/>
      <c r="BQ194" s="62">
        <f>COUNTIF($G194:$BP194,"a")+COUNTIF($G194:$BP194,"r0,a5")/2+COUNTIF($G194:$BP194,"p5,a5")/2</f>
        <v/>
      </c>
      <c r="BR194" s="62">
        <f>COUNTIF($G194:$BP194,"d")+COUNTIF($G194:$BP194,"r0,d5")/2+COUNTIF($G194:$BP194,"p5,d5")/2</f>
        <v/>
      </c>
      <c r="BS194" s="62">
        <f>COUNTIF($G194:$BP194,"b")+COUNTIF($G194:$BP194,"r0,b5")/2+COUNTIF($G194:$BP194,"p5,b5")/2</f>
        <v/>
      </c>
      <c r="BT194" s="62">
        <f>COUNTIF($G194:$BP194,"c")+COUNTIF($G194:$BP194,"r0,c5")/2+COUNTIF($G194:$BP194,"p5,c5")/2</f>
        <v/>
      </c>
      <c r="BU194" s="62">
        <f>COUNTIF($G194:$BP194,"KH")+COUNTIF($G194:$BP194,"TL")+COUNTIF($G194:$BP194,"L")</f>
        <v/>
      </c>
      <c r="BV194" s="62" t="n"/>
      <c r="BW194" s="62">
        <f>COUNTIF($G194:$BP194,"hh")</f>
        <v/>
      </c>
      <c r="BX194" s="62">
        <f>COUNTIF($G194:$BP194,"nt7")</f>
        <v/>
      </c>
      <c r="BY194" s="62">
        <f>COUNTIF($G194:$BP194,"P")+COUNTIF($G194:$BP194,"p5,a5")/2+COUNTIF($G194:$BP194,"p5,b5")/2+COUNTIF($G194:$BP194,"p5,c5")/2+COUNTIF($G194:$BP194,"p5,d5")/2</f>
        <v/>
      </c>
      <c r="BZ194" s="63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4">
        <f>IF(BZ194&gt;25,4,IF(BZ194&gt;18,3,IF(BZ194&gt;12,2,IF(BZ194&gt;4,1,0))))-BX194-2+1</f>
        <v/>
      </c>
      <c r="CE194" s="30" t="n"/>
      <c r="CF194" s="64">
        <f>CD194*CI194</f>
        <v/>
      </c>
      <c r="CG194" s="65">
        <f>F194-BY194+1</f>
        <v/>
      </c>
      <c r="CH194" s="64">
        <f>CE194*16</f>
        <v/>
      </c>
      <c r="CI194" s="66">
        <f>VLOOKUP(A194,[1]DATA!$A$6:$AI$331,34,0)</f>
        <v/>
      </c>
      <c r="CJ194" s="67">
        <f>VLOOKUP(A194,[2]CHAMCONG!A$7:CI$333,79,0)</f>
        <v/>
      </c>
      <c r="CK194" s="68">
        <f>CJ194-CA194</f>
        <v/>
      </c>
    </row>
    <row r="195" ht="15.75" customFormat="1" customHeight="1" s="25">
      <c r="A195" s="69" t="inlineStr">
        <is>
          <t>A1652</t>
        </is>
      </c>
      <c r="B195" s="70" t="inlineStr">
        <is>
          <t>Nguyễn Hoàng Phúc</t>
        </is>
      </c>
      <c r="C195" s="71" t="inlineStr">
        <is>
          <t>X1 Xi Line 1-1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A</t>
        </is>
      </c>
      <c r="H195" s="74" t="n">
        <v>4</v>
      </c>
      <c r="I195" s="74" t="inlineStr">
        <is>
          <t>A</t>
        </is>
      </c>
      <c r="J195" s="74" t="n">
        <v>4</v>
      </c>
      <c r="K195" s="74" t="inlineStr"/>
      <c r="L195" s="74" t="n">
        <v>0</v>
      </c>
      <c r="M195" s="74" t="inlineStr">
        <is>
          <t>C</t>
        </is>
      </c>
      <c r="N195" s="74" t="n">
        <v>4</v>
      </c>
      <c r="O195" s="75" t="inlineStr">
        <is>
          <t>C</t>
        </is>
      </c>
      <c r="P195" s="74" t="n">
        <v>4</v>
      </c>
      <c r="Q195" s="75" t="inlineStr">
        <is>
          <t>C</t>
        </is>
      </c>
      <c r="R195" s="75" t="n">
        <v>4</v>
      </c>
      <c r="S195" s="75" t="inlineStr">
        <is>
          <t>C</t>
        </is>
      </c>
      <c r="T195" s="74" t="n">
        <v>4</v>
      </c>
      <c r="U195" s="75" t="inlineStr">
        <is>
          <t>C</t>
        </is>
      </c>
      <c r="V195" s="74" t="n">
        <v>4</v>
      </c>
      <c r="W195" s="75" t="inlineStr">
        <is>
          <t>L</t>
        </is>
      </c>
      <c r="X195" s="74" t="n">
        <v>0</v>
      </c>
      <c r="Y195" s="75" t="inlineStr"/>
      <c r="Z195" s="74" t="n">
        <v>0</v>
      </c>
      <c r="AA195" s="75" t="inlineStr">
        <is>
          <t>R0</t>
        </is>
      </c>
      <c r="AB195" s="74" t="n">
        <v>0</v>
      </c>
      <c r="AC195" s="74" t="n"/>
      <c r="AD195" s="74" t="n"/>
      <c r="AE195" s="74" t="n"/>
      <c r="AF195" s="74" t="n"/>
      <c r="AG195" s="74" t="n"/>
      <c r="AH195" s="74" t="n"/>
      <c r="AI195" s="74" t="n"/>
      <c r="AJ195" s="74" t="n"/>
      <c r="AK195" s="74" t="n"/>
      <c r="AL195" s="74" t="n"/>
      <c r="AM195" s="74" t="n"/>
      <c r="AN195" s="74" t="n"/>
      <c r="AO195" s="75" t="n"/>
      <c r="AP195" s="74" t="n"/>
      <c r="AQ195" s="74" t="n"/>
      <c r="AR195" s="74" t="n"/>
      <c r="AS195" s="74" t="n"/>
      <c r="AT195" s="74" t="n"/>
      <c r="AU195" s="74" t="n"/>
      <c r="AV195" s="74" t="n"/>
      <c r="AW195" s="74" t="n"/>
      <c r="AX195" s="74" t="n"/>
      <c r="AY195" s="75" t="n"/>
      <c r="AZ195" s="74" t="n"/>
      <c r="BA195" s="75" t="n"/>
      <c r="BB195" s="74" t="n"/>
      <c r="BC195" s="75" t="n"/>
      <c r="BD195" s="74" t="n"/>
      <c r="BE195" s="74" t="n"/>
      <c r="BF195" s="74" t="n"/>
      <c r="BG195" s="74" t="n"/>
      <c r="BH195" s="74" t="n"/>
      <c r="BI195" s="74" t="n"/>
      <c r="BJ195" s="74" t="n"/>
      <c r="BK195" s="74" t="n"/>
      <c r="BL195" s="74" t="n"/>
      <c r="BM195" s="74" t="n"/>
      <c r="BN195" s="74" t="n"/>
      <c r="BO195" s="74" t="n"/>
      <c r="BP195" s="74" t="n"/>
      <c r="BQ195" s="62">
        <f>COUNTIF($G195:$BP195,"a")+COUNTIF($G195:$BP195,"r0,a5")/2+COUNTIF($G195:$BP195,"p5,a5")/2</f>
        <v/>
      </c>
      <c r="BR195" s="62">
        <f>COUNTIF($G195:$BP195,"d")+COUNTIF($G195:$BP195,"r0,d5")/2+COUNTIF($G195:$BP195,"p5,d5")/2</f>
        <v/>
      </c>
      <c r="BS195" s="62">
        <f>COUNTIF($G195:$BP195,"b")+COUNTIF($G195:$BP195,"r0,b5")/2+COUNTIF($G195:$BP195,"p5,b5")/2</f>
        <v/>
      </c>
      <c r="BT195" s="62">
        <f>COUNTIF($G195:$BP195,"c")+COUNTIF($G195:$BP195,"r0,c5")/2+COUNTIF($G195:$BP195,"p5,c5")/2</f>
        <v/>
      </c>
      <c r="BU195" s="62">
        <f>COUNTIF($G195:$BP195,"KH")+COUNTIF($G195:$BP195,"TL")+COUNTIF($G195:$BP195,"L")</f>
        <v/>
      </c>
      <c r="BV195" s="62" t="n"/>
      <c r="BW195" s="62">
        <f>COUNTIF($G195:$BP195,"hh")</f>
        <v/>
      </c>
      <c r="BX195" s="62">
        <f>COUNTIF($G195:$BP195,"nt7")</f>
        <v/>
      </c>
      <c r="BY195" s="62">
        <f>COUNTIF($G195:$BP195,"P")+COUNTIF($G195:$BP195,"p5,a5")/2+COUNTIF($G195:$BP195,"p5,b5")/2+COUNTIF($G195:$BP195,"p5,c5")/2+COUNTIF($G195:$BP195,"p5,d5")/2</f>
        <v/>
      </c>
      <c r="BZ195" s="63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4">
        <f>IF(BZ195&gt;25,4,IF(BZ195&gt;18,3,IF(BZ195&gt;12,2,IF(BZ195&gt;4,1,0))))-BX195-2+1</f>
        <v/>
      </c>
      <c r="CE195" s="30" t="n"/>
      <c r="CF195" s="64">
        <f>CD195*CI195</f>
        <v/>
      </c>
      <c r="CG195" s="65">
        <f>F195-BY195+1</f>
        <v/>
      </c>
      <c r="CH195" s="64">
        <f>CE195*16</f>
        <v/>
      </c>
      <c r="CI195" s="66">
        <f>VLOOKUP(A195,[1]DATA!$A$6:$AI$331,34,0)</f>
        <v/>
      </c>
      <c r="CJ195" s="67">
        <f>VLOOKUP(A195,[2]CHAMCONG!A$7:CI$333,79,0)</f>
        <v/>
      </c>
      <c r="CK195" s="68">
        <f>CJ195-CA195</f>
        <v/>
      </c>
    </row>
    <row r="196" ht="15.75" customFormat="1" customHeight="1" s="25">
      <c r="A196" s="69" t="inlineStr">
        <is>
          <t>A1653</t>
        </is>
      </c>
      <c r="B196" s="70" t="inlineStr">
        <is>
          <t>Trương Anh Thoa</t>
        </is>
      </c>
      <c r="C196" s="71" t="inlineStr">
        <is>
          <t>X1 Ép - A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>
        <is>
          <t>A</t>
        </is>
      </c>
      <c r="H196" s="74" t="n">
        <v>4</v>
      </c>
      <c r="I196" s="74" t="inlineStr">
        <is>
          <t>A</t>
        </is>
      </c>
      <c r="J196" s="74" t="n">
        <v>4</v>
      </c>
      <c r="K196" s="74" t="inlineStr"/>
      <c r="L196" s="74" t="n">
        <v>0</v>
      </c>
      <c r="M196" s="74" t="inlineStr">
        <is>
          <t>C</t>
        </is>
      </c>
      <c r="N196" s="74" t="n">
        <v>4</v>
      </c>
      <c r="O196" s="74" t="inlineStr">
        <is>
          <t>C</t>
        </is>
      </c>
      <c r="P196" s="74" t="n">
        <v>4</v>
      </c>
      <c r="Q196" s="75" t="inlineStr">
        <is>
          <t>C</t>
        </is>
      </c>
      <c r="R196" s="75" t="n">
        <v>4</v>
      </c>
      <c r="S196" s="75" t="inlineStr">
        <is>
          <t>C</t>
        </is>
      </c>
      <c r="T196" s="74" t="n">
        <v>4</v>
      </c>
      <c r="U196" s="74" t="inlineStr">
        <is>
          <t>C</t>
        </is>
      </c>
      <c r="V196" s="74" t="n">
        <v>4</v>
      </c>
      <c r="W196" s="75" t="inlineStr">
        <is>
          <t>L</t>
        </is>
      </c>
      <c r="X196" s="74" t="n">
        <v>0</v>
      </c>
      <c r="Y196" s="75" t="inlineStr"/>
      <c r="Z196" s="74" t="n">
        <v>0</v>
      </c>
      <c r="AA196" s="75" t="inlineStr">
        <is>
          <t>R0</t>
        </is>
      </c>
      <c r="AB196" s="74" t="n">
        <v>0</v>
      </c>
      <c r="AC196" s="74" t="n"/>
      <c r="AD196" s="74" t="n"/>
      <c r="AE196" s="75" t="n"/>
      <c r="AF196" s="75" t="n"/>
      <c r="AG196" s="74" t="n"/>
      <c r="AH196" s="74" t="n"/>
      <c r="AI196" s="74" t="n"/>
      <c r="AJ196" s="74" t="n"/>
      <c r="AK196" s="75" t="n"/>
      <c r="AL196" s="74" t="n"/>
      <c r="AM196" s="75" t="n"/>
      <c r="AN196" s="74" t="n"/>
      <c r="AO196" s="74" t="n"/>
      <c r="AP196" s="74" t="n"/>
      <c r="AQ196" s="75" t="n"/>
      <c r="AR196" s="74" t="n"/>
      <c r="AS196" s="75" t="n"/>
      <c r="AT196" s="75" t="n"/>
      <c r="AU196" s="75" t="n"/>
      <c r="AV196" s="74" t="n"/>
      <c r="AW196" s="74" t="n"/>
      <c r="AX196" s="74" t="n"/>
      <c r="AY196" s="75" t="n"/>
      <c r="AZ196" s="74" t="n"/>
      <c r="BA196" s="75" t="n"/>
      <c r="BB196" s="74" t="n"/>
      <c r="BC196" s="75" t="n"/>
      <c r="BD196" s="74" t="n"/>
      <c r="BE196" s="75" t="n"/>
      <c r="BF196" s="74" t="n"/>
      <c r="BG196" s="75" t="n"/>
      <c r="BH196" s="75" t="n"/>
      <c r="BI196" s="74" t="n"/>
      <c r="BJ196" s="74" t="n"/>
      <c r="BK196" s="74" t="n"/>
      <c r="BL196" s="74" t="n"/>
      <c r="BM196" s="74" t="n"/>
      <c r="BN196" s="74" t="n"/>
      <c r="BO196" s="74" t="n"/>
      <c r="BP196" s="74" t="n"/>
      <c r="BQ196" s="62">
        <f>COUNTIF($G196:$BP196,"a")+COUNTIF($G196:$BP196,"r0,a5")/2+COUNTIF($G196:$BP196,"p5,a5")/2</f>
        <v/>
      </c>
      <c r="BR196" s="62">
        <f>COUNTIF($G196:$BP196,"d")+COUNTIF($G196:$BP196,"r0,d5")/2+COUNTIF($G196:$BP196,"p5,d5")/2</f>
        <v/>
      </c>
      <c r="BS196" s="62">
        <f>COUNTIF($G196:$BP196,"b")+COUNTIF($G196:$BP196,"r0,b5")/2+COUNTIF($G196:$BP196,"p5,b5")/2</f>
        <v/>
      </c>
      <c r="BT196" s="62">
        <f>COUNTIF($G196:$BP196,"c")+COUNTIF($G196:$BP196,"r0,c5")/2+COUNTIF($G196:$BP196,"p5,c5")/2</f>
        <v/>
      </c>
      <c r="BU196" s="62">
        <f>COUNTIF($G196:$BP196,"KH")+COUNTIF($G196:$BP196,"TL")+COUNTIF($G196:$BP196,"L")</f>
        <v/>
      </c>
      <c r="BV196" s="62" t="n"/>
      <c r="BW196" s="62">
        <f>COUNTIF($G196:$BP196,"hh")</f>
        <v/>
      </c>
      <c r="BX196" s="62">
        <f>COUNTIF($G196:$BP196,"nt7")</f>
        <v/>
      </c>
      <c r="BY196" s="62">
        <f>COUNTIF($G196:$BP196,"P")+COUNTIF($G196:$BP196,"p5,a5")/2+COUNTIF($G196:$BP196,"p5,b5")/2+COUNTIF($G196:$BP196,"p5,c5")/2+COUNTIF($G196:$BP196,"p5,d5")/2</f>
        <v/>
      </c>
      <c r="BZ196" s="63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4">
        <f>IF(BZ196&gt;25,4,IF(BZ196&gt;18,3,IF(BZ196&gt;12,2,IF(BZ196&gt;4,1,0))))-BX196-2+1</f>
        <v/>
      </c>
      <c r="CE196" s="30" t="n"/>
      <c r="CF196" s="64">
        <f>CD196*CI196</f>
        <v/>
      </c>
      <c r="CG196" s="65">
        <f>F196-BY196+1</f>
        <v/>
      </c>
      <c r="CH196" s="64">
        <f>CE196*16</f>
        <v/>
      </c>
      <c r="CI196" s="66">
        <f>VLOOKUP(A196,[1]DATA!$A$6:$AI$331,34,0)</f>
        <v/>
      </c>
      <c r="CJ196" s="67">
        <f>VLOOKUP(A196,[2]CHAMCONG!A$7:CI$333,79,0)</f>
        <v/>
      </c>
      <c r="CK196" s="68">
        <f>CJ196-CA196</f>
        <v/>
      </c>
    </row>
    <row r="197" ht="15.75" customFormat="1" customHeight="1" s="25">
      <c r="A197" s="69" t="inlineStr">
        <is>
          <t>A1654</t>
        </is>
      </c>
      <c r="B197" s="70" t="inlineStr">
        <is>
          <t>Đặng Hồng Thảo</t>
        </is>
      </c>
      <c r="C197" s="71" t="inlineStr">
        <is>
          <t>X1 Ép - A</t>
        </is>
      </c>
      <c r="D197" s="72" t="inlineStr">
        <is>
          <t>Trực tiếp</t>
        </is>
      </c>
      <c r="E197" s="73" t="inlineStr">
        <is>
          <t>2020-08-05</t>
        </is>
      </c>
      <c r="F197" s="73" t="inlineStr"/>
      <c r="G197" s="74" t="inlineStr">
        <is>
          <t>P0</t>
        </is>
      </c>
      <c r="H197" s="74" t="n">
        <v>0</v>
      </c>
      <c r="I197" s="75" t="inlineStr">
        <is>
          <t>P0</t>
        </is>
      </c>
      <c r="J197" s="74" t="n">
        <v>0</v>
      </c>
      <c r="K197" s="74" t="inlineStr"/>
      <c r="L197" s="74" t="n">
        <v>0</v>
      </c>
      <c r="M197" s="74" t="inlineStr">
        <is>
          <t>P0</t>
        </is>
      </c>
      <c r="N197" s="74" t="n">
        <v>0</v>
      </c>
      <c r="O197" s="75" t="inlineStr">
        <is>
          <t>P0</t>
        </is>
      </c>
      <c r="P197" s="74" t="n">
        <v>0</v>
      </c>
      <c r="Q197" s="74" t="inlineStr">
        <is>
          <t>P0</t>
        </is>
      </c>
      <c r="R197" s="74" t="n">
        <v>0</v>
      </c>
      <c r="S197" s="75" t="inlineStr">
        <is>
          <t>P0</t>
        </is>
      </c>
      <c r="T197" s="74" t="n">
        <v>0</v>
      </c>
      <c r="U197" s="75" t="inlineStr">
        <is>
          <t>P0</t>
        </is>
      </c>
      <c r="V197" s="74" t="n">
        <v>0</v>
      </c>
      <c r="W197" s="75" t="inlineStr">
        <is>
          <t>L</t>
        </is>
      </c>
      <c r="X197" s="74" t="n">
        <v>0</v>
      </c>
      <c r="Y197" s="75" t="inlineStr"/>
      <c r="Z197" s="74" t="n">
        <v>0</v>
      </c>
      <c r="AA197" s="75" t="inlineStr">
        <is>
          <t>P0</t>
        </is>
      </c>
      <c r="AB197" s="74" t="n">
        <v>0</v>
      </c>
      <c r="AC197" s="75" t="n"/>
      <c r="AD197" s="74" t="n"/>
      <c r="AE197" s="75" t="n"/>
      <c r="AF197" s="75" t="n"/>
      <c r="AG197" s="75" t="n"/>
      <c r="AH197" s="74" t="n"/>
      <c r="AI197" s="75" t="n"/>
      <c r="AJ197" s="74" t="n"/>
      <c r="AK197" s="75" t="n"/>
      <c r="AL197" s="74" t="n"/>
      <c r="AM197" s="75" t="n"/>
      <c r="AN197" s="74" t="n"/>
      <c r="AO197" s="74" t="n"/>
      <c r="AP197" s="74" t="n"/>
      <c r="AQ197" s="74" t="n"/>
      <c r="AR197" s="74" t="n"/>
      <c r="AS197" s="74" t="n"/>
      <c r="AT197" s="74" t="n"/>
      <c r="AU197" s="74" t="n"/>
      <c r="AV197" s="74" t="n"/>
      <c r="AW197" s="74" t="n"/>
      <c r="AX197" s="74" t="n"/>
      <c r="AY197" s="74" t="n"/>
      <c r="AZ197" s="74" t="n"/>
      <c r="BA197" s="74" t="n"/>
      <c r="BB197" s="74" t="n"/>
      <c r="BC197" s="74" t="n"/>
      <c r="BD197" s="74" t="n"/>
      <c r="BE197" s="74" t="n"/>
      <c r="BF197" s="74" t="n"/>
      <c r="BG197" s="74" t="n"/>
      <c r="BH197" s="74" t="n"/>
      <c r="BI197" s="74" t="n"/>
      <c r="BJ197" s="74" t="n"/>
      <c r="BK197" s="74" t="n"/>
      <c r="BL197" s="74" t="n"/>
      <c r="BM197" s="74" t="n"/>
      <c r="BN197" s="74" t="n"/>
      <c r="BO197" s="74" t="n"/>
      <c r="BP197" s="74" t="n"/>
      <c r="BQ197" s="62">
        <f>COUNTIF($G197:$BP197,"a")+COUNTIF($G197:$BP197,"r0,a5")/2+COUNTIF($G197:$BP197,"p5,a5")/2</f>
        <v/>
      </c>
      <c r="BR197" s="62">
        <f>COUNTIF($G197:$BP197,"d")+COUNTIF($G197:$BP197,"r0,d5")/2+COUNTIF($G197:$BP197,"p5,d5")/2</f>
        <v/>
      </c>
      <c r="BS197" s="62">
        <f>COUNTIF($G197:$BP197,"b")+COUNTIF($G197:$BP197,"r0,b5")/2+COUNTIF($G197:$BP197,"p5,b5")/2</f>
        <v/>
      </c>
      <c r="BT197" s="62">
        <f>COUNTIF($G197:$BP197,"c")+COUNTIF($G197:$BP197,"r0,c5")/2+COUNTIF($G197:$BP197,"p5,c5")/2</f>
        <v/>
      </c>
      <c r="BU197" s="62">
        <f>COUNTIF($G197:$BP197,"KH")+COUNTIF($G197:$BP197,"TL")+COUNTIF($G197:$BP197,"L")</f>
        <v/>
      </c>
      <c r="BV197" s="62" t="n"/>
      <c r="BW197" s="62">
        <f>COUNTIF($G197:$BP197,"hh")</f>
        <v/>
      </c>
      <c r="BX197" s="62">
        <f>COUNTIF($G197:$BP197,"nt7")</f>
        <v/>
      </c>
      <c r="BY197" s="62">
        <f>COUNTIF($G197:$BP197,"P")+COUNTIF($G197:$BP197,"p5,a5")/2+COUNTIF($G197:$BP197,"p5,b5")/2+COUNTIF($G197:$BP197,"p5,c5")/2+COUNTIF($G197:$BP197,"p5,d5")/2</f>
        <v/>
      </c>
      <c r="BZ197" s="63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4">
        <f>IF(BZ197&gt;25,4,IF(BZ197&gt;18,3,IF(BZ197&gt;12,2,IF(BZ197&gt;4,1,0))))-BX197-2+1</f>
        <v/>
      </c>
      <c r="CE197" s="30" t="n"/>
      <c r="CF197" s="64">
        <f>CD197*CI197</f>
        <v/>
      </c>
      <c r="CG197" s="65">
        <f>F197-BY197+1</f>
        <v/>
      </c>
      <c r="CH197" s="64">
        <f>CE197*16</f>
        <v/>
      </c>
      <c r="CI197" s="66">
        <f>VLOOKUP(A197,[1]DATA!$A$6:$AI$331,34,0)</f>
        <v/>
      </c>
      <c r="CJ197" s="67">
        <f>VLOOKUP(A197,[2]CHAMCONG!A$7:CI$333,79,0)</f>
        <v/>
      </c>
      <c r="CK197" s="68">
        <f>CJ197-CA197</f>
        <v/>
      </c>
    </row>
    <row r="198" ht="15.75" customFormat="1" customHeight="1" s="25">
      <c r="A198" s="69" t="inlineStr">
        <is>
          <t>A1655</t>
        </is>
      </c>
      <c r="B198" s="70" t="inlineStr">
        <is>
          <t>Lê Văn Cần</t>
        </is>
      </c>
      <c r="C198" s="71" t="inlineStr">
        <is>
          <t>Kho X3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A</t>
        </is>
      </c>
      <c r="H198" s="74" t="n">
        <v>4</v>
      </c>
      <c r="I198" s="74" t="inlineStr">
        <is>
          <t>A</t>
        </is>
      </c>
      <c r="J198" s="74" t="n">
        <v>4</v>
      </c>
      <c r="K198" s="75" t="inlineStr"/>
      <c r="L198" s="74" t="n">
        <v>0</v>
      </c>
      <c r="M198" s="74" t="inlineStr">
        <is>
          <t>A</t>
        </is>
      </c>
      <c r="N198" s="74" t="n">
        <v>4</v>
      </c>
      <c r="O198" s="74" t="inlineStr">
        <is>
          <t>A</t>
        </is>
      </c>
      <c r="P198" s="74" t="n">
        <v>4</v>
      </c>
      <c r="Q198" s="74" t="inlineStr">
        <is>
          <t>A</t>
        </is>
      </c>
      <c r="R198" s="74" t="n">
        <v>3</v>
      </c>
      <c r="S198" s="74" t="inlineStr">
        <is>
          <t>A</t>
        </is>
      </c>
      <c r="T198" s="74" t="n">
        <v>2</v>
      </c>
      <c r="U198" s="74" t="inlineStr">
        <is>
          <t>A</t>
        </is>
      </c>
      <c r="V198" s="74" t="n">
        <v>4</v>
      </c>
      <c r="W198" s="74" t="inlineStr">
        <is>
          <t>L</t>
        </is>
      </c>
      <c r="X198" s="74" t="n">
        <v>0</v>
      </c>
      <c r="Y198" s="74" t="inlineStr"/>
      <c r="Z198" s="74" t="n">
        <v>0</v>
      </c>
      <c r="AA198" s="74" t="inlineStr">
        <is>
          <t>R0</t>
        </is>
      </c>
      <c r="AB198" s="74" t="n">
        <v>0</v>
      </c>
      <c r="AC198" s="74" t="n"/>
      <c r="AD198" s="74" t="n"/>
      <c r="AE198" s="74" t="n"/>
      <c r="AF198" s="74" t="n"/>
      <c r="AG198" s="74" t="n"/>
      <c r="AH198" s="74" t="n"/>
      <c r="AI198" s="74" t="n"/>
      <c r="AJ198" s="74" t="n"/>
      <c r="AK198" s="75" t="n"/>
      <c r="AL198" s="74" t="n"/>
      <c r="AM198" s="75" t="n"/>
      <c r="AN198" s="74" t="n"/>
      <c r="AO198" s="74" t="n"/>
      <c r="AP198" s="74" t="n"/>
      <c r="AQ198" s="75" t="n"/>
      <c r="AR198" s="74" t="n"/>
      <c r="AS198" s="74" t="n"/>
      <c r="AT198" s="74" t="n"/>
      <c r="AU198" s="75" t="n"/>
      <c r="AV198" s="74" t="n"/>
      <c r="AW198" s="75" t="n"/>
      <c r="AX198" s="74" t="n"/>
      <c r="AY198" s="75" t="n"/>
      <c r="AZ198" s="74" t="n"/>
      <c r="BA198" s="75" t="n"/>
      <c r="BB198" s="74" t="n"/>
      <c r="BC198" s="74" t="n"/>
      <c r="BD198" s="74" t="n"/>
      <c r="BE198" s="75" t="n"/>
      <c r="BF198" s="74" t="n"/>
      <c r="BG198" s="74" t="n"/>
      <c r="BH198" s="74" t="n"/>
      <c r="BI198" s="74" t="n"/>
      <c r="BJ198" s="74" t="n"/>
      <c r="BK198" s="74" t="n"/>
      <c r="BL198" s="74" t="n"/>
      <c r="BM198" s="74" t="n"/>
      <c r="BN198" s="74" t="n"/>
      <c r="BO198" s="74" t="n"/>
      <c r="BP198" s="74" t="n"/>
      <c r="BQ198" s="62">
        <f>COUNTIF($G198:$BP198,"a")+COUNTIF($G198:$BP198,"r0,a5")/2+COUNTIF($G198:$BP198,"p5,a5")/2</f>
        <v/>
      </c>
      <c r="BR198" s="62">
        <f>COUNTIF($G198:$BP198,"d")+COUNTIF($G198:$BP198,"r0,d5")/2+COUNTIF($G198:$BP198,"p5,d5")/2</f>
        <v/>
      </c>
      <c r="BS198" s="62">
        <f>COUNTIF($G198:$BP198,"b")+COUNTIF($G198:$BP198,"r0,b5")/2+COUNTIF($G198:$BP198,"p5,b5")/2</f>
        <v/>
      </c>
      <c r="BT198" s="62">
        <f>COUNTIF($G198:$BP198,"c")+COUNTIF($G198:$BP198,"r0,c5")/2+COUNTIF($G198:$BP198,"p5,c5")/2</f>
        <v/>
      </c>
      <c r="BU198" s="62">
        <f>COUNTIF($G198:$BP198,"KH")+COUNTIF($G198:$BP198,"TL")+COUNTIF($G198:$BP198,"L")</f>
        <v/>
      </c>
      <c r="BV198" s="62" t="n"/>
      <c r="BW198" s="62">
        <f>COUNTIF($G198:$BP198,"hh")</f>
        <v/>
      </c>
      <c r="BX198" s="62">
        <f>COUNTIF($G198:$BP198,"nt7")</f>
        <v/>
      </c>
      <c r="BY198" s="62">
        <f>COUNTIF($G198:$BP198,"P")+COUNTIF($G198:$BP198,"p5,a5")/2+COUNTIF($G198:$BP198,"p5,b5")/2+COUNTIF($G198:$BP198,"p5,c5")/2+COUNTIF($G198:$BP198,"p5,d5")/2</f>
        <v/>
      </c>
      <c r="BZ198" s="63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4">
        <f>IF(BZ198&gt;25,4,IF(BZ198&gt;18,3,IF(BZ198&gt;12,2,IF(BZ198&gt;4,1,0))))-BX198-2+1</f>
        <v/>
      </c>
      <c r="CE198" s="30" t="n"/>
      <c r="CF198" s="64">
        <f>CD198*CI198</f>
        <v/>
      </c>
      <c r="CG198" s="65">
        <f>F198-BY198+1</f>
        <v/>
      </c>
      <c r="CH198" s="64">
        <f>CE198*16</f>
        <v/>
      </c>
      <c r="CI198" s="66">
        <f>VLOOKUP(A198,[1]DATA!$A$6:$AI$331,34,0)</f>
        <v/>
      </c>
      <c r="CJ198" s="67">
        <f>VLOOKUP(A198,[2]CHAMCONG!A$7:CI$333,79,0)</f>
        <v/>
      </c>
      <c r="CK198" s="68">
        <f>CJ198-CA198</f>
        <v/>
      </c>
    </row>
    <row r="199" ht="15.75" customFormat="1" customHeight="1" s="25">
      <c r="A199" s="69" t="inlineStr">
        <is>
          <t>A1657</t>
        </is>
      </c>
      <c r="B199" s="70" t="inlineStr">
        <is>
          <t>Trần Quang Dũng</t>
        </is>
      </c>
      <c r="C199" s="71" t="inlineStr">
        <is>
          <t>X1 Ép - A</t>
        </is>
      </c>
      <c r="D199" s="72" t="inlineStr">
        <is>
          <t>Trực tiếp</t>
        </is>
      </c>
      <c r="E199" s="73" t="inlineStr">
        <is>
          <t>2020-08-07</t>
        </is>
      </c>
      <c r="F199" s="73" t="inlineStr"/>
      <c r="G199" s="74" t="inlineStr">
        <is>
          <t>R0</t>
        </is>
      </c>
      <c r="H199" s="74" t="n">
        <v>0</v>
      </c>
      <c r="I199" s="74" t="inlineStr">
        <is>
          <t>A</t>
        </is>
      </c>
      <c r="J199" s="74" t="n">
        <v>4</v>
      </c>
      <c r="K199" s="74" t="inlineStr"/>
      <c r="L199" s="74" t="n">
        <v>0</v>
      </c>
      <c r="M199" s="74" t="inlineStr">
        <is>
          <t>C</t>
        </is>
      </c>
      <c r="N199" s="74" t="n">
        <v>4</v>
      </c>
      <c r="O199" s="75" t="inlineStr">
        <is>
          <t>P0</t>
        </is>
      </c>
      <c r="P199" s="74" t="n">
        <v>0</v>
      </c>
      <c r="Q199" s="75" t="inlineStr">
        <is>
          <t>C</t>
        </is>
      </c>
      <c r="R199" s="75" t="n">
        <v>4</v>
      </c>
      <c r="S199" s="75" t="inlineStr">
        <is>
          <t>C</t>
        </is>
      </c>
      <c r="T199" s="74" t="n">
        <v>4</v>
      </c>
      <c r="U199" s="74" t="inlineStr">
        <is>
          <t>C</t>
        </is>
      </c>
      <c r="V199" s="74" t="n">
        <v>4</v>
      </c>
      <c r="W199" s="75" t="inlineStr">
        <is>
          <t>L</t>
        </is>
      </c>
      <c r="X199" s="74" t="n">
        <v>0</v>
      </c>
      <c r="Y199" s="75" t="inlineStr"/>
      <c r="Z199" s="74" t="n">
        <v>0</v>
      </c>
      <c r="AA199" s="74" t="inlineStr">
        <is>
          <t>R0</t>
        </is>
      </c>
      <c r="AB199" s="74" t="n">
        <v>0</v>
      </c>
      <c r="AC199" s="74" t="n"/>
      <c r="AD199" s="74" t="n"/>
      <c r="AE199" s="74" t="n"/>
      <c r="AF199" s="74" t="n"/>
      <c r="AG199" s="74" t="n"/>
      <c r="AH199" s="74" t="n"/>
      <c r="AI199" s="74" t="n"/>
      <c r="AJ199" s="74" t="n"/>
      <c r="AK199" s="74" t="n"/>
      <c r="AL199" s="74" t="n"/>
      <c r="AM199" s="74" t="n"/>
      <c r="AN199" s="74" t="n"/>
      <c r="AO199" s="74" t="n"/>
      <c r="AP199" s="74" t="n"/>
      <c r="AQ199" s="74" t="n"/>
      <c r="AR199" s="74" t="n"/>
      <c r="AS199" s="74" t="n"/>
      <c r="AT199" s="74" t="n"/>
      <c r="AU199" s="74" t="n"/>
      <c r="AV199" s="74" t="n"/>
      <c r="AW199" s="74" t="n"/>
      <c r="AX199" s="74" t="n"/>
      <c r="AY199" s="74" t="n"/>
      <c r="AZ199" s="74" t="n"/>
      <c r="BA199" s="74" t="n"/>
      <c r="BB199" s="74" t="n"/>
      <c r="BC199" s="74" t="n"/>
      <c r="BD199" s="74" t="n"/>
      <c r="BE199" s="74" t="n"/>
      <c r="BF199" s="74" t="n"/>
      <c r="BG199" s="74" t="n"/>
      <c r="BH199" s="74" t="n"/>
      <c r="BI199" s="74" t="n"/>
      <c r="BJ199" s="74" t="n"/>
      <c r="BK199" s="74" t="n"/>
      <c r="BL199" s="74" t="n"/>
      <c r="BM199" s="74" t="n"/>
      <c r="BN199" s="74" t="n"/>
      <c r="BO199" s="74" t="n"/>
      <c r="BP199" s="74" t="n"/>
      <c r="BQ199" s="62">
        <f>COUNTIF($G199:$BP199,"a")+COUNTIF($G199:$BP199,"r0,a5")/2+COUNTIF($G199:$BP199,"p5,a5")/2</f>
        <v/>
      </c>
      <c r="BR199" s="62">
        <f>COUNTIF($G199:$BP199,"d")+COUNTIF($G199:$BP199,"r0,d5")/2+COUNTIF($G199:$BP199,"p5,d5")/2</f>
        <v/>
      </c>
      <c r="BS199" s="62">
        <f>COUNTIF($G199:$BP199,"b")+COUNTIF($G199:$BP199,"r0,b5")/2+COUNTIF($G199:$BP199,"p5,b5")/2</f>
        <v/>
      </c>
      <c r="BT199" s="62">
        <f>COUNTIF($G199:$BP199,"c")+COUNTIF($G199:$BP199,"r0,c5")/2+COUNTIF($G199:$BP199,"p5,c5")/2</f>
        <v/>
      </c>
      <c r="BU199" s="62">
        <f>COUNTIF($G199:$BP199,"KH")+COUNTIF($G199:$BP199,"TL")+COUNTIF($G199:$BP199,"L")</f>
        <v/>
      </c>
      <c r="BV199" s="62" t="n"/>
      <c r="BW199" s="62">
        <f>COUNTIF($G199:$BP199,"hh")</f>
        <v/>
      </c>
      <c r="BX199" s="62">
        <f>COUNTIF($G199:$BP199,"nt7")</f>
        <v/>
      </c>
      <c r="BY199" s="62">
        <f>COUNTIF($G199:$BP199,"P")+COUNTIF($G199:$BP199,"p5,a5")/2+COUNTIF($G199:$BP199,"p5,b5")/2+COUNTIF($G199:$BP199,"p5,c5")/2+COUNTIF($G199:$BP199,"p5,d5")/2</f>
        <v/>
      </c>
      <c r="BZ199" s="63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4">
        <f>IF(BZ199&gt;25,4,IF(BZ199&gt;18,3,IF(BZ199&gt;12,2,IF(BZ199&gt;4,1,0))))-BX199-2+1</f>
        <v/>
      </c>
      <c r="CE199" s="30" t="n"/>
      <c r="CF199" s="64">
        <f>CD199*CI199</f>
        <v/>
      </c>
      <c r="CG199" s="65">
        <f>F199-BY199+1</f>
        <v/>
      </c>
      <c r="CH199" s="64">
        <f>CE199*16</f>
        <v/>
      </c>
      <c r="CI199" s="66">
        <f>VLOOKUP(A199,[1]DATA!$A$6:$AI$331,34,0)</f>
        <v/>
      </c>
      <c r="CJ199" s="67">
        <f>VLOOKUP(A199,[2]CHAMCONG!A$7:CI$333,79,0)</f>
        <v/>
      </c>
      <c r="CK199" s="68">
        <f>CJ199-CA199</f>
        <v/>
      </c>
    </row>
    <row r="200" ht="15.75" customFormat="1" customHeight="1" s="25">
      <c r="A200" s="69" t="inlineStr">
        <is>
          <t>A1662</t>
        </is>
      </c>
      <c r="B200" s="70" t="inlineStr">
        <is>
          <t>Nguyễn Thị Diễm My</t>
        </is>
      </c>
      <c r="C200" s="71" t="inlineStr">
        <is>
          <t>Khuôn Lập trình-gia công</t>
        </is>
      </c>
      <c r="D200" s="72" t="inlineStr">
        <is>
          <t>Gián tiếp</t>
        </is>
      </c>
      <c r="E200" s="73" t="inlineStr">
        <is>
          <t>2020-08-20</t>
        </is>
      </c>
      <c r="F200" s="73" t="inlineStr"/>
      <c r="G200" s="74" t="inlineStr">
        <is>
          <t>D</t>
        </is>
      </c>
      <c r="H200" s="74" t="n">
        <v>0</v>
      </c>
      <c r="I200" s="74" t="inlineStr">
        <is>
          <t>D</t>
        </is>
      </c>
      <c r="J200" s="74" t="n">
        <v>0</v>
      </c>
      <c r="K200" s="74" t="inlineStr"/>
      <c r="L200" s="74" t="n">
        <v>0</v>
      </c>
      <c r="M200" s="74" t="inlineStr">
        <is>
          <t>D</t>
        </is>
      </c>
      <c r="N200" s="74" t="n">
        <v>0</v>
      </c>
      <c r="O200" s="74" t="inlineStr">
        <is>
          <t>D</t>
        </is>
      </c>
      <c r="P200" s="74" t="n">
        <v>4</v>
      </c>
      <c r="Q200" s="74" t="inlineStr">
        <is>
          <t>D</t>
        </is>
      </c>
      <c r="R200" s="74" t="n">
        <v>0</v>
      </c>
      <c r="S200" s="74" t="inlineStr">
        <is>
          <t>D</t>
        </is>
      </c>
      <c r="T200" s="74" t="n">
        <v>0</v>
      </c>
      <c r="U200" s="74" t="inlineStr">
        <is>
          <t>D</t>
        </is>
      </c>
      <c r="V200" s="74" t="n">
        <v>0</v>
      </c>
      <c r="W200" s="74" t="inlineStr">
        <is>
          <t>L</t>
        </is>
      </c>
      <c r="X200" s="74" t="n">
        <v>8</v>
      </c>
      <c r="Y200" s="74" t="inlineStr"/>
      <c r="Z200" s="74" t="n">
        <v>0</v>
      </c>
      <c r="AA200" s="74" t="inlineStr">
        <is>
          <t>R0</t>
        </is>
      </c>
      <c r="AB200" s="74" t="n">
        <v>0</v>
      </c>
      <c r="AC200" s="74" t="n"/>
      <c r="AD200" s="74" t="n"/>
      <c r="AE200" s="74" t="n"/>
      <c r="AF200" s="74" t="n"/>
      <c r="AG200" s="74" t="n"/>
      <c r="AH200" s="74" t="n"/>
      <c r="AI200" s="74" t="n"/>
      <c r="AJ200" s="74" t="n"/>
      <c r="AK200" s="74" t="n"/>
      <c r="AL200" s="74" t="n"/>
      <c r="AM200" s="74" t="n"/>
      <c r="AN200" s="74" t="n"/>
      <c r="AO200" s="74" t="n"/>
      <c r="AP200" s="74" t="n"/>
      <c r="AQ200" s="74" t="n"/>
      <c r="AR200" s="74" t="n"/>
      <c r="AS200" s="74" t="n"/>
      <c r="AT200" s="74" t="n"/>
      <c r="AU200" s="74" t="n"/>
      <c r="AV200" s="74" t="n"/>
      <c r="AW200" s="74" t="n"/>
      <c r="AX200" s="74" t="n"/>
      <c r="AY200" s="74" t="n"/>
      <c r="AZ200" s="74" t="n"/>
      <c r="BA200" s="74" t="n"/>
      <c r="BB200" s="74" t="n"/>
      <c r="BC200" s="74" t="n"/>
      <c r="BD200" s="74" t="n"/>
      <c r="BE200" s="74" t="n"/>
      <c r="BF200" s="74" t="n"/>
      <c r="BG200" s="74" t="n"/>
      <c r="BH200" s="74" t="n"/>
      <c r="BI200" s="74" t="n"/>
      <c r="BJ200" s="74" t="n"/>
      <c r="BK200" s="74" t="n"/>
      <c r="BL200" s="74" t="n"/>
      <c r="BM200" s="74" t="n"/>
      <c r="BN200" s="74" t="n"/>
      <c r="BO200" s="74" t="n"/>
      <c r="BP200" s="74" t="n"/>
      <c r="BQ200" s="62">
        <f>COUNTIF($G200:$BP200,"a")+COUNTIF($G200:$BP200,"r0,a5")/2+COUNTIF($G200:$BP200,"p5,a5")/2</f>
        <v/>
      </c>
      <c r="BR200" s="62">
        <f>COUNTIF($G200:$BP200,"d")+COUNTIF($G200:$BP200,"r0,d5")/2+COUNTIF($G200:$BP200,"p5,d5")/2</f>
        <v/>
      </c>
      <c r="BS200" s="62">
        <f>COUNTIF($G200:$BP200,"b")+COUNTIF($G200:$BP200,"r0,b5")/2+COUNTIF($G200:$BP200,"p5,b5")/2</f>
        <v/>
      </c>
      <c r="BT200" s="62">
        <f>COUNTIF($G200:$BP200,"c")+COUNTIF($G200:$BP200,"r0,c5")/2+COUNTIF($G200:$BP200,"p5,c5")/2</f>
        <v/>
      </c>
      <c r="BU200" s="62">
        <f>COUNTIF($G200:$BP200,"KH")+COUNTIF($G200:$BP200,"TL")+COUNTIF($G200:$BP200,"L")</f>
        <v/>
      </c>
      <c r="BV200" s="62" t="n"/>
      <c r="BW200" s="62">
        <f>COUNTIF($G200:$BP200,"hh")</f>
        <v/>
      </c>
      <c r="BX200" s="62">
        <f>COUNTIF($G200:$BP200,"nt7")</f>
        <v/>
      </c>
      <c r="BY200" s="62">
        <f>COUNTIF($G200:$BP200,"P")+COUNTIF($G200:$BP200,"p5,a5")/2+COUNTIF($G200:$BP200,"p5,b5")/2+COUNTIF($G200:$BP200,"p5,c5")/2+COUNTIF($G200:$BP200,"p5,d5")/2</f>
        <v/>
      </c>
      <c r="BZ200" s="63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4">
        <f>IF(BZ200&gt;25,4,IF(BZ200&gt;18,3,IF(BZ200&gt;12,2,IF(BZ200&gt;4,1,0))))-BX200-2+1</f>
        <v/>
      </c>
      <c r="CE200" s="30" t="n"/>
      <c r="CF200" s="64">
        <f>CD200*CI200</f>
        <v/>
      </c>
      <c r="CG200" s="65">
        <f>F200-BY200+1</f>
        <v/>
      </c>
      <c r="CH200" s="64">
        <f>CE200*16</f>
        <v/>
      </c>
      <c r="CI200" s="66">
        <f>VLOOKUP(A200,[1]DATA!$A$6:$AI$331,34,0)</f>
        <v/>
      </c>
      <c r="CJ200" s="67">
        <f>VLOOKUP(A200,[2]CHAMCONG!A$7:CI$333,79,0)</f>
        <v/>
      </c>
      <c r="CK200" s="68">
        <f>CJ200-CA200</f>
        <v/>
      </c>
    </row>
    <row r="201" ht="15.75" customFormat="1" customHeight="1" s="25">
      <c r="A201" s="69" t="inlineStr">
        <is>
          <t>A1666</t>
        </is>
      </c>
      <c r="B201" s="70" t="inlineStr">
        <is>
          <t>Nguyễn Thị Cẩm Nhiên</t>
        </is>
      </c>
      <c r="C201" s="71" t="inlineStr">
        <is>
          <t>QA/QC X1 Ép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A</t>
        </is>
      </c>
      <c r="H201" s="74" t="n">
        <v>4</v>
      </c>
      <c r="I201" s="74" t="inlineStr">
        <is>
          <t>A</t>
        </is>
      </c>
      <c r="J201" s="74" t="n">
        <v>4</v>
      </c>
      <c r="K201" s="74" t="inlineStr"/>
      <c r="L201" s="74" t="n">
        <v>0</v>
      </c>
      <c r="M201" s="74" t="inlineStr">
        <is>
          <t>C</t>
        </is>
      </c>
      <c r="N201" s="74" t="n">
        <v>4</v>
      </c>
      <c r="O201" s="74" t="inlineStr">
        <is>
          <t>C</t>
        </is>
      </c>
      <c r="P201" s="74" t="n">
        <v>4</v>
      </c>
      <c r="Q201" s="75" t="inlineStr">
        <is>
          <t>C</t>
        </is>
      </c>
      <c r="R201" s="75" t="n">
        <v>4</v>
      </c>
      <c r="S201" s="75" t="inlineStr">
        <is>
          <t>C</t>
        </is>
      </c>
      <c r="T201" s="74" t="n">
        <v>4</v>
      </c>
      <c r="U201" s="75" t="inlineStr">
        <is>
          <t>C</t>
        </is>
      </c>
      <c r="V201" s="74" t="n">
        <v>4</v>
      </c>
      <c r="W201" s="75" t="inlineStr">
        <is>
          <t>L</t>
        </is>
      </c>
      <c r="X201" s="74" t="n">
        <v>0</v>
      </c>
      <c r="Y201" s="75" t="inlineStr"/>
      <c r="Z201" s="74" t="n">
        <v>0</v>
      </c>
      <c r="AA201" s="75" t="inlineStr">
        <is>
          <t>R0</t>
        </is>
      </c>
      <c r="AB201" s="74" t="n">
        <v>0</v>
      </c>
      <c r="AC201" s="75" t="n"/>
      <c r="AD201" s="74" t="n"/>
      <c r="AE201" s="74" t="n"/>
      <c r="AF201" s="74" t="n"/>
      <c r="AG201" s="74" t="n"/>
      <c r="AH201" s="74" t="n"/>
      <c r="AI201" s="74" t="n"/>
      <c r="AJ201" s="74" t="n"/>
      <c r="AK201" s="74" t="n"/>
      <c r="AL201" s="74" t="n"/>
      <c r="AM201" s="74" t="n"/>
      <c r="AN201" s="74" t="n"/>
      <c r="AO201" s="74" t="n"/>
      <c r="AP201" s="74" t="n"/>
      <c r="AQ201" s="74" t="n"/>
      <c r="AR201" s="74" t="n"/>
      <c r="AS201" s="74" t="n"/>
      <c r="AT201" s="74" t="n"/>
      <c r="AU201" s="74" t="n"/>
      <c r="AV201" s="74" t="n"/>
      <c r="AW201" s="74" t="n"/>
      <c r="AX201" s="74" t="n"/>
      <c r="AY201" s="74" t="n"/>
      <c r="AZ201" s="74" t="n"/>
      <c r="BA201" s="74" t="n"/>
      <c r="BB201" s="74" t="n"/>
      <c r="BC201" s="74" t="n"/>
      <c r="BD201" s="74" t="n"/>
      <c r="BE201" s="74" t="n"/>
      <c r="BF201" s="74" t="n"/>
      <c r="BG201" s="74" t="n"/>
      <c r="BH201" s="74" t="n"/>
      <c r="BI201" s="74" t="n"/>
      <c r="BJ201" s="74" t="n"/>
      <c r="BK201" s="74" t="n"/>
      <c r="BL201" s="74" t="n"/>
      <c r="BM201" s="74" t="n"/>
      <c r="BN201" s="74" t="n"/>
      <c r="BO201" s="74" t="n"/>
      <c r="BP201" s="74" t="n"/>
      <c r="BQ201" s="62">
        <f>COUNTIF($G201:$BP201,"a")+COUNTIF($G201:$BP201,"r0,a5")/2+COUNTIF($G201:$BP201,"p5,a5")/2</f>
        <v/>
      </c>
      <c r="BR201" s="62">
        <f>COUNTIF($G201:$BP201,"d")+COUNTIF($G201:$BP201,"r0,d5")/2+COUNTIF($G201:$BP201,"p5,d5")/2</f>
        <v/>
      </c>
      <c r="BS201" s="62">
        <f>COUNTIF($G201:$BP201,"b")+COUNTIF($G201:$BP201,"r0,b5")/2+COUNTIF($G201:$BP201,"p5,b5")/2</f>
        <v/>
      </c>
      <c r="BT201" s="62">
        <f>COUNTIF($G201:$BP201,"c")+COUNTIF($G201:$BP201,"r0,c5")/2+COUNTIF($G201:$BP201,"p5,c5")/2</f>
        <v/>
      </c>
      <c r="BU201" s="62">
        <f>COUNTIF($G201:$BP201,"KH")+COUNTIF($G201:$BP201,"TL")+COUNTIF($G201:$BP201,"L")</f>
        <v/>
      </c>
      <c r="BV201" s="62" t="n"/>
      <c r="BW201" s="62">
        <f>COUNTIF($G201:$BP201,"hh")</f>
        <v/>
      </c>
      <c r="BX201" s="62">
        <f>COUNTIF($G201:$BP201,"nt7")</f>
        <v/>
      </c>
      <c r="BY201" s="62">
        <f>COUNTIF($G201:$BP201,"P")+COUNTIF($G201:$BP201,"p5,a5")/2+COUNTIF($G201:$BP201,"p5,b5")/2+COUNTIF($G201:$BP201,"p5,c5")/2+COUNTIF($G201:$BP201,"p5,d5")/2</f>
        <v/>
      </c>
      <c r="BZ201" s="63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4">
        <f>IF(BZ201&gt;25,4,IF(BZ201&gt;18,3,IF(BZ201&gt;12,2,IF(BZ201&gt;4,1,0))))-BX201-2+1</f>
        <v/>
      </c>
      <c r="CE201" s="30" t="n"/>
      <c r="CF201" s="64">
        <f>CD201*CI201</f>
        <v/>
      </c>
      <c r="CG201" s="65">
        <f>F201-BY201+1</f>
        <v/>
      </c>
      <c r="CH201" s="64">
        <f>CE201*16</f>
        <v/>
      </c>
      <c r="CI201" s="66">
        <f>VLOOKUP(A201,[1]DATA!$A$6:$AI$331,34,0)</f>
        <v/>
      </c>
      <c r="CJ201" s="67">
        <f>VLOOKUP(A201,[2]CHAMCONG!A$7:CI$333,79,0)</f>
        <v/>
      </c>
      <c r="CK201" s="68">
        <f>CJ201-CA201</f>
        <v/>
      </c>
    </row>
    <row r="202" ht="15.75" customFormat="1" customHeight="1" s="27">
      <c r="A202" s="69" t="inlineStr">
        <is>
          <t>A1669</t>
        </is>
      </c>
      <c r="B202" s="70" t="inlineStr">
        <is>
          <t>Nguyễn Văn Ân</t>
        </is>
      </c>
      <c r="C202" s="71" t="inlineStr">
        <is>
          <t>QC X1 Sơn In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A</t>
        </is>
      </c>
      <c r="H202" s="74" t="n">
        <v>4</v>
      </c>
      <c r="I202" s="74" t="inlineStr">
        <is>
          <t>A</t>
        </is>
      </c>
      <c r="J202" s="74" t="n">
        <v>4</v>
      </c>
      <c r="K202" s="74" t="inlineStr"/>
      <c r="L202" s="74" t="n">
        <v>0</v>
      </c>
      <c r="M202" s="74" t="inlineStr">
        <is>
          <t>A</t>
        </is>
      </c>
      <c r="N202" s="74" t="n">
        <v>4</v>
      </c>
      <c r="O202" s="74" t="inlineStr">
        <is>
          <t>A</t>
        </is>
      </c>
      <c r="P202" s="74" t="n">
        <v>4</v>
      </c>
      <c r="Q202" s="74" t="inlineStr">
        <is>
          <t>A</t>
        </is>
      </c>
      <c r="R202" s="74" t="n">
        <v>4</v>
      </c>
      <c r="S202" s="74" t="inlineStr">
        <is>
          <t>A</t>
        </is>
      </c>
      <c r="T202" s="74" t="n">
        <v>4</v>
      </c>
      <c r="U202" s="74" t="inlineStr">
        <is>
          <t>A</t>
        </is>
      </c>
      <c r="V202" s="74" t="n">
        <v>4</v>
      </c>
      <c r="W202" s="74" t="inlineStr">
        <is>
          <t>L</t>
        </is>
      </c>
      <c r="X202" s="74" t="n">
        <v>0</v>
      </c>
      <c r="Y202" s="74" t="inlineStr"/>
      <c r="Z202" s="74" t="n">
        <v>0</v>
      </c>
      <c r="AA202" s="74" t="inlineStr">
        <is>
          <t>R0</t>
        </is>
      </c>
      <c r="AB202" s="74" t="n">
        <v>0</v>
      </c>
      <c r="AC202" s="74" t="n"/>
      <c r="AD202" s="74" t="n"/>
      <c r="AE202" s="74" t="n"/>
      <c r="AF202" s="74" t="n"/>
      <c r="AG202" s="74" t="n"/>
      <c r="AH202" s="74" t="n"/>
      <c r="AI202" s="74" t="n"/>
      <c r="AJ202" s="74" t="n"/>
      <c r="AK202" s="74" t="n"/>
      <c r="AL202" s="74" t="n"/>
      <c r="AM202" s="74" t="n"/>
      <c r="AN202" s="74" t="n"/>
      <c r="AO202" s="74" t="n"/>
      <c r="AP202" s="74" t="n"/>
      <c r="AQ202" s="74" t="n"/>
      <c r="AR202" s="74" t="n"/>
      <c r="AS202" s="74" t="n"/>
      <c r="AT202" s="74" t="n"/>
      <c r="AU202" s="74" t="n"/>
      <c r="AV202" s="74" t="n"/>
      <c r="AW202" s="74" t="n"/>
      <c r="AX202" s="74" t="n"/>
      <c r="AY202" s="75" t="n"/>
      <c r="AZ202" s="74" t="n"/>
      <c r="BA202" s="75" t="n"/>
      <c r="BB202" s="74" t="n"/>
      <c r="BC202" s="74" t="n"/>
      <c r="BD202" s="74" t="n"/>
      <c r="BE202" s="75" t="n"/>
      <c r="BF202" s="74" t="n"/>
      <c r="BG202" s="75" t="n"/>
      <c r="BH202" s="74" t="n"/>
      <c r="BI202" s="75" t="n"/>
      <c r="BJ202" s="74" t="n"/>
      <c r="BK202" s="75" t="n"/>
      <c r="BL202" s="74" t="n"/>
      <c r="BM202" s="75" t="n"/>
      <c r="BN202" s="74" t="n"/>
      <c r="BO202" s="75" t="n"/>
      <c r="BP202" s="74" t="n"/>
      <c r="BQ202" s="62">
        <f>COUNTIF($G202:$BP202,"a")+COUNTIF($G202:$BP202,"r0,a5")/2+COUNTIF($G202:$BP202,"p5,a5")/2</f>
        <v/>
      </c>
      <c r="BR202" s="62">
        <f>COUNTIF($G202:$BP202,"d")+COUNTIF($G202:$BP202,"r0,d5")/2+COUNTIF($G202:$BP202,"p5,d5")/2</f>
        <v/>
      </c>
      <c r="BS202" s="62">
        <f>COUNTIF($G202:$BP202,"b")+COUNTIF($G202:$BP202,"r0,b5")/2+COUNTIF($G202:$BP202,"p5,b5")/2</f>
        <v/>
      </c>
      <c r="BT202" s="62">
        <f>COUNTIF($G202:$BP202,"c")+COUNTIF($G202:$BP202,"r0,c5")/2+COUNTIF($G202:$BP202,"p5,c5")/2</f>
        <v/>
      </c>
      <c r="BU202" s="62">
        <f>COUNTIF($G202:$BP202,"KH")+COUNTIF($G202:$BP202,"TL")+COUNTIF($G202:$BP202,"L")</f>
        <v/>
      </c>
      <c r="BV202" s="62" t="n"/>
      <c r="BW202" s="62">
        <f>COUNTIF($G202:$BP202,"hh")</f>
        <v/>
      </c>
      <c r="BX202" s="62">
        <f>COUNTIF($G202:$BP202,"nt7")</f>
        <v/>
      </c>
      <c r="BY202" s="62">
        <f>COUNTIF($G202:$BP202,"P")+COUNTIF($G202:$BP202,"p5,a5")/2+COUNTIF($G202:$BP202,"p5,b5")/2+COUNTIF($G202:$BP202,"p5,c5")/2+COUNTIF($G202:$BP202,"p5,d5")/2</f>
        <v/>
      </c>
      <c r="BZ202" s="63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4">
        <f>IF(BZ202&gt;25,4,IF(BZ202&gt;18,3,IF(BZ202&gt;12,2,IF(BZ202&gt;4,1,0))))-BX202-2+1</f>
        <v/>
      </c>
      <c r="CE202" s="30" t="n"/>
      <c r="CF202" s="64">
        <f>CD202*CI202</f>
        <v/>
      </c>
      <c r="CG202" s="65">
        <f>F202-BY202+1</f>
        <v/>
      </c>
      <c r="CH202" s="64">
        <f>CE202*16</f>
        <v/>
      </c>
      <c r="CI202" s="66">
        <f>VLOOKUP(A202,[1]DATA!$A$6:$AI$331,34,0)</f>
        <v/>
      </c>
      <c r="CJ202" s="67">
        <f>VLOOKUP(A202,[2]CHAMCONG!A$7:CI$333,79,0)</f>
        <v/>
      </c>
      <c r="CK202" s="68">
        <f>CJ202-CA202</f>
        <v/>
      </c>
      <c r="CL202" s="25" t="n"/>
      <c r="CM202" s="25" t="n"/>
    </row>
    <row r="203" ht="15.75" customFormat="1" customHeight="1" s="25">
      <c r="A203" s="69" t="inlineStr">
        <is>
          <t>A1671</t>
        </is>
      </c>
      <c r="B203" s="70" t="inlineStr">
        <is>
          <t>Ông Kim Thi</t>
        </is>
      </c>
      <c r="C203" s="71" t="inlineStr">
        <is>
          <t>X1 Xi Line 1-1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A</t>
        </is>
      </c>
      <c r="H203" s="74" t="n">
        <v>4</v>
      </c>
      <c r="I203" s="75" t="inlineStr">
        <is>
          <t>A</t>
        </is>
      </c>
      <c r="J203" s="74" t="n">
        <v>4</v>
      </c>
      <c r="K203" s="75" t="inlineStr">
        <is>
          <t>CN</t>
        </is>
      </c>
      <c r="L203" s="74" t="n">
        <v>12</v>
      </c>
      <c r="M203" s="74" t="inlineStr">
        <is>
          <t>A</t>
        </is>
      </c>
      <c r="N203" s="74" t="n">
        <v>4</v>
      </c>
      <c r="O203" s="74" t="inlineStr">
        <is>
          <t>A</t>
        </is>
      </c>
      <c r="P203" s="74" t="n">
        <v>4</v>
      </c>
      <c r="Q203" s="74" t="inlineStr">
        <is>
          <t>A</t>
        </is>
      </c>
      <c r="R203" s="74" t="n">
        <v>4</v>
      </c>
      <c r="S203" s="74" t="inlineStr">
        <is>
          <t>A</t>
        </is>
      </c>
      <c r="T203" s="74" t="n">
        <v>4</v>
      </c>
      <c r="U203" s="74" t="inlineStr">
        <is>
          <t>A</t>
        </is>
      </c>
      <c r="V203" s="74" t="n">
        <v>4</v>
      </c>
      <c r="W203" s="75" t="inlineStr">
        <is>
          <t>L</t>
        </is>
      </c>
      <c r="X203" s="74" t="n">
        <v>0</v>
      </c>
      <c r="Y203" s="74" t="inlineStr"/>
      <c r="Z203" s="74" t="n">
        <v>0</v>
      </c>
      <c r="AA203" s="74" t="inlineStr">
        <is>
          <t>R0</t>
        </is>
      </c>
      <c r="AB203" s="74" t="n">
        <v>0</v>
      </c>
      <c r="AC203" s="74" t="n"/>
      <c r="AD203" s="74" t="n"/>
      <c r="AE203" s="74" t="n"/>
      <c r="AF203" s="74" t="n"/>
      <c r="AG203" s="74" t="n"/>
      <c r="AH203" s="74" t="n"/>
      <c r="AI203" s="74" t="n"/>
      <c r="AJ203" s="74" t="n"/>
      <c r="AK203" s="74" t="n"/>
      <c r="AL203" s="74" t="n"/>
      <c r="AM203" s="74" t="n"/>
      <c r="AN203" s="74" t="n"/>
      <c r="AO203" s="74" t="n"/>
      <c r="AP203" s="74" t="n"/>
      <c r="AQ203" s="74" t="n"/>
      <c r="AR203" s="74" t="n"/>
      <c r="AS203" s="74" t="n"/>
      <c r="AT203" s="74" t="n"/>
      <c r="AU203" s="74" t="n"/>
      <c r="AV203" s="74" t="n"/>
      <c r="AW203" s="74" t="n"/>
      <c r="AX203" s="74" t="n"/>
      <c r="AY203" s="74" t="n"/>
      <c r="AZ203" s="74" t="n"/>
      <c r="BA203" s="74" t="n"/>
      <c r="BB203" s="74" t="n"/>
      <c r="BC203" s="74" t="n"/>
      <c r="BD203" s="74" t="n"/>
      <c r="BE203" s="74" t="n"/>
      <c r="BF203" s="74" t="n"/>
      <c r="BG203" s="74" t="n"/>
      <c r="BH203" s="74" t="n"/>
      <c r="BI203" s="74" t="n"/>
      <c r="BJ203" s="74" t="n"/>
      <c r="BK203" s="74" t="n"/>
      <c r="BL203" s="74" t="n"/>
      <c r="BM203" s="74" t="n"/>
      <c r="BN203" s="74" t="n"/>
      <c r="BO203" s="74" t="n"/>
      <c r="BP203" s="74" t="n"/>
      <c r="BQ203" s="62">
        <f>COUNTIF($G203:$BP203,"a")+COUNTIF($G203:$BP203,"r0,a5")/2+COUNTIF($G203:$BP203,"p5,a5")/2</f>
        <v/>
      </c>
      <c r="BR203" s="62">
        <f>COUNTIF($G203:$BP203,"d")+COUNTIF($G203:$BP203,"r0,d5")/2+COUNTIF($G203:$BP203,"p5,d5")/2</f>
        <v/>
      </c>
      <c r="BS203" s="62">
        <f>COUNTIF($G203:$BP203,"b")+COUNTIF($G203:$BP203,"r0,b5")/2+COUNTIF($G203:$BP203,"p5,b5")/2</f>
        <v/>
      </c>
      <c r="BT203" s="62">
        <f>COUNTIF($G203:$BP203,"c")+COUNTIF($G203:$BP203,"r0,c5")/2+COUNTIF($G203:$BP203,"p5,c5")/2</f>
        <v/>
      </c>
      <c r="BU203" s="62">
        <f>COUNTIF($G203:$BP203,"KH")+COUNTIF($G203:$BP203,"TL")+COUNTIF($G203:$BP203,"L")</f>
        <v/>
      </c>
      <c r="BV203" s="62" t="n"/>
      <c r="BW203" s="62">
        <f>COUNTIF($G203:$BP203,"hh")</f>
        <v/>
      </c>
      <c r="BX203" s="62">
        <f>COUNTIF($G203:$BP203,"nt7")</f>
        <v/>
      </c>
      <c r="BY203" s="62">
        <f>COUNTIF($G203:$BP203,"P")+COUNTIF($G203:$BP203,"p5,a5")/2+COUNTIF($G203:$BP203,"p5,b5")/2+COUNTIF($G203:$BP203,"p5,c5")/2+COUNTIF($G203:$BP203,"p5,d5")/2</f>
        <v/>
      </c>
      <c r="BZ203" s="63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4">
        <f>IF(BZ203&gt;25,4,IF(BZ203&gt;18,3,IF(BZ203&gt;12,2,IF(BZ203&gt;4,1,0))))-BX203-2+1</f>
        <v/>
      </c>
      <c r="CE203" s="30" t="n"/>
      <c r="CF203" s="64">
        <f>CD203*CI203</f>
        <v/>
      </c>
      <c r="CG203" s="65">
        <f>F203-BY203+1</f>
        <v/>
      </c>
      <c r="CH203" s="64">
        <f>CE203*16</f>
        <v/>
      </c>
      <c r="CI203" s="66">
        <f>VLOOKUP(A203,[1]DATA!$A$6:$AI$331,34,0)</f>
        <v/>
      </c>
      <c r="CJ203" s="67">
        <f>VLOOKUP(A203,[2]CHAMCONG!A$7:CI$333,79,0)</f>
        <v/>
      </c>
      <c r="CK203" s="68">
        <f>CJ203-CA203</f>
        <v/>
      </c>
    </row>
    <row r="204" ht="15.75" customFormat="1" customHeight="1" s="25">
      <c r="A204" s="69" t="inlineStr">
        <is>
          <t>A1672</t>
        </is>
      </c>
      <c r="B204" s="70" t="inlineStr">
        <is>
          <t>Huỳnh Tấn Tài</t>
        </is>
      </c>
      <c r="C204" s="71" t="inlineStr">
        <is>
          <t>X1 Sơn</t>
        </is>
      </c>
      <c r="D204" s="72" t="inlineStr">
        <is>
          <t>Trực tiếp</t>
        </is>
      </c>
      <c r="E204" s="73" t="inlineStr">
        <is>
          <t>2020-08-28</t>
        </is>
      </c>
      <c r="F204" s="73" t="inlineStr"/>
      <c r="G204" s="74" t="inlineStr">
        <is>
          <t>A</t>
        </is>
      </c>
      <c r="H204" s="74" t="n">
        <v>4</v>
      </c>
      <c r="I204" s="74" t="inlineStr">
        <is>
          <t>A</t>
        </is>
      </c>
      <c r="J204" s="74" t="n">
        <v>4</v>
      </c>
      <c r="K204" s="74" t="inlineStr">
        <is>
          <t>CN</t>
        </is>
      </c>
      <c r="L204" s="74" t="n">
        <v>0</v>
      </c>
      <c r="M204" s="74" t="inlineStr">
        <is>
          <t>A</t>
        </is>
      </c>
      <c r="N204" s="74" t="n">
        <v>4</v>
      </c>
      <c r="O204" s="74" t="inlineStr">
        <is>
          <t>A</t>
        </is>
      </c>
      <c r="P204" s="74" t="n">
        <v>4</v>
      </c>
      <c r="Q204" s="74" t="inlineStr">
        <is>
          <t>A</t>
        </is>
      </c>
      <c r="R204" s="74" t="n">
        <v>4</v>
      </c>
      <c r="S204" s="74" t="inlineStr">
        <is>
          <t>A</t>
        </is>
      </c>
      <c r="T204" s="74" t="n">
        <v>4</v>
      </c>
      <c r="U204" s="74" t="inlineStr">
        <is>
          <t>A</t>
        </is>
      </c>
      <c r="V204" s="74" t="n">
        <v>4</v>
      </c>
      <c r="W204" s="74" t="inlineStr">
        <is>
          <t>L</t>
        </is>
      </c>
      <c r="X204" s="74" t="n">
        <v>0</v>
      </c>
      <c r="Y204" s="74" t="inlineStr"/>
      <c r="Z204" s="74" t="n">
        <v>0</v>
      </c>
      <c r="AA204" s="74" t="inlineStr">
        <is>
          <t>P0</t>
        </is>
      </c>
      <c r="AB204" s="74" t="n">
        <v>0</v>
      </c>
      <c r="AC204" s="74" t="n"/>
      <c r="AD204" s="74" t="n"/>
      <c r="AE204" s="74" t="n"/>
      <c r="AF204" s="74" t="n"/>
      <c r="AG204" s="74" t="n"/>
      <c r="AH204" s="74" t="n"/>
      <c r="AI204" s="74" t="n"/>
      <c r="AJ204" s="74" t="n"/>
      <c r="AK204" s="74" t="n"/>
      <c r="AL204" s="74" t="n"/>
      <c r="AM204" s="74" t="n"/>
      <c r="AN204" s="74" t="n"/>
      <c r="AO204" s="74" t="n"/>
      <c r="AP204" s="74" t="n"/>
      <c r="AQ204" s="74" t="n"/>
      <c r="AR204" s="74" t="n"/>
      <c r="AS204" s="74" t="n"/>
      <c r="AT204" s="74" t="n"/>
      <c r="AU204" s="74" t="n"/>
      <c r="AV204" s="74" t="n"/>
      <c r="AW204" s="74" t="n"/>
      <c r="AX204" s="74" t="n"/>
      <c r="AY204" s="74" t="n"/>
      <c r="AZ204" s="74" t="n"/>
      <c r="BA204" s="74" t="n"/>
      <c r="BB204" s="74" t="n"/>
      <c r="BC204" s="74" t="n"/>
      <c r="BD204" s="74" t="n"/>
      <c r="BE204" s="74" t="n"/>
      <c r="BF204" s="74" t="n"/>
      <c r="BG204" s="74" t="n"/>
      <c r="BH204" s="74" t="n"/>
      <c r="BI204" s="74" t="n"/>
      <c r="BJ204" s="74" t="n"/>
      <c r="BK204" s="74" t="n"/>
      <c r="BL204" s="74" t="n"/>
      <c r="BM204" s="74" t="n"/>
      <c r="BN204" s="74" t="n"/>
      <c r="BO204" s="74" t="n"/>
      <c r="BP204" s="74" t="n"/>
      <c r="BQ204" s="62">
        <f>COUNTIF($G204:$BP204,"a")+COUNTIF($G204:$BP204,"r0,a5")/2+COUNTIF($G204:$BP204,"p5,a5")/2</f>
        <v/>
      </c>
      <c r="BR204" s="62">
        <f>COUNTIF($G204:$BP204,"d")+COUNTIF($G204:$BP204,"r0,d5")/2+COUNTIF($G204:$BP204,"p5,d5")/2</f>
        <v/>
      </c>
      <c r="BS204" s="62">
        <f>COUNTIF($G204:$BP204,"b")+COUNTIF($G204:$BP204,"r0,b5")/2+COUNTIF($G204:$BP204,"p5,b5")/2</f>
        <v/>
      </c>
      <c r="BT204" s="62">
        <f>COUNTIF($G204:$BP204,"c")+COUNTIF($G204:$BP204,"r0,c5")/2+COUNTIF($G204:$BP204,"p5,c5")/2</f>
        <v/>
      </c>
      <c r="BU204" s="62">
        <f>COUNTIF($G204:$BP204,"KH")+COUNTIF($G204:$BP204,"TL")+COUNTIF($G204:$BP204,"L")</f>
        <v/>
      </c>
      <c r="BV204" s="62" t="n"/>
      <c r="BW204" s="62">
        <f>COUNTIF($G204:$BP204,"hh")</f>
        <v/>
      </c>
      <c r="BX204" s="62">
        <f>COUNTIF($G204:$BP204,"nt7")</f>
        <v/>
      </c>
      <c r="BY204" s="62">
        <f>COUNTIF($G204:$BP204,"P")+COUNTIF($G204:$BP204,"p5,a5")/2+COUNTIF($G204:$BP204,"p5,b5")/2+COUNTIF($G204:$BP204,"p5,c5")/2+COUNTIF($G204:$BP204,"p5,d5")/2</f>
        <v/>
      </c>
      <c r="BZ204" s="63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4">
        <f>IF(BZ204&gt;25,4,IF(BZ204&gt;18,3,IF(BZ204&gt;12,2,IF(BZ204&gt;4,1,0))))-BX204-2+1</f>
        <v/>
      </c>
      <c r="CE204" s="30" t="n"/>
      <c r="CF204" s="64">
        <f>CD204*CI204</f>
        <v/>
      </c>
      <c r="CG204" s="65">
        <f>F204-BY204+1</f>
        <v/>
      </c>
      <c r="CH204" s="64">
        <f>CE204*16</f>
        <v/>
      </c>
      <c r="CI204" s="66">
        <f>VLOOKUP(A204,[1]DATA!$A$6:$AI$331,34,0)</f>
        <v/>
      </c>
      <c r="CJ204" s="67">
        <f>VLOOKUP(A204,[2]CHAMCONG!A$7:CI$333,79,0)</f>
        <v/>
      </c>
      <c r="CK204" s="68">
        <f>CJ204-CA204</f>
        <v/>
      </c>
    </row>
    <row r="205" ht="15.75" customFormat="1" customHeight="1" s="25">
      <c r="A205" s="69" t="inlineStr">
        <is>
          <t>A1677</t>
        </is>
      </c>
      <c r="B205" s="70" t="inlineStr">
        <is>
          <t>Trần Thanh Quang</t>
        </is>
      </c>
      <c r="C205" s="71" t="inlineStr">
        <is>
          <t>Kho X1</t>
        </is>
      </c>
      <c r="D205" s="72" t="inlineStr">
        <is>
          <t>Trực tiếp</t>
        </is>
      </c>
      <c r="E205" s="73" t="inlineStr">
        <is>
          <t>2020-09-03</t>
        </is>
      </c>
      <c r="F205" s="73" t="inlineStr"/>
      <c r="G205" s="74" t="inlineStr">
        <is>
          <t>A</t>
        </is>
      </c>
      <c r="H205" s="74" t="n">
        <v>2</v>
      </c>
      <c r="I205" s="74" t="inlineStr">
        <is>
          <t>A</t>
        </is>
      </c>
      <c r="J205" s="74" t="n">
        <v>2</v>
      </c>
      <c r="K205" s="74" t="inlineStr"/>
      <c r="L205" s="74" t="n">
        <v>0</v>
      </c>
      <c r="M205" s="74" t="inlineStr">
        <is>
          <t>A</t>
        </is>
      </c>
      <c r="N205" s="74" t="n">
        <v>3</v>
      </c>
      <c r="O205" s="74" t="inlineStr">
        <is>
          <t>A</t>
        </is>
      </c>
      <c r="P205" s="74" t="n">
        <v>2</v>
      </c>
      <c r="Q205" s="74" t="inlineStr">
        <is>
          <t>A</t>
        </is>
      </c>
      <c r="R205" s="74" t="n">
        <v>3</v>
      </c>
      <c r="S205" s="74" t="inlineStr">
        <is>
          <t>A</t>
        </is>
      </c>
      <c r="T205" s="74" t="n">
        <v>2</v>
      </c>
      <c r="U205" s="74" t="inlineStr">
        <is>
          <t>A</t>
        </is>
      </c>
      <c r="V205" s="74" t="n">
        <v>4</v>
      </c>
      <c r="W205" s="74" t="inlineStr">
        <is>
          <t>L</t>
        </is>
      </c>
      <c r="X205" s="74" t="n">
        <v>0</v>
      </c>
      <c r="Y205" s="74" t="inlineStr"/>
      <c r="Z205" s="74" t="n">
        <v>0</v>
      </c>
      <c r="AA205" s="74" t="inlineStr">
        <is>
          <t>R0</t>
        </is>
      </c>
      <c r="AB205" s="74" t="n">
        <v>0</v>
      </c>
      <c r="AC205" s="75" t="n"/>
      <c r="AD205" s="74" t="n"/>
      <c r="AE205" s="75" t="n"/>
      <c r="AF205" s="75" t="n"/>
      <c r="AG205" s="74" t="n"/>
      <c r="AH205" s="74" t="n"/>
      <c r="AI205" s="74" t="n"/>
      <c r="AJ205" s="74" t="n"/>
      <c r="AK205" s="74" t="n"/>
      <c r="AL205" s="74" t="n"/>
      <c r="AM205" s="74" t="n"/>
      <c r="AN205" s="74" t="n"/>
      <c r="AO205" s="74" t="n"/>
      <c r="AP205" s="74" t="n"/>
      <c r="AQ205" s="74" t="n"/>
      <c r="AR205" s="74" t="n"/>
      <c r="AS205" s="74" t="n"/>
      <c r="AT205" s="74" t="n"/>
      <c r="AU205" s="74" t="n"/>
      <c r="AV205" s="74" t="n"/>
      <c r="AW205" s="74" t="n"/>
      <c r="AX205" s="74" t="n"/>
      <c r="AY205" s="74" t="n"/>
      <c r="AZ205" s="74" t="n"/>
      <c r="BA205" s="74" t="n"/>
      <c r="BB205" s="74" t="n"/>
      <c r="BC205" s="74" t="n"/>
      <c r="BD205" s="74" t="n"/>
      <c r="BE205" s="74" t="n"/>
      <c r="BF205" s="74" t="n"/>
      <c r="BG205" s="74" t="n"/>
      <c r="BH205" s="74" t="n"/>
      <c r="BI205" s="74" t="n"/>
      <c r="BJ205" s="74" t="n"/>
      <c r="BK205" s="74" t="n"/>
      <c r="BL205" s="74" t="n"/>
      <c r="BM205" s="74" t="n"/>
      <c r="BN205" s="74" t="n"/>
      <c r="BO205" s="74" t="n"/>
      <c r="BP205" s="74" t="n"/>
      <c r="BQ205" s="62">
        <f>COUNTIF($G205:$BP205,"a")+COUNTIF($G205:$BP205,"r0,a5")/2+COUNTIF($G205:$BP205,"p5,a5")/2</f>
        <v/>
      </c>
      <c r="BR205" s="62">
        <f>COUNTIF($G205:$BP205,"d")+COUNTIF($G205:$BP205,"r0,d5")/2+COUNTIF($G205:$BP205,"p5,d5")/2</f>
        <v/>
      </c>
      <c r="BS205" s="62">
        <f>COUNTIF($G205:$BP205,"b")+COUNTIF($G205:$BP205,"r0,b5")/2+COUNTIF($G205:$BP205,"p5,b5")/2</f>
        <v/>
      </c>
      <c r="BT205" s="62">
        <f>COUNTIF($G205:$BP205,"c")+COUNTIF($G205:$BP205,"r0,c5")/2+COUNTIF($G205:$BP205,"p5,c5")/2</f>
        <v/>
      </c>
      <c r="BU205" s="62">
        <f>COUNTIF($G205:$BP205,"KH")+COUNTIF($G205:$BP205,"TL")+COUNTIF($G205:$BP205,"L")</f>
        <v/>
      </c>
      <c r="BV205" s="62" t="n"/>
      <c r="BW205" s="62">
        <f>COUNTIF($G205:$BP205,"hh")</f>
        <v/>
      </c>
      <c r="BX205" s="62">
        <f>COUNTIF($G205:$BP205,"nt7")</f>
        <v/>
      </c>
      <c r="BY205" s="62">
        <f>COUNTIF($G205:$BP205,"P")+COUNTIF($G205:$BP205,"p5,a5")/2+COUNTIF($G205:$BP205,"p5,b5")/2+COUNTIF($G205:$BP205,"p5,c5")/2+COUNTIF($G205:$BP205,"p5,d5")/2</f>
        <v/>
      </c>
      <c r="BZ205" s="63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4">
        <f>IF(BZ205&gt;25,4,IF(BZ205&gt;18,3,IF(BZ205&gt;12,2,IF(BZ205&gt;4,1,0))))-BX205-2+1</f>
        <v/>
      </c>
      <c r="CE205" s="30" t="n"/>
      <c r="CF205" s="64">
        <f>CD205*CI205</f>
        <v/>
      </c>
      <c r="CG205" s="65">
        <f>F205-BY205+1</f>
        <v/>
      </c>
      <c r="CH205" s="64">
        <f>CE205*16</f>
        <v/>
      </c>
      <c r="CI205" s="66">
        <f>VLOOKUP(A205,[1]DATA!$A$6:$AI$331,34,0)</f>
        <v/>
      </c>
      <c r="CJ205" s="67">
        <f>VLOOKUP(A205,[2]CHAMCONG!A$7:CI$333,79,0)</f>
        <v/>
      </c>
      <c r="CK205" s="68">
        <f>CJ205-CA205</f>
        <v/>
      </c>
    </row>
    <row r="206" ht="15.75" customFormat="1" customHeight="1" s="25">
      <c r="A206" s="69" t="inlineStr">
        <is>
          <t>A1681</t>
        </is>
      </c>
      <c r="B206" s="70" t="inlineStr">
        <is>
          <t>Trương Thị Mỹ Hạnh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C</t>
        </is>
      </c>
      <c r="H206" s="74" t="n">
        <v>4</v>
      </c>
      <c r="I206" s="75" t="inlineStr">
        <is>
          <t>C</t>
        </is>
      </c>
      <c r="J206" s="74" t="n">
        <v>4</v>
      </c>
      <c r="K206" s="75" t="inlineStr"/>
      <c r="L206" s="74" t="n">
        <v>0</v>
      </c>
      <c r="M206" s="75" t="inlineStr">
        <is>
          <t>A</t>
        </is>
      </c>
      <c r="N206" s="74" t="n">
        <v>4</v>
      </c>
      <c r="O206" s="75" t="inlineStr">
        <is>
          <t>A</t>
        </is>
      </c>
      <c r="P206" s="74" t="n">
        <v>0</v>
      </c>
      <c r="Q206" s="75" t="inlineStr">
        <is>
          <t>P0</t>
        </is>
      </c>
      <c r="R206" s="75" t="n">
        <v>0</v>
      </c>
      <c r="S206" s="75" t="inlineStr">
        <is>
          <t>P0</t>
        </is>
      </c>
      <c r="T206" s="74" t="n">
        <v>0</v>
      </c>
      <c r="U206" s="74" t="inlineStr">
        <is>
          <t>P0</t>
        </is>
      </c>
      <c r="V206" s="74" t="n">
        <v>0</v>
      </c>
      <c r="W206" s="74" t="inlineStr">
        <is>
          <t>L</t>
        </is>
      </c>
      <c r="X206" s="74" t="n">
        <v>0</v>
      </c>
      <c r="Y206" s="74" t="inlineStr"/>
      <c r="Z206" s="74" t="n">
        <v>0</v>
      </c>
      <c r="AA206" s="74" t="inlineStr">
        <is>
          <t>P0</t>
        </is>
      </c>
      <c r="AB206" s="74" t="n">
        <v>0</v>
      </c>
      <c r="AC206" s="74" t="n"/>
      <c r="AD206" s="74" t="n"/>
      <c r="AE206" s="74" t="n"/>
      <c r="AF206" s="74" t="n"/>
      <c r="AG206" s="74" t="n"/>
      <c r="AH206" s="74" t="n"/>
      <c r="AI206" s="74" t="n"/>
      <c r="AJ206" s="74" t="n"/>
      <c r="AK206" s="74" t="n"/>
      <c r="AL206" s="74" t="n"/>
      <c r="AM206" s="74" t="n"/>
      <c r="AN206" s="74" t="n"/>
      <c r="AO206" s="74" t="n"/>
      <c r="AP206" s="74" t="n"/>
      <c r="AQ206" s="74" t="n"/>
      <c r="AR206" s="74" t="n"/>
      <c r="AS206" s="74" t="n"/>
      <c r="AT206" s="74" t="n"/>
      <c r="AU206" s="74" t="n"/>
      <c r="AV206" s="74" t="n"/>
      <c r="AW206" s="74" t="n"/>
      <c r="AX206" s="74" t="n"/>
      <c r="AY206" s="74" t="n"/>
      <c r="AZ206" s="74" t="n"/>
      <c r="BA206" s="74" t="n"/>
      <c r="BB206" s="74" t="n"/>
      <c r="BC206" s="74" t="n"/>
      <c r="BD206" s="74" t="n"/>
      <c r="BE206" s="74" t="n"/>
      <c r="BF206" s="74" t="n"/>
      <c r="BG206" s="74" t="n"/>
      <c r="BH206" s="74" t="n"/>
      <c r="BI206" s="74" t="n"/>
      <c r="BJ206" s="74" t="n"/>
      <c r="BK206" s="74" t="n"/>
      <c r="BL206" s="74" t="n"/>
      <c r="BM206" s="74" t="n"/>
      <c r="BN206" s="74" t="n"/>
      <c r="BO206" s="74" t="n"/>
      <c r="BP206" s="74" t="n"/>
      <c r="BQ206" s="62">
        <f>COUNTIF($G206:$BP206,"a")+COUNTIF($G206:$BP206,"r0,a5")/2+COUNTIF($G206:$BP206,"p5,a5")/2</f>
        <v/>
      </c>
      <c r="BR206" s="62">
        <f>COUNTIF($G206:$BP206,"d")+COUNTIF($G206:$BP206,"r0,d5")/2+COUNTIF($G206:$BP206,"p5,d5")/2</f>
        <v/>
      </c>
      <c r="BS206" s="62">
        <f>COUNTIF($G206:$BP206,"b")+COUNTIF($G206:$BP206,"r0,b5")/2+COUNTIF($G206:$BP206,"p5,b5")/2</f>
        <v/>
      </c>
      <c r="BT206" s="62">
        <f>COUNTIF($G206:$BP206,"c")+COUNTIF($G206:$BP206,"r0,c5")/2+COUNTIF($G206:$BP206,"p5,c5")/2</f>
        <v/>
      </c>
      <c r="BU206" s="62">
        <f>COUNTIF($G206:$BP206,"KH")+COUNTIF($G206:$BP206,"TL")+COUNTIF($G206:$BP206,"L")</f>
        <v/>
      </c>
      <c r="BV206" s="62" t="n"/>
      <c r="BW206" s="62">
        <f>COUNTIF($G206:$BP206,"hh")</f>
        <v/>
      </c>
      <c r="BX206" s="62">
        <f>COUNTIF($G206:$BP206,"nt7")</f>
        <v/>
      </c>
      <c r="BY206" s="62">
        <f>COUNTIF($G206:$BP206,"P")+COUNTIF($G206:$BP206,"p5,a5")/2+COUNTIF($G206:$BP206,"p5,b5")/2+COUNTIF($G206:$BP206,"p5,c5")/2+COUNTIF($G206:$BP206,"p5,d5")/2</f>
        <v/>
      </c>
      <c r="BZ206" s="63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4">
        <f>IF(BZ206&gt;25,4,IF(BZ206&gt;18,3,IF(BZ206&gt;12,2,IF(BZ206&gt;4,1,0))))-BX206-2+1</f>
        <v/>
      </c>
      <c r="CE206" s="30" t="n"/>
      <c r="CF206" s="64">
        <f>CD206*CI206</f>
        <v/>
      </c>
      <c r="CG206" s="65">
        <f>F206-BY206+1</f>
        <v/>
      </c>
      <c r="CH206" s="64">
        <f>CE206*16</f>
        <v/>
      </c>
      <c r="CI206" s="66">
        <f>VLOOKUP(A206,[1]DATA!$A$6:$AI$331,34,0)</f>
        <v/>
      </c>
      <c r="CJ206" s="67">
        <f>VLOOKUP(A206,[2]CHAMCONG!A$7:CI$333,79,0)</f>
        <v/>
      </c>
      <c r="CK206" s="68">
        <f>CJ206-CA206</f>
        <v/>
      </c>
    </row>
    <row r="207" ht="15.75" customFormat="1" customHeight="1" s="25">
      <c r="A207" s="69" t="inlineStr">
        <is>
          <t>A1682</t>
        </is>
      </c>
      <c r="B207" s="70" t="inlineStr">
        <is>
          <t>Nguyễn Ngọc Lan</t>
        </is>
      </c>
      <c r="C207" s="71" t="inlineStr">
        <is>
          <t>QA/QC X1 Xi</t>
        </is>
      </c>
      <c r="D207" s="72" t="inlineStr">
        <is>
          <t>Trực tiếp</t>
        </is>
      </c>
      <c r="E207" s="73" t="inlineStr">
        <is>
          <t>2020-09-09</t>
        </is>
      </c>
      <c r="F207" s="73" t="inlineStr"/>
      <c r="G207" s="74" t="inlineStr">
        <is>
          <t>A</t>
        </is>
      </c>
      <c r="H207" s="74" t="n">
        <v>0</v>
      </c>
      <c r="I207" s="74" t="inlineStr">
        <is>
          <t>P0</t>
        </is>
      </c>
      <c r="J207" s="74" t="n">
        <v>0</v>
      </c>
      <c r="K207" s="74" t="inlineStr"/>
      <c r="L207" s="74" t="n">
        <v>0</v>
      </c>
      <c r="M207" s="74" t="inlineStr"/>
      <c r="N207" s="74" t="n">
        <v>0</v>
      </c>
      <c r="O207" s="74" t="inlineStr"/>
      <c r="P207" s="74" t="n">
        <v>0</v>
      </c>
      <c r="Q207" s="75" t="inlineStr"/>
      <c r="R207" s="75" t="n">
        <v>0</v>
      </c>
      <c r="S207" s="75" t="inlineStr"/>
      <c r="T207" s="74" t="n">
        <v>0</v>
      </c>
      <c r="U207" s="75" t="inlineStr"/>
      <c r="V207" s="74" t="n">
        <v>0</v>
      </c>
      <c r="W207" s="75" t="inlineStr">
        <is>
          <t>L</t>
        </is>
      </c>
      <c r="X207" s="74" t="n">
        <v>0</v>
      </c>
      <c r="Y207" s="75" t="inlineStr"/>
      <c r="Z207" s="74" t="n">
        <v>0</v>
      </c>
      <c r="AA207" s="75" t="inlineStr">
        <is>
          <t>P0</t>
        </is>
      </c>
      <c r="AB207" s="74" t="n">
        <v>0</v>
      </c>
      <c r="AC207" s="75" t="n"/>
      <c r="AD207" s="74" t="n"/>
      <c r="AE207" s="74" t="n"/>
      <c r="AF207" s="74" t="n"/>
      <c r="AG207" s="74" t="n"/>
      <c r="AH207" s="74" t="n"/>
      <c r="AI207" s="74" t="n"/>
      <c r="AJ207" s="74" t="n"/>
      <c r="AK207" s="74" t="n"/>
      <c r="AL207" s="74" t="n"/>
      <c r="AM207" s="74" t="n"/>
      <c r="AN207" s="74" t="n"/>
      <c r="AO207" s="74" t="n"/>
      <c r="AP207" s="74" t="n"/>
      <c r="AQ207" s="74" t="n"/>
      <c r="AR207" s="74" t="n"/>
      <c r="AS207" s="74" t="n"/>
      <c r="AT207" s="74" t="n"/>
      <c r="AU207" s="74" t="n"/>
      <c r="AV207" s="74" t="n"/>
      <c r="AW207" s="74" t="n"/>
      <c r="AX207" s="74" t="n"/>
      <c r="AY207" s="74" t="n"/>
      <c r="AZ207" s="74" t="n"/>
      <c r="BA207" s="74" t="n"/>
      <c r="BB207" s="74" t="n"/>
      <c r="BC207" s="74" t="n"/>
      <c r="BD207" s="74" t="n"/>
      <c r="BE207" s="74" t="n"/>
      <c r="BF207" s="74" t="n"/>
      <c r="BG207" s="74" t="n"/>
      <c r="BH207" s="74" t="n"/>
      <c r="BI207" s="74" t="n"/>
      <c r="BJ207" s="74" t="n"/>
      <c r="BK207" s="74" t="n"/>
      <c r="BL207" s="74" t="n"/>
      <c r="BM207" s="74" t="n"/>
      <c r="BN207" s="74" t="n"/>
      <c r="BO207" s="74" t="n"/>
      <c r="BP207" s="74" t="n"/>
      <c r="BQ207" s="62">
        <f>COUNTIF($G207:$BP207,"a")+COUNTIF($G207:$BP207,"r0,a5")/2+COUNTIF($G207:$BP207,"p5,a5")/2</f>
        <v/>
      </c>
      <c r="BR207" s="62">
        <f>COUNTIF($G207:$BP207,"d")+COUNTIF($G207:$BP207,"r0,d5")/2+COUNTIF($G207:$BP207,"p5,d5")/2</f>
        <v/>
      </c>
      <c r="BS207" s="62">
        <f>COUNTIF($G207:$BP207,"b")+COUNTIF($G207:$BP207,"r0,b5")/2+COUNTIF($G207:$BP207,"p5,b5")/2</f>
        <v/>
      </c>
      <c r="BT207" s="62">
        <f>COUNTIF($G207:$BP207,"c")+COUNTIF($G207:$BP207,"r0,c5")/2+COUNTIF($G207:$BP207,"p5,c5")/2</f>
        <v/>
      </c>
      <c r="BU207" s="62">
        <f>COUNTIF($G207:$BP207,"KH")+COUNTIF($G207:$BP207,"TL")+COUNTIF($G207:$BP207,"L")</f>
        <v/>
      </c>
      <c r="BV207" s="62" t="n"/>
      <c r="BW207" s="62">
        <f>COUNTIF($G207:$BP207,"hh")</f>
        <v/>
      </c>
      <c r="BX207" s="62">
        <f>COUNTIF($G207:$BP207,"nt7")</f>
        <v/>
      </c>
      <c r="BY207" s="62">
        <f>COUNTIF($G207:$BP207,"P")+COUNTIF($G207:$BP207,"p5,a5")/2+COUNTIF($G207:$BP207,"p5,b5")/2+COUNTIF($G207:$BP207,"p5,c5")/2+COUNTIF($G207:$BP207,"p5,d5")/2</f>
        <v/>
      </c>
      <c r="BZ207" s="63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4">
        <f>IF(BZ207&gt;25,4,IF(BZ207&gt;18,3,IF(BZ207&gt;12,2,IF(BZ207&gt;4,1,0))))-BX207-2+1</f>
        <v/>
      </c>
      <c r="CE207" s="30" t="n"/>
      <c r="CF207" s="64">
        <f>CD207*CI207</f>
        <v/>
      </c>
      <c r="CG207" s="65">
        <f>F207-BY207+1</f>
        <v/>
      </c>
      <c r="CH207" s="64">
        <f>CE207*16</f>
        <v/>
      </c>
      <c r="CI207" s="66">
        <f>VLOOKUP(A207,[1]DATA!$A$6:$AI$331,34,0)</f>
        <v/>
      </c>
      <c r="CJ207" s="67">
        <f>VLOOKUP(A207,[2]CHAMCONG!A$7:CI$333,79,0)</f>
        <v/>
      </c>
      <c r="CK207" s="68">
        <f>CJ207-CA207</f>
        <v/>
      </c>
    </row>
    <row r="208" ht="15.75" customFormat="1" customHeight="1" s="25">
      <c r="A208" s="69" t="inlineStr">
        <is>
          <t>A1685</t>
        </is>
      </c>
      <c r="B208" s="70" t="inlineStr">
        <is>
          <t>Lê Phước Anh</t>
        </is>
      </c>
      <c r="C208" s="71" t="inlineStr">
        <is>
          <t>X1 Sơn</t>
        </is>
      </c>
      <c r="D208" s="72" t="inlineStr">
        <is>
          <t>Trực tiếp</t>
        </is>
      </c>
      <c r="E208" s="73" t="inlineStr">
        <is>
          <t>2020-09-18</t>
        </is>
      </c>
      <c r="F208" s="73" t="inlineStr"/>
      <c r="G208" s="74" t="inlineStr">
        <is>
          <t>P0</t>
        </is>
      </c>
      <c r="H208" s="74" t="n">
        <v>0</v>
      </c>
      <c r="I208" s="74" t="inlineStr">
        <is>
          <t>P0</t>
        </is>
      </c>
      <c r="J208" s="74" t="n">
        <v>0</v>
      </c>
      <c r="K208" s="74" t="inlineStr"/>
      <c r="L208" s="74" t="n">
        <v>0</v>
      </c>
      <c r="M208" s="74" t="inlineStr">
        <is>
          <t>C</t>
        </is>
      </c>
      <c r="N208" s="74" t="n">
        <v>4</v>
      </c>
      <c r="O208" s="75" t="inlineStr">
        <is>
          <t>C</t>
        </is>
      </c>
      <c r="P208" s="74" t="n">
        <v>4</v>
      </c>
      <c r="Q208" s="75" t="inlineStr">
        <is>
          <t>C</t>
        </is>
      </c>
      <c r="R208" s="75" t="n">
        <v>4</v>
      </c>
      <c r="S208" s="75" t="inlineStr">
        <is>
          <t>C</t>
        </is>
      </c>
      <c r="T208" s="74" t="n">
        <v>4</v>
      </c>
      <c r="U208" s="75" t="inlineStr">
        <is>
          <t>C</t>
        </is>
      </c>
      <c r="V208" s="74" t="n">
        <v>4</v>
      </c>
      <c r="W208" s="75" t="inlineStr">
        <is>
          <t>L</t>
        </is>
      </c>
      <c r="X208" s="74" t="n">
        <v>0</v>
      </c>
      <c r="Y208" s="75" t="inlineStr"/>
      <c r="Z208" s="74" t="n">
        <v>0</v>
      </c>
      <c r="AA208" s="75" t="inlineStr">
        <is>
          <t>R0</t>
        </is>
      </c>
      <c r="AB208" s="74" t="n">
        <v>0</v>
      </c>
      <c r="AC208" s="75" t="n"/>
      <c r="AD208" s="74" t="n"/>
      <c r="AE208" s="74" t="n"/>
      <c r="AF208" s="74" t="n"/>
      <c r="AG208" s="74" t="n"/>
      <c r="AH208" s="74" t="n"/>
      <c r="AI208" s="74" t="n"/>
      <c r="AJ208" s="74" t="n"/>
      <c r="AK208" s="74" t="n"/>
      <c r="AL208" s="74" t="n"/>
      <c r="AM208" s="74" t="n"/>
      <c r="AN208" s="74" t="n"/>
      <c r="AO208" s="74" t="n"/>
      <c r="AP208" s="74" t="n"/>
      <c r="AQ208" s="74" t="n"/>
      <c r="AR208" s="74" t="n"/>
      <c r="AS208" s="74" t="n"/>
      <c r="AT208" s="74" t="n"/>
      <c r="AU208" s="74" t="n"/>
      <c r="AV208" s="74" t="n"/>
      <c r="AW208" s="74" t="n"/>
      <c r="AX208" s="74" t="n"/>
      <c r="AY208" s="74" t="n"/>
      <c r="AZ208" s="74" t="n"/>
      <c r="BA208" s="74" t="n"/>
      <c r="BB208" s="74" t="n"/>
      <c r="BC208" s="74" t="n"/>
      <c r="BD208" s="74" t="n"/>
      <c r="BE208" s="74" t="n"/>
      <c r="BF208" s="74" t="n"/>
      <c r="BG208" s="74" t="n"/>
      <c r="BH208" s="74" t="n"/>
      <c r="BI208" s="74" t="n"/>
      <c r="BJ208" s="74" t="n"/>
      <c r="BK208" s="74" t="n"/>
      <c r="BL208" s="74" t="n"/>
      <c r="BM208" s="74" t="n"/>
      <c r="BN208" s="74" t="n"/>
      <c r="BO208" s="74" t="n"/>
      <c r="BP208" s="74" t="n"/>
      <c r="BQ208" s="62">
        <f>COUNTIF($G208:$BP208,"a")+COUNTIF($G208:$BP208,"r0,a5")/2+COUNTIF($G208:$BP208,"p5,a5")/2</f>
        <v/>
      </c>
      <c r="BR208" s="62">
        <f>COUNTIF($G208:$BP208,"d")+COUNTIF($G208:$BP208,"r0,d5")/2+COUNTIF($G208:$BP208,"p5,d5")/2</f>
        <v/>
      </c>
      <c r="BS208" s="62">
        <f>COUNTIF($G208:$BP208,"b")+COUNTIF($G208:$BP208,"r0,b5")/2+COUNTIF($G208:$BP208,"p5,b5")/2</f>
        <v/>
      </c>
      <c r="BT208" s="62">
        <f>COUNTIF($G208:$BP208,"c")+COUNTIF($G208:$BP208,"r0,c5")/2+COUNTIF($G208:$BP208,"p5,c5")/2</f>
        <v/>
      </c>
      <c r="BU208" s="62">
        <f>COUNTIF($G208:$BP208,"KH")+COUNTIF($G208:$BP208,"TL")+COUNTIF($G208:$BP208,"L")</f>
        <v/>
      </c>
      <c r="BV208" s="62" t="n"/>
      <c r="BW208" s="62">
        <f>COUNTIF($G208:$BP208,"hh")</f>
        <v/>
      </c>
      <c r="BX208" s="62">
        <f>COUNTIF($G208:$BP208,"nt7")</f>
        <v/>
      </c>
      <c r="BY208" s="62">
        <f>COUNTIF($G208:$BP208,"P")+COUNTIF($G208:$BP208,"p5,a5")/2+COUNTIF($G208:$BP208,"p5,b5")/2+COUNTIF($G208:$BP208,"p5,c5")/2+COUNTIF($G208:$BP208,"p5,d5")/2</f>
        <v/>
      </c>
      <c r="BZ208" s="63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4">
        <f>IF(BZ208&gt;25,4,IF(BZ208&gt;18,3,IF(BZ208&gt;12,2,IF(BZ208&gt;4,1,0))))-BX208-2+1</f>
        <v/>
      </c>
      <c r="CE208" s="30" t="n"/>
      <c r="CF208" s="64">
        <f>CD208*CI208</f>
        <v/>
      </c>
      <c r="CG208" s="65">
        <f>F208-BY208+1</f>
        <v/>
      </c>
      <c r="CH208" s="64">
        <f>CE208*16</f>
        <v/>
      </c>
      <c r="CI208" s="66">
        <f>VLOOKUP(A208,[1]DATA!$A$6:$AI$331,34,0)</f>
        <v/>
      </c>
      <c r="CJ208" s="67">
        <f>VLOOKUP(A208,[2]CHAMCONG!A$7:CI$333,79,0)</f>
        <v/>
      </c>
      <c r="CK208" s="68">
        <f>CJ208-CA208</f>
        <v/>
      </c>
    </row>
    <row r="209" ht="15.75" customFormat="1" customHeight="1" s="25">
      <c r="A209" s="69" t="inlineStr">
        <is>
          <t>A1691</t>
        </is>
      </c>
      <c r="B209" s="70" t="inlineStr">
        <is>
          <t>Nguyễn Thị Thắm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>
        <is>
          <t>D</t>
        </is>
      </c>
      <c r="H209" s="74" t="n">
        <v>0</v>
      </c>
      <c r="I209" s="74" t="inlineStr">
        <is>
          <t>D</t>
        </is>
      </c>
      <c r="J209" s="74" t="n">
        <v>0</v>
      </c>
      <c r="K209" s="74" t="inlineStr">
        <is>
          <t>CN</t>
        </is>
      </c>
      <c r="L209" s="74" t="n">
        <v>8</v>
      </c>
      <c r="M209" s="74" t="inlineStr">
        <is>
          <t>D</t>
        </is>
      </c>
      <c r="N209" s="74" t="n">
        <v>0</v>
      </c>
      <c r="O209" s="74" t="inlineStr">
        <is>
          <t>D</t>
        </is>
      </c>
      <c r="P209" s="74" t="n">
        <v>0</v>
      </c>
      <c r="Q209" s="75" t="inlineStr">
        <is>
          <t>D</t>
        </is>
      </c>
      <c r="R209" s="75" t="n">
        <v>0</v>
      </c>
      <c r="S209" s="75" t="inlineStr">
        <is>
          <t>D</t>
        </is>
      </c>
      <c r="T209" s="74" t="n">
        <v>0</v>
      </c>
      <c r="U209" s="75" t="inlineStr">
        <is>
          <t>D</t>
        </is>
      </c>
      <c r="V209" s="74" t="n">
        <v>0</v>
      </c>
      <c r="W209" s="75" t="inlineStr">
        <is>
          <t>L</t>
        </is>
      </c>
      <c r="X209" s="74" t="n">
        <v>0</v>
      </c>
      <c r="Y209" s="75" t="inlineStr"/>
      <c r="Z209" s="74" t="n">
        <v>0</v>
      </c>
      <c r="AA209" s="75" t="inlineStr">
        <is>
          <t>P0</t>
        </is>
      </c>
      <c r="AB209" s="74" t="n">
        <v>0</v>
      </c>
      <c r="AC209" s="75" t="n"/>
      <c r="AD209" s="74" t="n"/>
      <c r="AE209" s="74" t="n"/>
      <c r="AF209" s="74" t="n"/>
      <c r="AG209" s="74" t="n"/>
      <c r="AH209" s="74" t="n"/>
      <c r="AI209" s="74" t="n"/>
      <c r="AJ209" s="74" t="n"/>
      <c r="AK209" s="74" t="n"/>
      <c r="AL209" s="74" t="n"/>
      <c r="AM209" s="74" t="n"/>
      <c r="AN209" s="74" t="n"/>
      <c r="AO209" s="74" t="n"/>
      <c r="AP209" s="74" t="n"/>
      <c r="AQ209" s="74" t="n"/>
      <c r="AR209" s="74" t="n"/>
      <c r="AS209" s="74" t="n"/>
      <c r="AT209" s="74" t="n"/>
      <c r="AU209" s="74" t="n"/>
      <c r="AV209" s="74" t="n"/>
      <c r="AW209" s="74" t="n"/>
      <c r="AX209" s="74" t="n"/>
      <c r="AY209" s="74" t="n"/>
      <c r="AZ209" s="74" t="n"/>
      <c r="BA209" s="74" t="n"/>
      <c r="BB209" s="74" t="n"/>
      <c r="BC209" s="74" t="n"/>
      <c r="BD209" s="74" t="n"/>
      <c r="BE209" s="74" t="n"/>
      <c r="BF209" s="74" t="n"/>
      <c r="BG209" s="74" t="n"/>
      <c r="BH209" s="74" t="n"/>
      <c r="BI209" s="74" t="n"/>
      <c r="BJ209" s="74" t="n"/>
      <c r="BK209" s="74" t="n"/>
      <c r="BL209" s="74" t="n"/>
      <c r="BM209" s="74" t="n"/>
      <c r="BN209" s="74" t="n"/>
      <c r="BO209" s="74" t="n"/>
      <c r="BP209" s="74" t="n"/>
      <c r="BQ209" s="62">
        <f>COUNTIF($G209:$BP209,"a")+COUNTIF($G209:$BP209,"r0,a5")/2+COUNTIF($G209:$BP209,"p5,a5")/2</f>
        <v/>
      </c>
      <c r="BR209" s="62">
        <f>COUNTIF($G209:$BP209,"d")+COUNTIF($G209:$BP209,"r0,d5")/2+COUNTIF($G209:$BP209,"p5,d5")/2</f>
        <v/>
      </c>
      <c r="BS209" s="62">
        <f>COUNTIF($G209:$BP209,"b")+COUNTIF($G209:$BP209,"r0,b5")/2+COUNTIF($G209:$BP209,"p5,b5")/2</f>
        <v/>
      </c>
      <c r="BT209" s="62">
        <f>COUNTIF($G209:$BP209,"c")+COUNTIF($G209:$BP209,"r0,c5")/2+COUNTIF($G209:$BP209,"p5,c5")/2</f>
        <v/>
      </c>
      <c r="BU209" s="62">
        <f>COUNTIF($G209:$BP209,"KH")+COUNTIF($G209:$BP209,"TL")+COUNTIF($G209:$BP209,"L")</f>
        <v/>
      </c>
      <c r="BV209" s="62" t="n"/>
      <c r="BW209" s="62">
        <f>COUNTIF($G209:$BP209,"hh")</f>
        <v/>
      </c>
      <c r="BX209" s="62">
        <f>COUNTIF($G209:$BP209,"nt7")</f>
        <v/>
      </c>
      <c r="BY209" s="62">
        <f>COUNTIF($G209:$BP209,"P")+COUNTIF($G209:$BP209,"p5,a5")/2+COUNTIF($G209:$BP209,"p5,b5")/2+COUNTIF($G209:$BP209,"p5,c5")/2+COUNTIF($G209:$BP209,"p5,d5")/2</f>
        <v/>
      </c>
      <c r="BZ209" s="63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4">
        <f>IF(BZ209&gt;25,4,IF(BZ209&gt;18,3,IF(BZ209&gt;12,2,IF(BZ209&gt;4,1,0))))-BX209-2+1</f>
        <v/>
      </c>
      <c r="CE209" s="30" t="n"/>
      <c r="CF209" s="64">
        <f>CD209*CI209</f>
        <v/>
      </c>
      <c r="CG209" s="65">
        <f>F209-BY209+1</f>
        <v/>
      </c>
      <c r="CH209" s="64">
        <f>CE209*16</f>
        <v/>
      </c>
      <c r="CI209" s="66">
        <f>VLOOKUP(A209,[1]DATA!$A$6:$AI$331,34,0)</f>
        <v/>
      </c>
      <c r="CJ209" s="67">
        <f>VLOOKUP(A209,[2]CHAMCONG!A$7:CI$333,79,0)</f>
        <v/>
      </c>
      <c r="CK209" s="68">
        <f>CJ209-CA209</f>
        <v/>
      </c>
    </row>
    <row r="210" ht="15.75" customFormat="1" customHeight="1" s="25">
      <c r="A210" s="69" t="inlineStr">
        <is>
          <t>A1692</t>
        </is>
      </c>
      <c r="B210" s="70" t="inlineStr">
        <is>
          <t>Võ Thị Mỹ Linh</t>
        </is>
      </c>
      <c r="C210" s="71" t="inlineStr">
        <is>
          <t>Khuôn Lập trình-gia công</t>
        </is>
      </c>
      <c r="D210" s="72" t="inlineStr">
        <is>
          <t>Gián tiếp</t>
        </is>
      </c>
      <c r="E210" s="73" t="inlineStr">
        <is>
          <t>2020-09-21</t>
        </is>
      </c>
      <c r="F210" s="73" t="inlineStr"/>
      <c r="G210" s="74" t="inlineStr">
        <is>
          <t>R0</t>
        </is>
      </c>
      <c r="H210" s="74" t="n">
        <v>0</v>
      </c>
      <c r="I210" s="75" t="inlineStr">
        <is>
          <t>P0</t>
        </is>
      </c>
      <c r="J210" s="74" t="n">
        <v>0</v>
      </c>
      <c r="K210" s="74" t="inlineStr">
        <is>
          <t>CN</t>
        </is>
      </c>
      <c r="L210" s="74" t="n">
        <v>8</v>
      </c>
      <c r="M210" s="74" t="inlineStr">
        <is>
          <t>D</t>
        </is>
      </c>
      <c r="N210" s="74" t="n">
        <v>0</v>
      </c>
      <c r="O210" s="74" t="inlineStr">
        <is>
          <t>D</t>
        </is>
      </c>
      <c r="P210" s="74" t="n">
        <v>4</v>
      </c>
      <c r="Q210" s="74" t="inlineStr">
        <is>
          <t>D</t>
        </is>
      </c>
      <c r="R210" s="74" t="n">
        <v>0</v>
      </c>
      <c r="S210" s="74" t="inlineStr">
        <is>
          <t>D</t>
        </is>
      </c>
      <c r="T210" s="74" t="n">
        <v>0</v>
      </c>
      <c r="U210" s="74" t="inlineStr">
        <is>
          <t>D</t>
        </is>
      </c>
      <c r="V210" s="74" t="n">
        <v>0</v>
      </c>
      <c r="W210" s="74" t="inlineStr">
        <is>
          <t>L</t>
        </is>
      </c>
      <c r="X210" s="74" t="n">
        <v>8</v>
      </c>
      <c r="Y210" s="74" t="inlineStr">
        <is>
          <t>CN</t>
        </is>
      </c>
      <c r="Z210" s="74" t="n">
        <v>8</v>
      </c>
      <c r="AA210" s="74" t="inlineStr">
        <is>
          <t>R0</t>
        </is>
      </c>
      <c r="AB210" s="74" t="n">
        <v>0</v>
      </c>
      <c r="AC210" s="74" t="n"/>
      <c r="AD210" s="74" t="n"/>
      <c r="AE210" s="74" t="n"/>
      <c r="AF210" s="74" t="n"/>
      <c r="AG210" s="74" t="n"/>
      <c r="AH210" s="74" t="n"/>
      <c r="AI210" s="74" t="n"/>
      <c r="AJ210" s="74" t="n"/>
      <c r="AK210" s="74" t="n"/>
      <c r="AL210" s="74" t="n"/>
      <c r="AM210" s="74" t="n"/>
      <c r="AN210" s="74" t="n"/>
      <c r="AO210" s="74" t="n"/>
      <c r="AP210" s="74" t="n"/>
      <c r="AQ210" s="74" t="n"/>
      <c r="AR210" s="74" t="n"/>
      <c r="AS210" s="74" t="n"/>
      <c r="AT210" s="74" t="n"/>
      <c r="AU210" s="74" t="n"/>
      <c r="AV210" s="74" t="n"/>
      <c r="AW210" s="74" t="n"/>
      <c r="AX210" s="74" t="n"/>
      <c r="AY210" s="74" t="n"/>
      <c r="AZ210" s="74" t="n"/>
      <c r="BA210" s="74" t="n"/>
      <c r="BB210" s="74" t="n"/>
      <c r="BC210" s="74" t="n"/>
      <c r="BD210" s="74" t="n"/>
      <c r="BE210" s="74" t="n"/>
      <c r="BF210" s="74" t="n"/>
      <c r="BG210" s="74" t="n"/>
      <c r="BH210" s="74" t="n"/>
      <c r="BI210" s="74" t="n"/>
      <c r="BJ210" s="74" t="n"/>
      <c r="BK210" s="74" t="n"/>
      <c r="BL210" s="74" t="n"/>
      <c r="BM210" s="74" t="n"/>
      <c r="BN210" s="74" t="n"/>
      <c r="BO210" s="74" t="n"/>
      <c r="BP210" s="74" t="n"/>
      <c r="BQ210" s="62">
        <f>COUNTIF($G210:$BP210,"a")+COUNTIF($G210:$BP210,"r0,a5")/2+COUNTIF($G210:$BP210,"p5,a5")/2</f>
        <v/>
      </c>
      <c r="BR210" s="62">
        <f>COUNTIF($G210:$BP210,"d")+COUNTIF($G210:$BP210,"r0,d5")/2+COUNTIF($G210:$BP210,"p5,d5")/2</f>
        <v/>
      </c>
      <c r="BS210" s="62">
        <f>COUNTIF($G210:$BP210,"b")+COUNTIF($G210:$BP210,"r0,b5")/2+COUNTIF($G210:$BP210,"p5,b5")/2</f>
        <v/>
      </c>
      <c r="BT210" s="62">
        <f>COUNTIF($G210:$BP210,"c")+COUNTIF($G210:$BP210,"r0,c5")/2+COUNTIF($G210:$BP210,"p5,c5")/2</f>
        <v/>
      </c>
      <c r="BU210" s="62">
        <f>COUNTIF($G210:$BP210,"KH")+COUNTIF($G210:$BP210,"TL")+COUNTIF($G210:$BP210,"L")</f>
        <v/>
      </c>
      <c r="BV210" s="62" t="n"/>
      <c r="BW210" s="62">
        <f>COUNTIF($G210:$BP210,"hh")</f>
        <v/>
      </c>
      <c r="BX210" s="62">
        <f>COUNTIF($G210:$BP210,"nt7")</f>
        <v/>
      </c>
      <c r="BY210" s="62">
        <f>COUNTIF($G210:$BP210,"P")+COUNTIF($G210:$BP210,"p5,a5")/2+COUNTIF($G210:$BP210,"p5,b5")/2+COUNTIF($G210:$BP210,"p5,c5")/2+COUNTIF($G210:$BP210,"p5,d5")/2</f>
        <v/>
      </c>
      <c r="BZ210" s="63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4">
        <f>IF(BZ210&gt;25,4,IF(BZ210&gt;18,3,IF(BZ210&gt;12,2,IF(BZ210&gt;4,1,0))))-BX210-2+1</f>
        <v/>
      </c>
      <c r="CE210" s="30" t="n"/>
      <c r="CF210" s="64">
        <f>CD210*CI210</f>
        <v/>
      </c>
      <c r="CG210" s="65">
        <f>F210-BY210+1</f>
        <v/>
      </c>
      <c r="CH210" s="64">
        <f>CE210*16</f>
        <v/>
      </c>
      <c r="CI210" s="66">
        <f>VLOOKUP(A210,[1]DATA!$A$6:$AI$331,34,0)</f>
        <v/>
      </c>
      <c r="CJ210" s="67">
        <f>VLOOKUP(A210,[2]CHAMCONG!A$7:CI$333,79,0)</f>
        <v/>
      </c>
      <c r="CK210" s="68">
        <f>CJ210-CA210</f>
        <v/>
      </c>
    </row>
    <row r="211" ht="15" customFormat="1" customHeight="1" s="27">
      <c r="A211" s="69" t="inlineStr">
        <is>
          <t>A1695</t>
        </is>
      </c>
      <c r="B211" s="70" t="inlineStr">
        <is>
          <t>Huỳnh Vũ Ý Nhi</t>
        </is>
      </c>
      <c r="C211" s="71" t="inlineStr">
        <is>
          <t>QA/QC Hành Chính</t>
        </is>
      </c>
      <c r="D211" s="72" t="inlineStr">
        <is>
          <t>Gián tiếp</t>
        </is>
      </c>
      <c r="E211" s="73" t="inlineStr">
        <is>
          <t>2020-09-24</t>
        </is>
      </c>
      <c r="F211" s="73" t="inlineStr"/>
      <c r="G211" s="74" t="inlineStr">
        <is>
          <t>D</t>
        </is>
      </c>
      <c r="H211" s="74" t="n">
        <v>0</v>
      </c>
      <c r="I211" s="75" t="inlineStr">
        <is>
          <t>D</t>
        </is>
      </c>
      <c r="J211" s="74" t="n">
        <v>0</v>
      </c>
      <c r="K211" s="74" t="inlineStr"/>
      <c r="L211" s="74" t="n">
        <v>0</v>
      </c>
      <c r="M211" s="74" t="inlineStr">
        <is>
          <t>D</t>
        </is>
      </c>
      <c r="N211" s="74" t="n">
        <v>0</v>
      </c>
      <c r="O211" s="74" t="inlineStr">
        <is>
          <t>D</t>
        </is>
      </c>
      <c r="P211" s="74" t="n">
        <v>0</v>
      </c>
      <c r="Q211" s="74" t="inlineStr">
        <is>
          <t>D</t>
        </is>
      </c>
      <c r="R211" s="74" t="n">
        <v>0</v>
      </c>
      <c r="S211" s="74" t="inlineStr">
        <is>
          <t>D</t>
        </is>
      </c>
      <c r="T211" s="74" t="n">
        <v>0</v>
      </c>
      <c r="U211" s="74" t="inlineStr">
        <is>
          <t>D</t>
        </is>
      </c>
      <c r="V211" s="74" t="n">
        <v>0</v>
      </c>
      <c r="W211" s="74" t="inlineStr">
        <is>
          <t>L</t>
        </is>
      </c>
      <c r="X211" s="74" t="n">
        <v>0</v>
      </c>
      <c r="Y211" s="74" t="inlineStr"/>
      <c r="Z211" s="74" t="n">
        <v>0</v>
      </c>
      <c r="AA211" s="74" t="inlineStr">
        <is>
          <t>R0</t>
        </is>
      </c>
      <c r="AB211" s="74" t="n">
        <v>0</v>
      </c>
      <c r="AC211" s="74" t="n"/>
      <c r="AD211" s="74" t="n"/>
      <c r="AE211" s="74" t="n"/>
      <c r="AF211" s="74" t="n"/>
      <c r="AG211" s="74" t="n"/>
      <c r="AH211" s="74" t="n"/>
      <c r="AI211" s="74" t="n"/>
      <c r="AJ211" s="74" t="n"/>
      <c r="AK211" s="74" t="n"/>
      <c r="AL211" s="74" t="n"/>
      <c r="AM211" s="74" t="n"/>
      <c r="AN211" s="74" t="n"/>
      <c r="AO211" s="74" t="n"/>
      <c r="AP211" s="74" t="n"/>
      <c r="AQ211" s="74" t="n"/>
      <c r="AR211" s="74" t="n"/>
      <c r="AS211" s="74" t="n"/>
      <c r="AT211" s="74" t="n"/>
      <c r="AU211" s="74" t="n"/>
      <c r="AV211" s="74" t="n"/>
      <c r="AW211" s="74" t="n"/>
      <c r="AX211" s="74" t="n"/>
      <c r="AY211" s="74" t="n"/>
      <c r="AZ211" s="74" t="n"/>
      <c r="BA211" s="74" t="n"/>
      <c r="BB211" s="74" t="n"/>
      <c r="BC211" s="74" t="n"/>
      <c r="BD211" s="74" t="n"/>
      <c r="BE211" s="74" t="n"/>
      <c r="BF211" s="74" t="n"/>
      <c r="BG211" s="74" t="n"/>
      <c r="BH211" s="74" t="n"/>
      <c r="BI211" s="74" t="n"/>
      <c r="BJ211" s="74" t="n"/>
      <c r="BK211" s="74" t="n"/>
      <c r="BL211" s="74" t="n"/>
      <c r="BM211" s="74" t="n"/>
      <c r="BN211" s="74" t="n"/>
      <c r="BO211" s="74" t="n"/>
      <c r="BP211" s="74" t="n"/>
      <c r="BQ211" s="62">
        <f>COUNTIF($G211:$BP211,"a")+COUNTIF($G211:$BP211,"r0,a5")/2+COUNTIF($G211:$BP211,"p5,a5")/2</f>
        <v/>
      </c>
      <c r="BR211" s="62">
        <f>COUNTIF($G211:$BP211,"d")+COUNTIF($G211:$BP211,"r0,d5")/2+COUNTIF($G211:$BP211,"p5,d5")/2</f>
        <v/>
      </c>
      <c r="BS211" s="62">
        <f>COUNTIF($G211:$BP211,"b")+COUNTIF($G211:$BP211,"r0,b5")/2+COUNTIF($G211:$BP211,"p5,b5")/2</f>
        <v/>
      </c>
      <c r="BT211" s="62">
        <f>COUNTIF($G211:$BP211,"c")+COUNTIF($G211:$BP211,"r0,c5")/2+COUNTIF($G211:$BP211,"p5,c5")/2</f>
        <v/>
      </c>
      <c r="BU211" s="62">
        <f>COUNTIF($G211:$BP211,"KH")+COUNTIF($G211:$BP211,"TL")+COUNTIF($G211:$BP211,"L")</f>
        <v/>
      </c>
      <c r="BV211" s="62" t="n"/>
      <c r="BW211" s="62">
        <f>COUNTIF($G211:$BP211,"hh")</f>
        <v/>
      </c>
      <c r="BX211" s="62">
        <f>COUNTIF($G211:$BP211,"nt7")</f>
        <v/>
      </c>
      <c r="BY211" s="62">
        <f>COUNTIF($G211:$BP211,"P")+COUNTIF($G211:$BP211,"p5,a5")/2+COUNTIF($G211:$BP211,"p5,b5")/2+COUNTIF($G211:$BP211,"p5,c5")/2+COUNTIF($G211:$BP211,"p5,d5")/2</f>
        <v/>
      </c>
      <c r="BZ211" s="63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4">
        <f>IF(BZ211&gt;25,4,IF(BZ211&gt;18,3,IF(BZ211&gt;12,2,IF(BZ211&gt;4,1,0))))-BX211-2+1</f>
        <v/>
      </c>
      <c r="CE211" s="30" t="n"/>
      <c r="CF211" s="64">
        <f>CD211*CI211</f>
        <v/>
      </c>
      <c r="CG211" s="65">
        <f>F211-BY211+1</f>
        <v/>
      </c>
      <c r="CH211" s="64">
        <f>CE211*16</f>
        <v/>
      </c>
      <c r="CI211" s="66">
        <f>VLOOKUP(A211,[1]DATA!$A$6:$AI$331,34,0)</f>
        <v/>
      </c>
      <c r="CJ211" s="67">
        <f>VLOOKUP(A211,[2]CHAMCONG!A$7:CI$333,79,0)</f>
        <v/>
      </c>
      <c r="CK211" s="68">
        <f>CJ211-CA211</f>
        <v/>
      </c>
      <c r="CL211" s="25" t="n"/>
      <c r="CM211" s="25" t="n"/>
    </row>
    <row r="212" ht="15.75" customFormat="1" customHeight="1" s="25">
      <c r="A212" s="69" t="inlineStr">
        <is>
          <t>A1698</t>
        </is>
      </c>
      <c r="B212" s="70" t="inlineStr">
        <is>
          <t>Nguyễn Hữu Lầu</t>
        </is>
      </c>
      <c r="C212" s="71" t="inlineStr">
        <is>
          <t>Khuôn Thiết kế</t>
        </is>
      </c>
      <c r="D212" s="72" t="inlineStr">
        <is>
          <t>Gián tiếp</t>
        </is>
      </c>
      <c r="E212" s="73" t="inlineStr">
        <is>
          <t>2021-01-04</t>
        </is>
      </c>
      <c r="F212" s="73" t="inlineStr"/>
      <c r="G212" s="74" t="inlineStr">
        <is>
          <t>D</t>
        </is>
      </c>
      <c r="H212" s="74" t="n">
        <v>0</v>
      </c>
      <c r="I212" s="74" t="inlineStr">
        <is>
          <t>D</t>
        </is>
      </c>
      <c r="J212" s="74" t="n">
        <v>0</v>
      </c>
      <c r="K212" s="74" t="inlineStr"/>
      <c r="L212" s="74" t="n">
        <v>0</v>
      </c>
      <c r="M212" s="74" t="inlineStr">
        <is>
          <t>D</t>
        </is>
      </c>
      <c r="N212" s="74" t="n">
        <v>0</v>
      </c>
      <c r="O212" s="74" t="inlineStr">
        <is>
          <t>D</t>
        </is>
      </c>
      <c r="P212" s="74" t="n">
        <v>0</v>
      </c>
      <c r="Q212" s="75" t="inlineStr">
        <is>
          <t>D</t>
        </is>
      </c>
      <c r="R212" s="75" t="n">
        <v>0</v>
      </c>
      <c r="S212" s="75" t="inlineStr">
        <is>
          <t>D</t>
        </is>
      </c>
      <c r="T212" s="74" t="n">
        <v>0</v>
      </c>
      <c r="U212" s="75" t="inlineStr">
        <is>
          <t>D</t>
        </is>
      </c>
      <c r="V212" s="74" t="n">
        <v>0</v>
      </c>
      <c r="W212" s="75" t="inlineStr">
        <is>
          <t>L</t>
        </is>
      </c>
      <c r="X212" s="74" t="n">
        <v>0</v>
      </c>
      <c r="Y212" s="75" t="inlineStr"/>
      <c r="Z212" s="74" t="n">
        <v>0</v>
      </c>
      <c r="AA212" s="75" t="inlineStr">
        <is>
          <t>P0</t>
        </is>
      </c>
      <c r="AB212" s="74" t="n">
        <v>0</v>
      </c>
      <c r="AC212" s="75" t="n"/>
      <c r="AD212" s="74" t="n"/>
      <c r="AE212" s="74" t="n"/>
      <c r="AF212" s="74" t="n"/>
      <c r="AG212" s="74" t="n"/>
      <c r="AH212" s="74" t="n"/>
      <c r="AI212" s="74" t="n"/>
      <c r="AJ212" s="74" t="n"/>
      <c r="AK212" s="74" t="n"/>
      <c r="AL212" s="74" t="n"/>
      <c r="AM212" s="74" t="n"/>
      <c r="AN212" s="74" t="n"/>
      <c r="AO212" s="74" t="n"/>
      <c r="AP212" s="74" t="n"/>
      <c r="AQ212" s="74" t="n"/>
      <c r="AR212" s="74" t="n"/>
      <c r="AS212" s="74" t="n"/>
      <c r="AT212" s="74" t="n"/>
      <c r="AU212" s="74" t="n"/>
      <c r="AV212" s="74" t="n"/>
      <c r="AW212" s="74" t="n"/>
      <c r="AX212" s="74" t="n"/>
      <c r="AY212" s="74" t="n"/>
      <c r="AZ212" s="74" t="n"/>
      <c r="BA212" s="74" t="n"/>
      <c r="BB212" s="74" t="n"/>
      <c r="BC212" s="74" t="n"/>
      <c r="BD212" s="74" t="n"/>
      <c r="BE212" s="74" t="n"/>
      <c r="BF212" s="74" t="n"/>
      <c r="BG212" s="74" t="n"/>
      <c r="BH212" s="74" t="n"/>
      <c r="BI212" s="74" t="n"/>
      <c r="BJ212" s="74" t="n"/>
      <c r="BK212" s="74" t="n"/>
      <c r="BL212" s="74" t="n"/>
      <c r="BM212" s="74" t="n"/>
      <c r="BN212" s="74" t="n"/>
      <c r="BO212" s="74" t="n"/>
      <c r="BP212" s="74" t="n"/>
      <c r="BQ212" s="62">
        <f>COUNTIF($G212:$BP212,"a")+COUNTIF($G212:$BP212,"r0,a5")/2+COUNTIF($G212:$BP212,"p5,a5")/2</f>
        <v/>
      </c>
      <c r="BR212" s="62">
        <f>COUNTIF($G212:$BP212,"d")+COUNTIF($G212:$BP212,"r0,d5")/2+COUNTIF($G212:$BP212,"p5,d5")/2</f>
        <v/>
      </c>
      <c r="BS212" s="62">
        <f>COUNTIF($G212:$BP212,"b")+COUNTIF($G212:$BP212,"r0,b5")/2+COUNTIF($G212:$BP212,"p5,b5")/2</f>
        <v/>
      </c>
      <c r="BT212" s="62">
        <f>COUNTIF($G212:$BP212,"c")+COUNTIF($G212:$BP212,"r0,c5")/2+COUNTIF($G212:$BP212,"p5,c5")/2</f>
        <v/>
      </c>
      <c r="BU212" s="62">
        <f>COUNTIF($G212:$BP212,"KH")+COUNTIF($G212:$BP212,"TL")+COUNTIF($G212:$BP212,"L")</f>
        <v/>
      </c>
      <c r="BV212" s="62" t="n"/>
      <c r="BW212" s="62">
        <f>COUNTIF($G212:$BP212,"hh")</f>
        <v/>
      </c>
      <c r="BX212" s="62">
        <f>COUNTIF($G212:$BP212,"nt7")</f>
        <v/>
      </c>
      <c r="BY212" s="62">
        <f>COUNTIF($G212:$BP212,"P")+COUNTIF($G212:$BP212,"p5,a5")/2+COUNTIF($G212:$BP212,"p5,b5")/2+COUNTIF($G212:$BP212,"p5,c5")/2+COUNTIF($G212:$BP212,"p5,d5")/2</f>
        <v/>
      </c>
      <c r="BZ212" s="63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4">
        <f>IF(BZ212&gt;25,4,IF(BZ212&gt;18,3,IF(BZ212&gt;12,2,IF(BZ212&gt;4,1,0))))-BX212-2+1</f>
        <v/>
      </c>
      <c r="CE212" s="30" t="n"/>
      <c r="CF212" s="64">
        <f>CD212*CI212</f>
        <v/>
      </c>
      <c r="CG212" s="65">
        <f>F212-BY212+1</f>
        <v/>
      </c>
      <c r="CH212" s="64">
        <f>CE212*16</f>
        <v/>
      </c>
      <c r="CI212" s="66">
        <f>VLOOKUP(A212,[1]DATA!$A$6:$AI$331,34,0)</f>
        <v/>
      </c>
      <c r="CJ212" s="67">
        <f>VLOOKUP(A212,[2]CHAMCONG!A$7:CI$333,79,0)</f>
        <v/>
      </c>
      <c r="CK212" s="68">
        <f>CJ212-CA212</f>
        <v/>
      </c>
    </row>
    <row r="213" ht="15.75" customFormat="1" customHeight="1" s="25">
      <c r="A213" s="69" t="inlineStr">
        <is>
          <t>A1701</t>
        </is>
      </c>
      <c r="B213" s="70" t="inlineStr">
        <is>
          <t>Từ Công Thanh</t>
        </is>
      </c>
      <c r="C213" s="71" t="inlineStr">
        <is>
          <t>Kho X1</t>
        </is>
      </c>
      <c r="D213" s="72" t="inlineStr">
        <is>
          <t>Trực tiếp</t>
        </is>
      </c>
      <c r="E213" s="73" t="inlineStr">
        <is>
          <t>2020-10-13</t>
        </is>
      </c>
      <c r="F213" s="73" t="inlineStr"/>
      <c r="G213" s="74" t="inlineStr">
        <is>
          <t>A</t>
        </is>
      </c>
      <c r="H213" s="74" t="n">
        <v>4</v>
      </c>
      <c r="I213" s="74" t="inlineStr">
        <is>
          <t>A</t>
        </is>
      </c>
      <c r="J213" s="74" t="n">
        <v>4</v>
      </c>
      <c r="K213" s="74" t="inlineStr"/>
      <c r="L213" s="74" t="n">
        <v>0</v>
      </c>
      <c r="M213" s="74" t="inlineStr">
        <is>
          <t>C</t>
        </is>
      </c>
      <c r="N213" s="74" t="n">
        <v>4</v>
      </c>
      <c r="O213" s="74" t="inlineStr">
        <is>
          <t>C</t>
        </is>
      </c>
      <c r="P213" s="74" t="n">
        <v>4</v>
      </c>
      <c r="Q213" s="75" t="inlineStr">
        <is>
          <t>C</t>
        </is>
      </c>
      <c r="R213" s="75" t="n">
        <v>4</v>
      </c>
      <c r="S213" s="75" t="inlineStr">
        <is>
          <t>C</t>
        </is>
      </c>
      <c r="T213" s="74" t="n">
        <v>4</v>
      </c>
      <c r="U213" s="75" t="inlineStr">
        <is>
          <t>C</t>
        </is>
      </c>
      <c r="V213" s="74" t="n">
        <v>4</v>
      </c>
      <c r="W213" s="75" t="inlineStr">
        <is>
          <t>L</t>
        </is>
      </c>
      <c r="X213" s="74" t="n">
        <v>0</v>
      </c>
      <c r="Y213" s="75" t="inlineStr"/>
      <c r="Z213" s="74" t="n">
        <v>0</v>
      </c>
      <c r="AA213" s="75" t="inlineStr">
        <is>
          <t>R0</t>
        </is>
      </c>
      <c r="AB213" s="74" t="n">
        <v>0</v>
      </c>
      <c r="AC213" s="74" t="n"/>
      <c r="AD213" s="74" t="n"/>
      <c r="AE213" s="74" t="n"/>
      <c r="AF213" s="74" t="n"/>
      <c r="AG213" s="74" t="n"/>
      <c r="AH213" s="74" t="n"/>
      <c r="AI213" s="74" t="n"/>
      <c r="AJ213" s="74" t="n"/>
      <c r="AK213" s="74" t="n"/>
      <c r="AL213" s="74" t="n"/>
      <c r="AM213" s="74" t="n"/>
      <c r="AN213" s="74" t="n"/>
      <c r="AO213" s="75" t="n"/>
      <c r="AP213" s="74" t="n"/>
      <c r="AQ213" s="74" t="n"/>
      <c r="AR213" s="74" t="n"/>
      <c r="AS213" s="74" t="n"/>
      <c r="AT213" s="74" t="n"/>
      <c r="AU213" s="74" t="n"/>
      <c r="AV213" s="74" t="n"/>
      <c r="AW213" s="74" t="n"/>
      <c r="AX213" s="74" t="n"/>
      <c r="AY213" s="75" t="n"/>
      <c r="AZ213" s="74" t="n"/>
      <c r="BA213" s="75" t="n"/>
      <c r="BB213" s="74" t="n"/>
      <c r="BC213" s="75" t="n"/>
      <c r="BD213" s="74" t="n"/>
      <c r="BE213" s="74" t="n"/>
      <c r="BF213" s="74" t="n"/>
      <c r="BG213" s="74" t="n"/>
      <c r="BH213" s="74" t="n"/>
      <c r="BI213" s="74" t="n"/>
      <c r="BJ213" s="74" t="n"/>
      <c r="BK213" s="74" t="n"/>
      <c r="BL213" s="74" t="n"/>
      <c r="BM213" s="74" t="n"/>
      <c r="BN213" s="74" t="n"/>
      <c r="BO213" s="74" t="n"/>
      <c r="BP213" s="74" t="n"/>
      <c r="BQ213" s="62">
        <f>COUNTIF($G213:$BP213,"a")+COUNTIF($G213:$BP213,"r0,a5")/2+COUNTIF($G213:$BP213,"p5,a5")/2</f>
        <v/>
      </c>
      <c r="BR213" s="62">
        <f>COUNTIF($G213:$BP213,"d")+COUNTIF($G213:$BP213,"r0,d5")/2+COUNTIF($G213:$BP213,"p5,d5")/2</f>
        <v/>
      </c>
      <c r="BS213" s="62">
        <f>COUNTIF($G213:$BP213,"b")+COUNTIF($G213:$BP213,"r0,b5")/2+COUNTIF($G213:$BP213,"p5,b5")/2</f>
        <v/>
      </c>
      <c r="BT213" s="62">
        <f>COUNTIF($G213:$BP213,"c")+COUNTIF($G213:$BP213,"r0,c5")/2+COUNTIF($G213:$BP213,"p5,c5")/2</f>
        <v/>
      </c>
      <c r="BU213" s="62">
        <f>COUNTIF($G213:$BP213,"KH")+COUNTIF($G213:$BP213,"TL")+COUNTIF($G213:$BP213,"L")</f>
        <v/>
      </c>
      <c r="BV213" s="62" t="n"/>
      <c r="BW213" s="62">
        <f>COUNTIF($G213:$BP213,"hh")</f>
        <v/>
      </c>
      <c r="BX213" s="62">
        <f>COUNTIF($G213:$BP213,"nt7")</f>
        <v/>
      </c>
      <c r="BY213" s="62">
        <f>COUNTIF($G213:$BP213,"P")+COUNTIF($G213:$BP213,"p5,a5")/2+COUNTIF($G213:$BP213,"p5,b5")/2+COUNTIF($G213:$BP213,"p5,c5")/2+COUNTIF($G213:$BP213,"p5,d5")/2</f>
        <v/>
      </c>
      <c r="BZ213" s="63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4">
        <f>IF(BZ213&gt;25,4,IF(BZ213&gt;18,3,IF(BZ213&gt;12,2,IF(BZ213&gt;4,1,0))))-BX213-2+1</f>
        <v/>
      </c>
      <c r="CE213" s="30" t="n"/>
      <c r="CF213" s="64">
        <f>CD213*CI213</f>
        <v/>
      </c>
      <c r="CG213" s="65">
        <f>F213-BY213+1</f>
        <v/>
      </c>
      <c r="CH213" s="64">
        <f>CE213*16</f>
        <v/>
      </c>
      <c r="CI213" s="66">
        <f>VLOOKUP(A213,[1]DATA!$A$6:$AI$331,34,0)</f>
        <v/>
      </c>
      <c r="CJ213" s="67">
        <f>VLOOKUP(A213,[2]CHAMCONG!A$7:CI$333,79,0)</f>
        <v/>
      </c>
      <c r="CK213" s="68">
        <f>CJ213-CA213</f>
        <v/>
      </c>
    </row>
    <row r="214" ht="15.75" customFormat="1" customHeight="1" s="25">
      <c r="A214" s="69" t="inlineStr">
        <is>
          <t>A1705</t>
        </is>
      </c>
      <c r="B214" s="70" t="inlineStr">
        <is>
          <t>Slển Thanh Kiên</t>
        </is>
      </c>
      <c r="C214" s="71" t="inlineStr">
        <is>
          <t>QA/QC Hành Chính</t>
        </is>
      </c>
      <c r="D214" s="72" t="inlineStr">
        <is>
          <t>Gián tiếp</t>
        </is>
      </c>
      <c r="E214" s="73" t="inlineStr">
        <is>
          <t>2020-10-19</t>
        </is>
      </c>
      <c r="F214" s="73" t="inlineStr"/>
      <c r="G214" s="74" t="inlineStr">
        <is>
          <t>P0</t>
        </is>
      </c>
      <c r="H214" s="74" t="n">
        <v>0</v>
      </c>
      <c r="I214" s="75" t="inlineStr">
        <is>
          <t>P0</t>
        </is>
      </c>
      <c r="J214" s="74" t="n">
        <v>0</v>
      </c>
      <c r="K214" s="75" t="inlineStr"/>
      <c r="L214" s="74" t="n">
        <v>0</v>
      </c>
      <c r="M214" s="75" t="inlineStr">
        <is>
          <t>P0</t>
        </is>
      </c>
      <c r="N214" s="74" t="n">
        <v>0</v>
      </c>
      <c r="O214" s="75" t="inlineStr">
        <is>
          <t>P0</t>
        </is>
      </c>
      <c r="P214" s="74" t="n">
        <v>0</v>
      </c>
      <c r="Q214" s="75" t="inlineStr">
        <is>
          <t>P0</t>
        </is>
      </c>
      <c r="R214" s="75" t="n">
        <v>0</v>
      </c>
      <c r="S214" s="75" t="inlineStr">
        <is>
          <t>P0</t>
        </is>
      </c>
      <c r="T214" s="74" t="n">
        <v>0</v>
      </c>
      <c r="U214" s="74" t="inlineStr">
        <is>
          <t>P0</t>
        </is>
      </c>
      <c r="V214" s="74" t="n">
        <v>0</v>
      </c>
      <c r="W214" s="75" t="inlineStr">
        <is>
          <t>L</t>
        </is>
      </c>
      <c r="X214" s="74" t="n">
        <v>0</v>
      </c>
      <c r="Y214" s="75" t="inlineStr"/>
      <c r="Z214" s="74" t="n">
        <v>0</v>
      </c>
      <c r="AA214" s="75" t="inlineStr">
        <is>
          <t>P0</t>
        </is>
      </c>
      <c r="AB214" s="74" t="n">
        <v>0</v>
      </c>
      <c r="AC214" s="75" t="n"/>
      <c r="AD214" s="74" t="n"/>
      <c r="AE214" s="75" t="n"/>
      <c r="AF214" s="75" t="n"/>
      <c r="AG214" s="75" t="n"/>
      <c r="AH214" s="74" t="n"/>
      <c r="AI214" s="74" t="n"/>
      <c r="AJ214" s="74" t="n"/>
      <c r="AK214" s="75" t="n"/>
      <c r="AL214" s="74" t="n"/>
      <c r="AM214" s="75" t="n"/>
      <c r="AN214" s="74" t="n"/>
      <c r="AO214" s="75" t="n"/>
      <c r="AP214" s="74" t="n"/>
      <c r="AQ214" s="75" t="n"/>
      <c r="AR214" s="74" t="n"/>
      <c r="AS214" s="75" t="n"/>
      <c r="AT214" s="75" t="n"/>
      <c r="AU214" s="75" t="n"/>
      <c r="AV214" s="74" t="n"/>
      <c r="AW214" s="74" t="n"/>
      <c r="AX214" s="74" t="n"/>
      <c r="AY214" s="74" t="n"/>
      <c r="AZ214" s="74" t="n"/>
      <c r="BA214" s="74" t="n"/>
      <c r="BB214" s="74" t="n"/>
      <c r="BC214" s="74" t="n"/>
      <c r="BD214" s="74" t="n"/>
      <c r="BE214" s="74" t="n"/>
      <c r="BF214" s="74" t="n"/>
      <c r="BG214" s="74" t="n"/>
      <c r="BH214" s="74" t="n"/>
      <c r="BI214" s="74" t="n"/>
      <c r="BJ214" s="74" t="n"/>
      <c r="BK214" s="74" t="n"/>
      <c r="BL214" s="74" t="n"/>
      <c r="BM214" s="74" t="n"/>
      <c r="BN214" s="74" t="n"/>
      <c r="BO214" s="74" t="n"/>
      <c r="BP214" s="74" t="n"/>
      <c r="BQ214" s="62">
        <f>COUNTIF($G214:$BP214,"a")+COUNTIF($G214:$BP214,"r0,a5")/2+COUNTIF($G214:$BP214,"p5,a5")/2</f>
        <v/>
      </c>
      <c r="BR214" s="62">
        <f>COUNTIF($G214:$BP214,"d")+COUNTIF($G214:$BP214,"r0,d5")/2+COUNTIF($G214:$BP214,"p5,d5")/2</f>
        <v/>
      </c>
      <c r="BS214" s="62">
        <f>COUNTIF($G214:$BP214,"b")+COUNTIF($G214:$BP214,"r0,b5")/2+COUNTIF($G214:$BP214,"p5,b5")/2</f>
        <v/>
      </c>
      <c r="BT214" s="62">
        <f>COUNTIF($G214:$BP214,"c")+COUNTIF($G214:$BP214,"r0,c5")/2+COUNTIF($G214:$BP214,"p5,c5")/2</f>
        <v/>
      </c>
      <c r="BU214" s="62">
        <f>COUNTIF($G214:$BP214,"KH")+COUNTIF($G214:$BP214,"TL")+COUNTIF($G214:$BP214,"L")</f>
        <v/>
      </c>
      <c r="BV214" s="62" t="n"/>
      <c r="BW214" s="62">
        <f>COUNTIF($G214:$BP214,"hh")</f>
        <v/>
      </c>
      <c r="BX214" s="62">
        <f>COUNTIF($G214:$BP214,"nt7")</f>
        <v/>
      </c>
      <c r="BY214" s="62">
        <f>COUNTIF($G214:$BP214,"P")+COUNTIF($G214:$BP214,"p5,a5")/2+COUNTIF($G214:$BP214,"p5,b5")/2+COUNTIF($G214:$BP214,"p5,c5")/2+COUNTIF($G214:$BP214,"p5,d5")/2</f>
        <v/>
      </c>
      <c r="BZ214" s="63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4">
        <f>IF(BZ214&gt;25,4,IF(BZ214&gt;18,3,IF(BZ214&gt;12,2,IF(BZ214&gt;4,1,0))))-BX214-2+1</f>
        <v/>
      </c>
      <c r="CE214" s="30" t="n"/>
      <c r="CF214" s="64">
        <f>CD214*CI214</f>
        <v/>
      </c>
      <c r="CG214" s="65">
        <f>F214-BY214+1</f>
        <v/>
      </c>
      <c r="CH214" s="64">
        <f>CE214*16</f>
        <v/>
      </c>
      <c r="CI214" s="66">
        <f>VLOOKUP(A214,[1]DATA!$A$6:$AI$331,34,0)</f>
        <v/>
      </c>
      <c r="CJ214" s="67">
        <f>VLOOKUP(A214,[2]CHAMCONG!A$7:CI$333,79,0)</f>
        <v/>
      </c>
      <c r="CK214" s="68">
        <f>CJ214-CA214</f>
        <v/>
      </c>
    </row>
    <row r="215" ht="15.75" customFormat="1" customHeight="1" s="25">
      <c r="A215" s="69" t="inlineStr">
        <is>
          <t>A1709</t>
        </is>
      </c>
      <c r="B215" s="70" t="inlineStr">
        <is>
          <t>Hoàng Thị Cẩm Lan</t>
        </is>
      </c>
      <c r="C215" s="71" t="inlineStr">
        <is>
          <t>Khuôn Lập trình-gia công</t>
        </is>
      </c>
      <c r="D215" s="72" t="inlineStr">
        <is>
          <t>Gián tiếp</t>
        </is>
      </c>
      <c r="E215" s="73" t="inlineStr">
        <is>
          <t>2020-10-19</t>
        </is>
      </c>
      <c r="F215" s="73" t="inlineStr"/>
      <c r="G215" s="74" t="inlineStr">
        <is>
          <t>P0</t>
        </is>
      </c>
      <c r="H215" s="74" t="n">
        <v>0</v>
      </c>
      <c r="I215" s="75" t="inlineStr">
        <is>
          <t>P0</t>
        </is>
      </c>
      <c r="J215" s="74" t="n">
        <v>0</v>
      </c>
      <c r="K215" s="75" t="inlineStr"/>
      <c r="L215" s="74" t="n">
        <v>0</v>
      </c>
      <c r="M215" s="75" t="inlineStr">
        <is>
          <t>P0</t>
        </is>
      </c>
      <c r="N215" s="74" t="n">
        <v>0</v>
      </c>
      <c r="O215" s="75" t="inlineStr">
        <is>
          <t>P0</t>
        </is>
      </c>
      <c r="P215" s="74" t="n">
        <v>0</v>
      </c>
      <c r="Q215" s="74" t="inlineStr">
        <is>
          <t>P0</t>
        </is>
      </c>
      <c r="R215" s="74" t="n">
        <v>0</v>
      </c>
      <c r="S215" s="75" t="inlineStr">
        <is>
          <t>P0</t>
        </is>
      </c>
      <c r="T215" s="74" t="n">
        <v>0</v>
      </c>
      <c r="U215" s="75" t="inlineStr">
        <is>
          <t>P0</t>
        </is>
      </c>
      <c r="V215" s="74" t="n">
        <v>0</v>
      </c>
      <c r="W215" s="75" t="inlineStr">
        <is>
          <t>L</t>
        </is>
      </c>
      <c r="X215" s="74" t="n">
        <v>0</v>
      </c>
      <c r="Y215" s="75" t="inlineStr"/>
      <c r="Z215" s="74" t="n">
        <v>0</v>
      </c>
      <c r="AA215" s="75" t="inlineStr">
        <is>
          <t>P0</t>
        </is>
      </c>
      <c r="AB215" s="74" t="n">
        <v>0</v>
      </c>
      <c r="AC215" s="75" t="n"/>
      <c r="AD215" s="74" t="n"/>
      <c r="AE215" s="75" t="n"/>
      <c r="AF215" s="75" t="n"/>
      <c r="AG215" s="75" t="n"/>
      <c r="AH215" s="74" t="n"/>
      <c r="AI215" s="75" t="n"/>
      <c r="AJ215" s="74" t="n"/>
      <c r="AK215" s="75" t="n"/>
      <c r="AL215" s="74" t="n"/>
      <c r="AM215" s="75" t="n"/>
      <c r="AN215" s="74" t="n"/>
      <c r="AO215" s="75" t="n"/>
      <c r="AP215" s="74" t="n"/>
      <c r="AQ215" s="74" t="n"/>
      <c r="AR215" s="74" t="n"/>
      <c r="AS215" s="74" t="n"/>
      <c r="AT215" s="74" t="n"/>
      <c r="AU215" s="74" t="n"/>
      <c r="AV215" s="74" t="n"/>
      <c r="AW215" s="74" t="n"/>
      <c r="AX215" s="74" t="n"/>
      <c r="AY215" s="74" t="n"/>
      <c r="AZ215" s="74" t="n"/>
      <c r="BA215" s="74" t="n"/>
      <c r="BB215" s="74" t="n"/>
      <c r="BC215" s="74" t="n"/>
      <c r="BD215" s="74" t="n"/>
      <c r="BE215" s="74" t="n"/>
      <c r="BF215" s="74" t="n"/>
      <c r="BG215" s="74" t="n"/>
      <c r="BH215" s="74" t="n"/>
      <c r="BI215" s="74" t="n"/>
      <c r="BJ215" s="74" t="n"/>
      <c r="BK215" s="74" t="n"/>
      <c r="BL215" s="74" t="n"/>
      <c r="BM215" s="74" t="n"/>
      <c r="BN215" s="74" t="n"/>
      <c r="BO215" s="74" t="n"/>
      <c r="BP215" s="74" t="n"/>
      <c r="BQ215" s="62">
        <f>COUNTIF($G215:$BP215,"a")+COUNTIF($G215:$BP215,"r0,a5")/2+COUNTIF($G215:$BP215,"p5,a5")/2</f>
        <v/>
      </c>
      <c r="BR215" s="62">
        <f>COUNTIF($G215:$BP215,"d")+COUNTIF($G215:$BP215,"r0,d5")/2+COUNTIF($G215:$BP215,"p5,d5")/2</f>
        <v/>
      </c>
      <c r="BS215" s="62">
        <f>COUNTIF($G215:$BP215,"b")+COUNTIF($G215:$BP215,"r0,b5")/2+COUNTIF($G215:$BP215,"p5,b5")/2</f>
        <v/>
      </c>
      <c r="BT215" s="62">
        <f>COUNTIF($G215:$BP215,"c")+COUNTIF($G215:$BP215,"r0,c5")/2+COUNTIF($G215:$BP215,"p5,c5")/2</f>
        <v/>
      </c>
      <c r="BU215" s="62">
        <f>COUNTIF($G215:$BP215,"KH")+COUNTIF($G215:$BP215,"TL")+COUNTIF($G215:$BP215,"L")</f>
        <v/>
      </c>
      <c r="BV215" s="62" t="n"/>
      <c r="BW215" s="62">
        <f>COUNTIF($G215:$BP215,"hh")</f>
        <v/>
      </c>
      <c r="BX215" s="62">
        <f>COUNTIF($G215:$BP215,"nt7")</f>
        <v/>
      </c>
      <c r="BY215" s="62">
        <f>COUNTIF($G215:$BP215,"P")+COUNTIF($G215:$BP215,"p5,a5")/2+COUNTIF($G215:$BP215,"p5,b5")/2+COUNTIF($G215:$BP215,"p5,c5")/2+COUNTIF($G215:$BP215,"p5,d5")/2</f>
        <v/>
      </c>
      <c r="BZ215" s="63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4">
        <f>IF(BZ215&gt;25,4,IF(BZ215&gt;18,3,IF(BZ215&gt;12,2,IF(BZ215&gt;4,1,0))))-BX215-2+1</f>
        <v/>
      </c>
      <c r="CE215" s="30" t="n"/>
      <c r="CF215" s="64">
        <f>CD215*CI215</f>
        <v/>
      </c>
      <c r="CG215" s="65">
        <f>F215-BY215+1</f>
        <v/>
      </c>
      <c r="CH215" s="64">
        <f>CE215*16</f>
        <v/>
      </c>
      <c r="CI215" s="66">
        <f>VLOOKUP(A215,[1]DATA!$A$6:$AI$331,34,0)</f>
        <v/>
      </c>
      <c r="CJ215" s="67">
        <f>VLOOKUP(A215,[2]CHAMCONG!A$7:CI$333,79,0)</f>
        <v/>
      </c>
      <c r="CK215" s="68">
        <f>CJ215-CA215</f>
        <v/>
      </c>
    </row>
    <row r="216" ht="15.75" customFormat="1" customHeight="1" s="25">
      <c r="A216" s="69" t="inlineStr">
        <is>
          <t>A1711</t>
        </is>
      </c>
      <c r="B216" s="70" t="inlineStr">
        <is>
          <t>Trần Thị Lệ Quân</t>
        </is>
      </c>
      <c r="C216" s="71" t="inlineStr">
        <is>
          <t>QA/QC Hành Chính</t>
        </is>
      </c>
      <c r="D216" s="72" t="inlineStr">
        <is>
          <t>Gián tiếp</t>
        </is>
      </c>
      <c r="E216" s="73" t="inlineStr">
        <is>
          <t>2020-11-02</t>
        </is>
      </c>
      <c r="F216" s="73" t="inlineStr"/>
      <c r="G216" s="74" t="inlineStr">
        <is>
          <t>D</t>
        </is>
      </c>
      <c r="H216" s="74" t="n">
        <v>0</v>
      </c>
      <c r="I216" s="75" t="inlineStr">
        <is>
          <t>D</t>
        </is>
      </c>
      <c r="J216" s="74" t="n">
        <v>0</v>
      </c>
      <c r="K216" s="75" t="inlineStr"/>
      <c r="L216" s="74" t="n">
        <v>0</v>
      </c>
      <c r="M216" s="75" t="inlineStr">
        <is>
          <t>D</t>
        </is>
      </c>
      <c r="N216" s="74" t="n">
        <v>0</v>
      </c>
      <c r="O216" s="75" t="inlineStr">
        <is>
          <t>D</t>
        </is>
      </c>
      <c r="P216" s="74" t="n">
        <v>0</v>
      </c>
      <c r="Q216" s="74" t="inlineStr">
        <is>
          <t>D</t>
        </is>
      </c>
      <c r="R216" s="74" t="n">
        <v>0</v>
      </c>
      <c r="S216" s="75" t="inlineStr">
        <is>
          <t>D</t>
        </is>
      </c>
      <c r="T216" s="74" t="n">
        <v>0</v>
      </c>
      <c r="U216" s="75" t="inlineStr">
        <is>
          <t>R0</t>
        </is>
      </c>
      <c r="V216" s="74" t="n">
        <v>0</v>
      </c>
      <c r="W216" s="75" t="inlineStr">
        <is>
          <t>L</t>
        </is>
      </c>
      <c r="X216" s="74" t="n">
        <v>0</v>
      </c>
      <c r="Y216" s="75" t="inlineStr"/>
      <c r="Z216" s="74" t="n">
        <v>0</v>
      </c>
      <c r="AA216" s="75" t="inlineStr">
        <is>
          <t>R0</t>
        </is>
      </c>
      <c r="AB216" s="74" t="n">
        <v>0</v>
      </c>
      <c r="AC216" s="75" t="n"/>
      <c r="AD216" s="74" t="n"/>
      <c r="AE216" s="75" t="n"/>
      <c r="AF216" s="75" t="n"/>
      <c r="AG216" s="75" t="n"/>
      <c r="AH216" s="74" t="n"/>
      <c r="AI216" s="75" t="n"/>
      <c r="AJ216" s="74" t="n"/>
      <c r="AK216" s="75" t="n"/>
      <c r="AL216" s="74" t="n"/>
      <c r="AM216" s="75" t="n"/>
      <c r="AN216" s="74" t="n"/>
      <c r="AO216" s="75" t="n"/>
      <c r="AP216" s="74" t="n"/>
      <c r="AQ216" s="74" t="n"/>
      <c r="AR216" s="74" t="n"/>
      <c r="AS216" s="74" t="n"/>
      <c r="AT216" s="74" t="n"/>
      <c r="AU216" s="74" t="n"/>
      <c r="AV216" s="74" t="n"/>
      <c r="AW216" s="74" t="n"/>
      <c r="AX216" s="74" t="n"/>
      <c r="AY216" s="74" t="n"/>
      <c r="AZ216" s="74" t="n"/>
      <c r="BA216" s="74" t="n"/>
      <c r="BB216" s="74" t="n"/>
      <c r="BC216" s="74" t="n"/>
      <c r="BD216" s="74" t="n"/>
      <c r="BE216" s="74" t="n"/>
      <c r="BF216" s="74" t="n"/>
      <c r="BG216" s="74" t="n"/>
      <c r="BH216" s="74" t="n"/>
      <c r="BI216" s="74" t="n"/>
      <c r="BJ216" s="74" t="n"/>
      <c r="BK216" s="74" t="n"/>
      <c r="BL216" s="74" t="n"/>
      <c r="BM216" s="74" t="n"/>
      <c r="BN216" s="74" t="n"/>
      <c r="BO216" s="74" t="n"/>
      <c r="BP216" s="74" t="n"/>
      <c r="BQ216" s="62">
        <f>COUNTIF($G216:$BP216,"a")+COUNTIF($G216:$BP216,"r0,a5")/2+COUNTIF($G216:$BP216,"p5,a5")/2</f>
        <v/>
      </c>
      <c r="BR216" s="62">
        <f>COUNTIF($G216:$BP216,"d")+COUNTIF($G216:$BP216,"r0,d5")/2+COUNTIF($G216:$BP216,"p5,d5")/2</f>
        <v/>
      </c>
      <c r="BS216" s="62">
        <f>COUNTIF($G216:$BP216,"b")+COUNTIF($G216:$BP216,"r0,b5")/2+COUNTIF($G216:$BP216,"p5,b5")/2</f>
        <v/>
      </c>
      <c r="BT216" s="62">
        <f>COUNTIF($G216:$BP216,"c")+COUNTIF($G216:$BP216,"r0,c5")/2+COUNTIF($G216:$BP216,"p5,c5")/2</f>
        <v/>
      </c>
      <c r="BU216" s="62">
        <f>COUNTIF($G216:$BP216,"KH")+COUNTIF($G216:$BP216,"TL")+COUNTIF($G216:$BP216,"L")</f>
        <v/>
      </c>
      <c r="BV216" s="62" t="n"/>
      <c r="BW216" s="62">
        <f>COUNTIF($G216:$BP216,"hh")</f>
        <v/>
      </c>
      <c r="BX216" s="62">
        <f>COUNTIF($G216:$BP216,"nt7")</f>
        <v/>
      </c>
      <c r="BY216" s="62">
        <f>COUNTIF($G216:$BP216,"P")+COUNTIF($G216:$BP216,"p5,a5")/2+COUNTIF($G216:$BP216,"p5,b5")/2+COUNTIF($G216:$BP216,"p5,c5")/2+COUNTIF($G216:$BP216,"p5,d5")/2</f>
        <v/>
      </c>
      <c r="BZ216" s="63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4">
        <f>IF(BZ216&gt;25,4,IF(BZ216&gt;18,3,IF(BZ216&gt;12,2,IF(BZ216&gt;4,1,0))))-BX216-2+1</f>
        <v/>
      </c>
      <c r="CE216" s="30" t="n"/>
      <c r="CF216" s="64">
        <f>CD216*CI216</f>
        <v/>
      </c>
      <c r="CG216" s="65">
        <f>F216-BY216+1</f>
        <v/>
      </c>
      <c r="CH216" s="64">
        <f>CE216*16</f>
        <v/>
      </c>
      <c r="CI216" s="66">
        <f>VLOOKUP(A216,[1]DATA!$A$6:$AI$331,34,0)</f>
        <v/>
      </c>
      <c r="CJ216" s="67">
        <f>VLOOKUP(A216,[2]CHAMCONG!A$7:CI$333,79,0)</f>
        <v/>
      </c>
      <c r="CK216" s="68">
        <f>CJ216-CA216</f>
        <v/>
      </c>
    </row>
    <row r="217" ht="15.75" customFormat="1" customHeight="1" s="25">
      <c r="A217" s="69" t="inlineStr">
        <is>
          <t>A1714</t>
        </is>
      </c>
      <c r="B217" s="70" t="inlineStr">
        <is>
          <t>Trương Tuấn Anh</t>
        </is>
      </c>
      <c r="C217" s="71" t="inlineStr">
        <is>
          <t>Bảo trì X1</t>
        </is>
      </c>
      <c r="D217" s="72" t="inlineStr">
        <is>
          <t>Trực tiếp</t>
        </is>
      </c>
      <c r="E217" s="73" t="inlineStr">
        <is>
          <t>2020-11-02</t>
        </is>
      </c>
      <c r="F217" s="73" t="inlineStr"/>
      <c r="G217" s="74" t="inlineStr">
        <is>
          <t>A</t>
        </is>
      </c>
      <c r="H217" s="74" t="n">
        <v>4</v>
      </c>
      <c r="I217" s="75" t="inlineStr">
        <is>
          <t>A</t>
        </is>
      </c>
      <c r="J217" s="74" t="n">
        <v>4</v>
      </c>
      <c r="K217" s="75" t="inlineStr"/>
      <c r="L217" s="74" t="n">
        <v>12</v>
      </c>
      <c r="M217" s="75" t="inlineStr">
        <is>
          <t>A</t>
        </is>
      </c>
      <c r="N217" s="74" t="n">
        <v>4</v>
      </c>
      <c r="O217" s="74" t="inlineStr">
        <is>
          <t>A</t>
        </is>
      </c>
      <c r="P217" s="74" t="n">
        <v>4</v>
      </c>
      <c r="Q217" s="74" t="inlineStr">
        <is>
          <t>A</t>
        </is>
      </c>
      <c r="R217" s="74" t="n">
        <v>4</v>
      </c>
      <c r="S217" s="75" t="inlineStr">
        <is>
          <t>A</t>
        </is>
      </c>
      <c r="T217" s="74" t="n">
        <v>4</v>
      </c>
      <c r="U217" s="74" t="inlineStr">
        <is>
          <t>A</t>
        </is>
      </c>
      <c r="V217" s="74" t="n">
        <v>0</v>
      </c>
      <c r="W217" s="75" t="inlineStr">
        <is>
          <t>L</t>
        </is>
      </c>
      <c r="X217" s="74" t="n">
        <v>0</v>
      </c>
      <c r="Y217" s="75" t="inlineStr"/>
      <c r="Z217" s="74" t="n">
        <v>0</v>
      </c>
      <c r="AA217" s="74" t="inlineStr">
        <is>
          <t>P0</t>
        </is>
      </c>
      <c r="AB217" s="74" t="n">
        <v>0</v>
      </c>
      <c r="AC217" s="74" t="n"/>
      <c r="AD217" s="74" t="n"/>
      <c r="AE217" s="74" t="n"/>
      <c r="AF217" s="74" t="n"/>
      <c r="AG217" s="74" t="n"/>
      <c r="AH217" s="74" t="n"/>
      <c r="AI217" s="74" t="n"/>
      <c r="AJ217" s="74" t="n"/>
      <c r="AK217" s="74" t="n"/>
      <c r="AL217" s="74" t="n"/>
      <c r="AM217" s="74" t="n"/>
      <c r="AN217" s="74" t="n"/>
      <c r="AO217" s="74" t="n"/>
      <c r="AP217" s="74" t="n"/>
      <c r="AQ217" s="74" t="n"/>
      <c r="AR217" s="74" t="n"/>
      <c r="AS217" s="74" t="n"/>
      <c r="AT217" s="74" t="n"/>
      <c r="AU217" s="74" t="n"/>
      <c r="AV217" s="74" t="n"/>
      <c r="AW217" s="74" t="n"/>
      <c r="AX217" s="74" t="n"/>
      <c r="AY217" s="74" t="n"/>
      <c r="AZ217" s="74" t="n"/>
      <c r="BA217" s="74" t="n"/>
      <c r="BB217" s="74" t="n"/>
      <c r="BC217" s="74" t="n"/>
      <c r="BD217" s="74" t="n"/>
      <c r="BE217" s="74" t="n"/>
      <c r="BF217" s="74" t="n"/>
      <c r="BG217" s="74" t="n"/>
      <c r="BH217" s="74" t="n"/>
      <c r="BI217" s="74" t="n"/>
      <c r="BJ217" s="74" t="n"/>
      <c r="BK217" s="74" t="n"/>
      <c r="BL217" s="74" t="n"/>
      <c r="BM217" s="74" t="n"/>
      <c r="BN217" s="74" t="n"/>
      <c r="BO217" s="74" t="n"/>
      <c r="BP217" s="74" t="n"/>
      <c r="BQ217" s="62">
        <f>COUNTIF($G217:$BP217,"a")+COUNTIF($G217:$BP217,"r0,a5")/2+COUNTIF($G217:$BP217,"p5,a5")/2</f>
        <v/>
      </c>
      <c r="BR217" s="62">
        <f>COUNTIF($G217:$BP217,"d")+COUNTIF($G217:$BP217,"r0,d5")/2+COUNTIF($G217:$BP217,"p5,d5")/2</f>
        <v/>
      </c>
      <c r="BS217" s="62">
        <f>COUNTIF($G217:$BP217,"b")+COUNTIF($G217:$BP217,"r0,b5")/2+COUNTIF($G217:$BP217,"p5,b5")/2</f>
        <v/>
      </c>
      <c r="BT217" s="62">
        <f>COUNTIF($G217:$BP217,"c")+COUNTIF($G217:$BP217,"r0,c5")/2+COUNTIF($G217:$BP217,"p5,c5")/2</f>
        <v/>
      </c>
      <c r="BU217" s="62">
        <f>COUNTIF($G217:$BP217,"KH")+COUNTIF($G217:$BP217,"TL")+COUNTIF($G217:$BP217,"L")</f>
        <v/>
      </c>
      <c r="BV217" s="62" t="n"/>
      <c r="BW217" s="62">
        <f>COUNTIF($G217:$BP217,"hh")</f>
        <v/>
      </c>
      <c r="BX217" s="62">
        <f>COUNTIF($G217:$BP217,"nt7")</f>
        <v/>
      </c>
      <c r="BY217" s="62">
        <f>COUNTIF($G217:$BP217,"P")+COUNTIF($G217:$BP217,"p5,a5")/2+COUNTIF($G217:$BP217,"p5,b5")/2+COUNTIF($G217:$BP217,"p5,c5")/2+COUNTIF($G217:$BP217,"p5,d5")/2</f>
        <v/>
      </c>
      <c r="BZ217" s="63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4">
        <f>IF(BZ217&gt;25,4,IF(BZ217&gt;18,3,IF(BZ217&gt;12,2,IF(BZ217&gt;4,1,0))))-BX217-2+1</f>
        <v/>
      </c>
      <c r="CE217" s="30" t="n"/>
      <c r="CF217" s="64">
        <f>CD217*CI217</f>
        <v/>
      </c>
      <c r="CG217" s="65">
        <f>F217-BY217+1</f>
        <v/>
      </c>
      <c r="CH217" s="64">
        <f>CE217*16</f>
        <v/>
      </c>
      <c r="CI217" s="66">
        <f>VLOOKUP(A217,[1]DATA!$A$6:$AI$331,34,0)</f>
        <v/>
      </c>
      <c r="CJ217" s="67">
        <f>VLOOKUP(A217,[2]CHAMCONG!A$7:CI$333,79,0)</f>
        <v/>
      </c>
      <c r="CK217" s="68">
        <f>CJ217-CA217</f>
        <v/>
      </c>
    </row>
    <row r="218" ht="15.75" customFormat="1" customHeight="1" s="25">
      <c r="A218" s="69" t="inlineStr">
        <is>
          <t>A1716</t>
        </is>
      </c>
      <c r="B218" s="70" t="inlineStr">
        <is>
          <t>Trương Di Đan</t>
        </is>
      </c>
      <c r="C218" s="71" t="inlineStr">
        <is>
          <t>QA/QC X1 Xi</t>
        </is>
      </c>
      <c r="D218" s="72" t="inlineStr">
        <is>
          <t>Trực tiếp</t>
        </is>
      </c>
      <c r="E218" s="73" t="inlineStr">
        <is>
          <t>2020-11-02</t>
        </is>
      </c>
      <c r="F218" s="73" t="inlineStr"/>
      <c r="G218" s="74" t="inlineStr">
        <is>
          <t>C</t>
        </is>
      </c>
      <c r="H218" s="74" t="n">
        <v>4</v>
      </c>
      <c r="I218" s="74" t="inlineStr">
        <is>
          <t>C</t>
        </is>
      </c>
      <c r="J218" s="74" t="n">
        <v>4</v>
      </c>
      <c r="K218" s="75" t="inlineStr"/>
      <c r="L218" s="74" t="n">
        <v>0</v>
      </c>
      <c r="M218" s="75" t="inlineStr">
        <is>
          <t>R0</t>
        </is>
      </c>
      <c r="N218" s="74" t="n">
        <v>0</v>
      </c>
      <c r="O218" s="75" t="inlineStr">
        <is>
          <t>A</t>
        </is>
      </c>
      <c r="P218" s="74" t="n">
        <v>4</v>
      </c>
      <c r="Q218" s="74" t="inlineStr">
        <is>
          <t>A</t>
        </is>
      </c>
      <c r="R218" s="74" t="n">
        <v>4</v>
      </c>
      <c r="S218" s="75" t="inlineStr">
        <is>
          <t>A</t>
        </is>
      </c>
      <c r="T218" s="74" t="n">
        <v>4</v>
      </c>
      <c r="U218" s="75" t="inlineStr">
        <is>
          <t>A</t>
        </is>
      </c>
      <c r="V218" s="74" t="n">
        <v>4</v>
      </c>
      <c r="W218" s="75" t="inlineStr">
        <is>
          <t>L</t>
        </is>
      </c>
      <c r="X218" s="74" t="n">
        <v>0</v>
      </c>
      <c r="Y218" s="74" t="inlineStr"/>
      <c r="Z218" s="74" t="n">
        <v>0</v>
      </c>
      <c r="AA218" s="75" t="inlineStr">
        <is>
          <t>P0</t>
        </is>
      </c>
      <c r="AB218" s="74" t="n">
        <v>0</v>
      </c>
      <c r="AC218" s="75" t="n"/>
      <c r="AD218" s="74" t="n"/>
      <c r="AE218" s="74" t="n"/>
      <c r="AF218" s="74" t="n"/>
      <c r="AG218" s="75" t="n"/>
      <c r="AH218" s="74" t="n"/>
      <c r="AI218" s="75" t="n"/>
      <c r="AJ218" s="74" t="n"/>
      <c r="AK218" s="75" t="n"/>
      <c r="AL218" s="74" t="n"/>
      <c r="AM218" s="74" t="n"/>
      <c r="AN218" s="74" t="n"/>
      <c r="AO218" s="74" t="n"/>
      <c r="AP218" s="74" t="n"/>
      <c r="AQ218" s="74" t="n"/>
      <c r="AR218" s="74" t="n"/>
      <c r="AS218" s="74" t="n"/>
      <c r="AT218" s="74" t="n"/>
      <c r="AU218" s="74" t="n"/>
      <c r="AV218" s="74" t="n"/>
      <c r="AW218" s="74" t="n"/>
      <c r="AX218" s="74" t="n"/>
      <c r="AY218" s="74" t="n"/>
      <c r="AZ218" s="74" t="n"/>
      <c r="BA218" s="74" t="n"/>
      <c r="BB218" s="74" t="n"/>
      <c r="BC218" s="74" t="n"/>
      <c r="BD218" s="74" t="n"/>
      <c r="BE218" s="74" t="n"/>
      <c r="BF218" s="74" t="n"/>
      <c r="BG218" s="74" t="n"/>
      <c r="BH218" s="74" t="n"/>
      <c r="BI218" s="74" t="n"/>
      <c r="BJ218" s="74" t="n"/>
      <c r="BK218" s="74" t="n"/>
      <c r="BL218" s="74" t="n"/>
      <c r="BM218" s="74" t="n"/>
      <c r="BN218" s="74" t="n"/>
      <c r="BO218" s="74" t="n"/>
      <c r="BP218" s="74" t="n"/>
      <c r="BQ218" s="62">
        <f>COUNTIF($G218:$BP218,"a")+COUNTIF($G218:$BP218,"r0,a5")/2+COUNTIF($G218:$BP218,"p5,a5")/2</f>
        <v/>
      </c>
      <c r="BR218" s="62">
        <f>COUNTIF($G218:$BP218,"d")+COUNTIF($G218:$BP218,"r0,d5")/2+COUNTIF($G218:$BP218,"p5,d5")/2</f>
        <v/>
      </c>
      <c r="BS218" s="62">
        <f>COUNTIF($G218:$BP218,"b")+COUNTIF($G218:$BP218,"r0,b5")/2+COUNTIF($G218:$BP218,"p5,b5")/2</f>
        <v/>
      </c>
      <c r="BT218" s="62">
        <f>COUNTIF($G218:$BP218,"c")+COUNTIF($G218:$BP218,"r0,c5")/2+COUNTIF($G218:$BP218,"p5,c5")/2</f>
        <v/>
      </c>
      <c r="BU218" s="62">
        <f>COUNTIF($G218:$BP218,"KH")+COUNTIF($G218:$BP218,"TL")+COUNTIF($G218:$BP218,"L")</f>
        <v/>
      </c>
      <c r="BV218" s="62" t="n"/>
      <c r="BW218" s="62">
        <f>COUNTIF($G218:$BP218,"hh")</f>
        <v/>
      </c>
      <c r="BX218" s="62">
        <f>COUNTIF($G218:$BP218,"nt7")</f>
        <v/>
      </c>
      <c r="BY218" s="62">
        <f>COUNTIF($G218:$BP218,"P")+COUNTIF($G218:$BP218,"p5,a5")/2+COUNTIF($G218:$BP218,"p5,b5")/2+COUNTIF($G218:$BP218,"p5,c5")/2+COUNTIF($G218:$BP218,"p5,d5")/2</f>
        <v/>
      </c>
      <c r="BZ218" s="63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4">
        <f>IF(BZ218&gt;25,4,IF(BZ218&gt;18,3,IF(BZ218&gt;12,2,IF(BZ218&gt;4,1,0))))-BX218-2+1</f>
        <v/>
      </c>
      <c r="CE218" s="30" t="n"/>
      <c r="CF218" s="64">
        <f>CD218*CI218</f>
        <v/>
      </c>
      <c r="CG218" s="65">
        <f>F218-BY218+1</f>
        <v/>
      </c>
      <c r="CH218" s="64">
        <f>CE218*16</f>
        <v/>
      </c>
      <c r="CI218" s="66">
        <f>VLOOKUP(A218,[1]DATA!$A$6:$AI$331,34,0)</f>
        <v/>
      </c>
      <c r="CJ218" s="67">
        <f>VLOOKUP(A218,[2]CHAMCONG!A$7:CI$333,79,0)</f>
        <v/>
      </c>
      <c r="CK218" s="68">
        <f>CJ218-CA218</f>
        <v/>
      </c>
    </row>
    <row r="219" ht="15.75" customFormat="1" customHeight="1" s="25">
      <c r="A219" s="69" t="inlineStr">
        <is>
          <t>A1717</t>
        </is>
      </c>
      <c r="B219" s="70" t="inlineStr">
        <is>
          <t>Nguyễn Hoàng Vỵ</t>
        </is>
      </c>
      <c r="C219" s="71" t="inlineStr">
        <is>
          <t>Bảo trì X1</t>
        </is>
      </c>
      <c r="D219" s="72" t="inlineStr">
        <is>
          <t>Trực tiếp</t>
        </is>
      </c>
      <c r="E219" s="73" t="inlineStr">
        <is>
          <t>2020-11-12</t>
        </is>
      </c>
      <c r="F219" s="73" t="inlineStr"/>
      <c r="G219" s="74" t="inlineStr">
        <is>
          <t>A</t>
        </is>
      </c>
      <c r="H219" s="74" t="n">
        <v>3</v>
      </c>
      <c r="I219" s="75" t="inlineStr">
        <is>
          <t>P0</t>
        </is>
      </c>
      <c r="J219" s="74" t="n">
        <v>0</v>
      </c>
      <c r="K219" s="75" t="inlineStr"/>
      <c r="L219" s="74" t="n">
        <v>0</v>
      </c>
      <c r="M219" s="75" t="inlineStr">
        <is>
          <t>C</t>
        </is>
      </c>
      <c r="N219" s="74" t="n">
        <v>4</v>
      </c>
      <c r="O219" s="75" t="inlineStr">
        <is>
          <t>C</t>
        </is>
      </c>
      <c r="P219" s="74" t="n">
        <v>4</v>
      </c>
      <c r="Q219" s="74" t="inlineStr">
        <is>
          <t>C</t>
        </is>
      </c>
      <c r="R219" s="74" t="n">
        <v>4</v>
      </c>
      <c r="S219" s="74" t="inlineStr">
        <is>
          <t>C</t>
        </is>
      </c>
      <c r="T219" s="74" t="n">
        <v>4</v>
      </c>
      <c r="U219" s="74" t="inlineStr">
        <is>
          <t>C</t>
        </is>
      </c>
      <c r="V219" s="74" t="n">
        <v>4</v>
      </c>
      <c r="W219" s="74" t="inlineStr">
        <is>
          <t>L</t>
        </is>
      </c>
      <c r="X219" s="74" t="n">
        <v>0</v>
      </c>
      <c r="Y219" s="74" t="inlineStr"/>
      <c r="Z219" s="74" t="n">
        <v>0</v>
      </c>
      <c r="AA219" s="75" t="inlineStr">
        <is>
          <t>R0</t>
        </is>
      </c>
      <c r="AB219" s="74" t="n">
        <v>0</v>
      </c>
      <c r="AC219" s="74" t="n"/>
      <c r="AD219" s="74" t="n"/>
      <c r="AE219" s="74" t="n"/>
      <c r="AF219" s="74" t="n"/>
      <c r="AG219" s="74" t="n"/>
      <c r="AH219" s="74" t="n"/>
      <c r="AI219" s="74" t="n"/>
      <c r="AJ219" s="74" t="n"/>
      <c r="AK219" s="74" t="n"/>
      <c r="AL219" s="74" t="n"/>
      <c r="AM219" s="74" t="n"/>
      <c r="AN219" s="74" t="n"/>
      <c r="AO219" s="74" t="n"/>
      <c r="AP219" s="74" t="n"/>
      <c r="AQ219" s="74" t="n"/>
      <c r="AR219" s="74" t="n"/>
      <c r="AS219" s="74" t="n"/>
      <c r="AT219" s="74" t="n"/>
      <c r="AU219" s="74" t="n"/>
      <c r="AV219" s="74" t="n"/>
      <c r="AW219" s="74" t="n"/>
      <c r="AX219" s="74" t="n"/>
      <c r="AY219" s="74" t="n"/>
      <c r="AZ219" s="74" t="n"/>
      <c r="BA219" s="74" t="n"/>
      <c r="BB219" s="74" t="n"/>
      <c r="BC219" s="74" t="n"/>
      <c r="BD219" s="74" t="n"/>
      <c r="BE219" s="74" t="n"/>
      <c r="BF219" s="74" t="n"/>
      <c r="BG219" s="74" t="n"/>
      <c r="BH219" s="74" t="n"/>
      <c r="BI219" s="74" t="n"/>
      <c r="BJ219" s="74" t="n"/>
      <c r="BK219" s="74" t="n"/>
      <c r="BL219" s="74" t="n"/>
      <c r="BM219" s="74" t="n"/>
      <c r="BN219" s="74" t="n"/>
      <c r="BO219" s="74" t="n"/>
      <c r="BP219" s="74" t="n"/>
      <c r="BQ219" s="62">
        <f>COUNTIF($G219:$BP219,"a")+COUNTIF($G219:$BP219,"r0,a5")/2+COUNTIF($G219:$BP219,"p5,a5")/2</f>
        <v/>
      </c>
      <c r="BR219" s="62">
        <f>COUNTIF($G219:$BP219,"d")+COUNTIF($G219:$BP219,"r0,d5")/2+COUNTIF($G219:$BP219,"p5,d5")/2</f>
        <v/>
      </c>
      <c r="BS219" s="62">
        <f>COUNTIF($G219:$BP219,"b")+COUNTIF($G219:$BP219,"r0,b5")/2+COUNTIF($G219:$BP219,"p5,b5")/2</f>
        <v/>
      </c>
      <c r="BT219" s="62">
        <f>COUNTIF($G219:$BP219,"c")+COUNTIF($G219:$BP219,"r0,c5")/2+COUNTIF($G219:$BP219,"p5,c5")/2</f>
        <v/>
      </c>
      <c r="BU219" s="62">
        <f>COUNTIF($G219:$BP219,"KH")+COUNTIF($G219:$BP219,"TL")+COUNTIF($G219:$BP219,"L")</f>
        <v/>
      </c>
      <c r="BV219" s="62" t="n"/>
      <c r="BW219" s="62">
        <f>COUNTIF($G219:$BP219,"hh")</f>
        <v/>
      </c>
      <c r="BX219" s="62">
        <f>COUNTIF($G219:$BP219,"nt7")</f>
        <v/>
      </c>
      <c r="BY219" s="62">
        <f>COUNTIF($G219:$BP219,"P")+COUNTIF($G219:$BP219,"p5,a5")/2+COUNTIF($G219:$BP219,"p5,b5")/2+COUNTIF($G219:$BP219,"p5,c5")/2+COUNTIF($G219:$BP219,"p5,d5")/2</f>
        <v/>
      </c>
      <c r="BZ219" s="63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4">
        <f>IF(BZ219&gt;25,4,IF(BZ219&gt;18,3,IF(BZ219&gt;12,2,IF(BZ219&gt;4,1,0))))-BX219-2+1</f>
        <v/>
      </c>
      <c r="CE219" s="30" t="n"/>
      <c r="CF219" s="64">
        <f>CD219*CI219</f>
        <v/>
      </c>
      <c r="CG219" s="65">
        <f>F219-BY219+1</f>
        <v/>
      </c>
      <c r="CH219" s="64">
        <f>CE219*16</f>
        <v/>
      </c>
      <c r="CI219" s="66">
        <f>VLOOKUP(A219,[1]DATA!$A$6:$AI$331,34,0)</f>
        <v/>
      </c>
      <c r="CJ219" s="67">
        <f>VLOOKUP(A219,[2]CHAMCONG!A$7:CI$333,79,0)</f>
        <v/>
      </c>
      <c r="CK219" s="68">
        <f>CJ219-CA219</f>
        <v/>
      </c>
    </row>
    <row r="220" ht="15.75" customFormat="1" customHeight="1" s="25">
      <c r="A220" s="69" t="inlineStr">
        <is>
          <t>A1718</t>
        </is>
      </c>
      <c r="B220" s="70" t="inlineStr">
        <is>
          <t>Nguyễn Văn Minh</t>
        </is>
      </c>
      <c r="C220" s="71" t="inlineStr">
        <is>
          <t>X2 Line 2-6</t>
        </is>
      </c>
      <c r="D220" s="72" t="inlineStr">
        <is>
          <t>Trực tiếp</t>
        </is>
      </c>
      <c r="E220" s="73" t="inlineStr">
        <is>
          <t>2020-11-09</t>
        </is>
      </c>
      <c r="F220" s="73" t="inlineStr"/>
      <c r="G220" s="74" t="inlineStr">
        <is>
          <t>A</t>
        </is>
      </c>
      <c r="H220" s="74" t="n">
        <v>2</v>
      </c>
      <c r="I220" s="75" t="inlineStr">
        <is>
          <t>A</t>
        </is>
      </c>
      <c r="J220" s="74" t="n">
        <v>0</v>
      </c>
      <c r="K220" s="75" t="inlineStr"/>
      <c r="L220" s="74" t="n">
        <v>0</v>
      </c>
      <c r="M220" s="75" t="inlineStr">
        <is>
          <t>A</t>
        </is>
      </c>
      <c r="N220" s="74" t="n">
        <v>0</v>
      </c>
      <c r="O220" s="75" t="inlineStr">
        <is>
          <t>A</t>
        </is>
      </c>
      <c r="P220" s="74" t="n">
        <v>4</v>
      </c>
      <c r="Q220" s="75" t="inlineStr">
        <is>
          <t>A</t>
        </is>
      </c>
      <c r="R220" s="75" t="n">
        <v>4</v>
      </c>
      <c r="S220" s="74" t="inlineStr">
        <is>
          <t>A</t>
        </is>
      </c>
      <c r="T220" s="74" t="n">
        <v>4</v>
      </c>
      <c r="U220" s="74" t="inlineStr">
        <is>
          <t>A</t>
        </is>
      </c>
      <c r="V220" s="74" t="n">
        <v>0</v>
      </c>
      <c r="W220" s="74" t="inlineStr">
        <is>
          <t>L</t>
        </is>
      </c>
      <c r="X220" s="74" t="n">
        <v>0</v>
      </c>
      <c r="Y220" s="74" t="inlineStr"/>
      <c r="Z220" s="74" t="n">
        <v>0</v>
      </c>
      <c r="AA220" s="74" t="inlineStr">
        <is>
          <t>R0</t>
        </is>
      </c>
      <c r="AB220" s="74" t="n">
        <v>0</v>
      </c>
      <c r="AC220" s="74" t="n"/>
      <c r="AD220" s="74" t="n"/>
      <c r="AE220" s="74" t="n"/>
      <c r="AF220" s="74" t="n"/>
      <c r="AG220" s="74" t="n"/>
      <c r="AH220" s="74" t="n"/>
      <c r="AI220" s="74" t="n"/>
      <c r="AJ220" s="74" t="n"/>
      <c r="AK220" s="74" t="n"/>
      <c r="AL220" s="74" t="n"/>
      <c r="AM220" s="74" t="n"/>
      <c r="AN220" s="74" t="n"/>
      <c r="AO220" s="74" t="n"/>
      <c r="AP220" s="74" t="n"/>
      <c r="AQ220" s="74" t="n"/>
      <c r="AR220" s="74" t="n"/>
      <c r="AS220" s="74" t="n"/>
      <c r="AT220" s="74" t="n"/>
      <c r="AU220" s="74" t="n"/>
      <c r="AV220" s="74" t="n"/>
      <c r="AW220" s="74" t="n"/>
      <c r="AX220" s="74" t="n"/>
      <c r="AY220" s="74" t="n"/>
      <c r="AZ220" s="74" t="n"/>
      <c r="BA220" s="74" t="n"/>
      <c r="BB220" s="74" t="n"/>
      <c r="BC220" s="74" t="n"/>
      <c r="BD220" s="74" t="n"/>
      <c r="BE220" s="74" t="n"/>
      <c r="BF220" s="74" t="n"/>
      <c r="BG220" s="74" t="n"/>
      <c r="BH220" s="74" t="n"/>
      <c r="BI220" s="74" t="n"/>
      <c r="BJ220" s="74" t="n"/>
      <c r="BK220" s="74" t="n"/>
      <c r="BL220" s="74" t="n"/>
      <c r="BM220" s="74" t="n"/>
      <c r="BN220" s="74" t="n"/>
      <c r="BO220" s="74" t="n"/>
      <c r="BP220" s="74" t="n"/>
      <c r="BQ220" s="62">
        <f>COUNTIF($G220:$BP220,"a")+COUNTIF($G220:$BP220,"r0,a5")/2+COUNTIF($G220:$BP220,"p5,a5")/2</f>
        <v/>
      </c>
      <c r="BR220" s="62">
        <f>COUNTIF($G220:$BP220,"d")+COUNTIF($G220:$BP220,"r0,d5")/2+COUNTIF($G220:$BP220,"p5,d5")/2</f>
        <v/>
      </c>
      <c r="BS220" s="62">
        <f>COUNTIF($G220:$BP220,"b")+COUNTIF($G220:$BP220,"r0,b5")/2+COUNTIF($G220:$BP220,"p5,b5")/2</f>
        <v/>
      </c>
      <c r="BT220" s="62">
        <f>COUNTIF($G220:$BP220,"c")+COUNTIF($G220:$BP220,"r0,c5")/2+COUNTIF($G220:$BP220,"p5,c5")/2</f>
        <v/>
      </c>
      <c r="BU220" s="62">
        <f>COUNTIF($G220:$BP220,"KH")+COUNTIF($G220:$BP220,"TL")+COUNTIF($G220:$BP220,"L")</f>
        <v/>
      </c>
      <c r="BV220" s="62" t="n"/>
      <c r="BW220" s="62">
        <f>COUNTIF($G220:$BP220,"hh")</f>
        <v/>
      </c>
      <c r="BX220" s="62">
        <f>COUNTIF($G220:$BP220,"nt7")</f>
        <v/>
      </c>
      <c r="BY220" s="62">
        <f>COUNTIF($G220:$BP220,"P")+COUNTIF($G220:$BP220,"p5,a5")/2+COUNTIF($G220:$BP220,"p5,b5")/2+COUNTIF($G220:$BP220,"p5,c5")/2+COUNTIF($G220:$BP220,"p5,d5")/2</f>
        <v/>
      </c>
      <c r="BZ220" s="63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4">
        <f>IF(BZ220&gt;25,4,IF(BZ220&gt;18,3,IF(BZ220&gt;12,2,IF(BZ220&gt;4,1,0))))-BX220-2+1</f>
        <v/>
      </c>
      <c r="CE220" s="30" t="n"/>
      <c r="CF220" s="64">
        <f>CD220*CI220</f>
        <v/>
      </c>
      <c r="CG220" s="65">
        <f>F220-BY220+1</f>
        <v/>
      </c>
      <c r="CH220" s="64">
        <f>CE220*16</f>
        <v/>
      </c>
      <c r="CI220" s="66">
        <f>VLOOKUP(A220,[1]DATA!$A$6:$AI$331,34,0)</f>
        <v/>
      </c>
      <c r="CJ220" s="67">
        <f>VLOOKUP(A220,[2]CHAMCONG!A$7:CI$333,79,0)</f>
        <v/>
      </c>
      <c r="CK220" s="68">
        <f>CJ220-CA220</f>
        <v/>
      </c>
    </row>
    <row r="221" ht="15.75" customFormat="1" customHeight="1" s="25">
      <c r="A221" s="69" t="inlineStr">
        <is>
          <t>A172</t>
        </is>
      </c>
      <c r="B221" s="70" t="inlineStr">
        <is>
          <t>Trần Văn Ướt</t>
        </is>
      </c>
      <c r="C221" s="71" t="inlineStr">
        <is>
          <t>X2 Line 2-1</t>
        </is>
      </c>
      <c r="D221" s="72" t="inlineStr">
        <is>
          <t>Trực tiếp</t>
        </is>
      </c>
      <c r="E221" s="73" t="inlineStr">
        <is>
          <t>2010-09-25</t>
        </is>
      </c>
      <c r="F221" s="73" t="inlineStr"/>
      <c r="G221" s="74" t="inlineStr">
        <is>
          <t>C</t>
        </is>
      </c>
      <c r="H221" s="74" t="n">
        <v>4</v>
      </c>
      <c r="I221" s="75" t="inlineStr">
        <is>
          <t>P0</t>
        </is>
      </c>
      <c r="J221" s="74" t="n">
        <v>0</v>
      </c>
      <c r="K221" s="74" t="inlineStr"/>
      <c r="L221" s="74" t="n">
        <v>0</v>
      </c>
      <c r="M221" s="74" t="inlineStr">
        <is>
          <t>P0</t>
        </is>
      </c>
      <c r="N221" s="74" t="n">
        <v>0</v>
      </c>
      <c r="O221" s="74" t="inlineStr">
        <is>
          <t>C</t>
        </is>
      </c>
      <c r="P221" s="74" t="n">
        <v>4</v>
      </c>
      <c r="Q221" s="74" t="inlineStr">
        <is>
          <t>C</t>
        </is>
      </c>
      <c r="R221" s="74" t="n">
        <v>4</v>
      </c>
      <c r="S221" s="74" t="inlineStr">
        <is>
          <t>C</t>
        </is>
      </c>
      <c r="T221" s="74" t="n">
        <v>4</v>
      </c>
      <c r="U221" s="74" t="inlineStr">
        <is>
          <t>C</t>
        </is>
      </c>
      <c r="V221" s="74" t="n">
        <v>4</v>
      </c>
      <c r="W221" s="74" t="inlineStr">
        <is>
          <t>L</t>
        </is>
      </c>
      <c r="X221" s="74" t="n">
        <v>0</v>
      </c>
      <c r="Y221" s="74" t="inlineStr"/>
      <c r="Z221" s="74" t="n">
        <v>0</v>
      </c>
      <c r="AA221" s="74" t="inlineStr">
        <is>
          <t>P0</t>
        </is>
      </c>
      <c r="AB221" s="74" t="n">
        <v>0</v>
      </c>
      <c r="AC221" s="74" t="n"/>
      <c r="AD221" s="74" t="n"/>
      <c r="AE221" s="74" t="n"/>
      <c r="AF221" s="74" t="n"/>
      <c r="AG221" s="74" t="n"/>
      <c r="AH221" s="74" t="n"/>
      <c r="AI221" s="74" t="n"/>
      <c r="AJ221" s="74" t="n"/>
      <c r="AK221" s="74" t="n"/>
      <c r="AL221" s="74" t="n"/>
      <c r="AM221" s="74" t="n"/>
      <c r="AN221" s="74" t="n"/>
      <c r="AO221" s="74" t="n"/>
      <c r="AP221" s="74" t="n"/>
      <c r="AQ221" s="74" t="n"/>
      <c r="AR221" s="74" t="n"/>
      <c r="AS221" s="74" t="n"/>
      <c r="AT221" s="74" t="n"/>
      <c r="AU221" s="74" t="n"/>
      <c r="AV221" s="74" t="n"/>
      <c r="AW221" s="74" t="n"/>
      <c r="AX221" s="74" t="n"/>
      <c r="AY221" s="74" t="n"/>
      <c r="AZ221" s="74" t="n"/>
      <c r="BA221" s="74" t="n"/>
      <c r="BB221" s="74" t="n"/>
      <c r="BC221" s="74" t="n"/>
      <c r="BD221" s="74" t="n"/>
      <c r="BE221" s="74" t="n"/>
      <c r="BF221" s="74" t="n"/>
      <c r="BG221" s="74" t="n"/>
      <c r="BH221" s="74" t="n"/>
      <c r="BI221" s="74" t="n"/>
      <c r="BJ221" s="74" t="n"/>
      <c r="BK221" s="74" t="n"/>
      <c r="BL221" s="74" t="n"/>
      <c r="BM221" s="74" t="n"/>
      <c r="BN221" s="74" t="n"/>
      <c r="BO221" s="74" t="n"/>
      <c r="BP221" s="74" t="n"/>
      <c r="BQ221" s="62">
        <f>COUNTIF($G221:$BP221,"a")+COUNTIF($G221:$BP221,"r0,a5")/2+COUNTIF($G221:$BP221,"p5,a5")/2</f>
        <v/>
      </c>
      <c r="BR221" s="62">
        <f>COUNTIF($G221:$BP221,"d")+COUNTIF($G221:$BP221,"r0,d5")/2+COUNTIF($G221:$BP221,"p5,d5")/2</f>
        <v/>
      </c>
      <c r="BS221" s="62">
        <f>COUNTIF($G221:$BP221,"b")+COUNTIF($G221:$BP221,"r0,b5")/2+COUNTIF($G221:$BP221,"p5,b5")/2</f>
        <v/>
      </c>
      <c r="BT221" s="62">
        <f>COUNTIF($G221:$BP221,"c")+COUNTIF($G221:$BP221,"r0,c5")/2+COUNTIF($G221:$BP221,"p5,c5")/2</f>
        <v/>
      </c>
      <c r="BU221" s="62">
        <f>COUNTIF($G221:$BP221,"KH")+COUNTIF($G221:$BP221,"TL")+COUNTIF($G221:$BP221,"L")</f>
        <v/>
      </c>
      <c r="BV221" s="62" t="n"/>
      <c r="BW221" s="62">
        <f>COUNTIF($G221:$BP221,"hh")</f>
        <v/>
      </c>
      <c r="BX221" s="62">
        <f>COUNTIF($G221:$BP221,"nt7")</f>
        <v/>
      </c>
      <c r="BY221" s="62">
        <f>COUNTIF($G221:$BP221,"P")+COUNTIF($G221:$BP221,"p5,a5")/2+COUNTIF($G221:$BP221,"p5,b5")/2+COUNTIF($G221:$BP221,"p5,c5")/2+COUNTIF($G221:$BP221,"p5,d5")/2</f>
        <v/>
      </c>
      <c r="BZ221" s="63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4">
        <f>IF(BZ221&gt;25,4,IF(BZ221&gt;18,3,IF(BZ221&gt;12,2,IF(BZ221&gt;4,1,0))))-BX221-2+1</f>
        <v/>
      </c>
      <c r="CE221" s="30" t="n"/>
      <c r="CF221" s="64">
        <f>CD221*CI221</f>
        <v/>
      </c>
      <c r="CG221" s="65">
        <f>F221-BY221+1</f>
        <v/>
      </c>
      <c r="CH221" s="64">
        <f>CE221*16</f>
        <v/>
      </c>
      <c r="CI221" s="66">
        <f>VLOOKUP(A221,[1]DATA!$A$6:$AI$331,34,0)</f>
        <v/>
      </c>
      <c r="CJ221" s="67">
        <f>VLOOKUP(A221,[2]CHAMCONG!A$7:CI$333,79,0)</f>
        <v/>
      </c>
      <c r="CK221" s="68">
        <f>CJ221-CA221</f>
        <v/>
      </c>
    </row>
    <row r="222" ht="15.75" customFormat="1" customHeight="1" s="25">
      <c r="A222" s="69" t="inlineStr">
        <is>
          <t>A1722</t>
        </is>
      </c>
      <c r="B222" s="70" t="inlineStr">
        <is>
          <t>Lê Tấn Vũ</t>
        </is>
      </c>
      <c r="C222" s="71" t="inlineStr">
        <is>
          <t>Kho X1</t>
        </is>
      </c>
      <c r="D222" s="72" t="inlineStr">
        <is>
          <t>Trực tiếp</t>
        </is>
      </c>
      <c r="E222" s="73" t="inlineStr">
        <is>
          <t>2020-11-11</t>
        </is>
      </c>
      <c r="F222" s="73" t="inlineStr"/>
      <c r="G222" s="74" t="inlineStr">
        <is>
          <t>A</t>
        </is>
      </c>
      <c r="H222" s="74" t="n">
        <v>4</v>
      </c>
      <c r="I222" s="75" t="inlineStr">
        <is>
          <t>A</t>
        </is>
      </c>
      <c r="J222" s="74" t="n">
        <v>4</v>
      </c>
      <c r="K222" s="75" t="inlineStr"/>
      <c r="L222" s="74" t="n">
        <v>0</v>
      </c>
      <c r="M222" s="74" t="inlineStr">
        <is>
          <t>A</t>
        </is>
      </c>
      <c r="N222" s="74" t="n">
        <v>4</v>
      </c>
      <c r="O222" s="74" t="inlineStr">
        <is>
          <t>P0</t>
        </is>
      </c>
      <c r="P222" s="74" t="n">
        <v>0</v>
      </c>
      <c r="Q222" s="74" t="inlineStr">
        <is>
          <t>A</t>
        </is>
      </c>
      <c r="R222" s="74" t="n">
        <v>4</v>
      </c>
      <c r="S222" s="74" t="inlineStr">
        <is>
          <t>A</t>
        </is>
      </c>
      <c r="T222" s="74" t="n">
        <v>4</v>
      </c>
      <c r="U222" s="74" t="inlineStr">
        <is>
          <t>A</t>
        </is>
      </c>
      <c r="V222" s="74" t="n">
        <v>4</v>
      </c>
      <c r="W222" s="74" t="inlineStr">
        <is>
          <t>L</t>
        </is>
      </c>
      <c r="X222" s="74" t="n">
        <v>0</v>
      </c>
      <c r="Y222" s="74" t="inlineStr"/>
      <c r="Z222" s="74" t="n">
        <v>0</v>
      </c>
      <c r="AA222" s="74" t="inlineStr">
        <is>
          <t>R0</t>
        </is>
      </c>
      <c r="AB222" s="74" t="n">
        <v>0</v>
      </c>
      <c r="AC222" s="74" t="n"/>
      <c r="AD222" s="74" t="n"/>
      <c r="AE222" s="74" t="n"/>
      <c r="AF222" s="74" t="n"/>
      <c r="AG222" s="74" t="n"/>
      <c r="AH222" s="74" t="n"/>
      <c r="AI222" s="74" t="n"/>
      <c r="AJ222" s="74" t="n"/>
      <c r="AK222" s="75" t="n"/>
      <c r="AL222" s="74" t="n"/>
      <c r="AM222" s="75" t="n"/>
      <c r="AN222" s="74" t="n"/>
      <c r="AO222" s="75" t="n"/>
      <c r="AP222" s="74" t="n"/>
      <c r="AQ222" s="75" t="n"/>
      <c r="AR222" s="74" t="n"/>
      <c r="AS222" s="75" t="n"/>
      <c r="AT222" s="75" t="n"/>
      <c r="AU222" s="75" t="n"/>
      <c r="AV222" s="74" t="n"/>
      <c r="AW222" s="74" t="n"/>
      <c r="AX222" s="74" t="n"/>
      <c r="AY222" s="74" t="n"/>
      <c r="AZ222" s="74" t="n"/>
      <c r="BA222" s="74" t="n"/>
      <c r="BB222" s="74" t="n"/>
      <c r="BC222" s="74" t="n"/>
      <c r="BD222" s="74" t="n"/>
      <c r="BE222" s="74" t="n"/>
      <c r="BF222" s="74" t="n"/>
      <c r="BG222" s="74" t="n"/>
      <c r="BH222" s="74" t="n"/>
      <c r="BI222" s="74" t="n"/>
      <c r="BJ222" s="74" t="n"/>
      <c r="BK222" s="74" t="n"/>
      <c r="BL222" s="74" t="n"/>
      <c r="BM222" s="74" t="n"/>
      <c r="BN222" s="74" t="n"/>
      <c r="BO222" s="74" t="n"/>
      <c r="BP222" s="74" t="n"/>
      <c r="BQ222" s="62">
        <f>COUNTIF($G222:$BP222,"a")+COUNTIF($G222:$BP222,"r0,a5")/2+COUNTIF($G222:$BP222,"p5,a5")/2</f>
        <v/>
      </c>
      <c r="BR222" s="62">
        <f>COUNTIF($G222:$BP222,"d")+COUNTIF($G222:$BP222,"r0,d5")/2+COUNTIF($G222:$BP222,"p5,d5")/2</f>
        <v/>
      </c>
      <c r="BS222" s="62">
        <f>COUNTIF($G222:$BP222,"b")+COUNTIF($G222:$BP222,"r0,b5")/2+COUNTIF($G222:$BP222,"p5,b5")/2</f>
        <v/>
      </c>
      <c r="BT222" s="62">
        <f>COUNTIF($G222:$BP222,"c")+COUNTIF($G222:$BP222,"r0,c5")/2+COUNTIF($G222:$BP222,"p5,c5")/2</f>
        <v/>
      </c>
      <c r="BU222" s="62">
        <f>COUNTIF($G222:$BP222,"KH")+COUNTIF($G222:$BP222,"TL")+COUNTIF($G222:$BP222,"L")</f>
        <v/>
      </c>
      <c r="BV222" s="62" t="n"/>
      <c r="BW222" s="62">
        <f>COUNTIF($G222:$BP222,"hh")</f>
        <v/>
      </c>
      <c r="BX222" s="62">
        <f>COUNTIF($G222:$BP222,"nt7")</f>
        <v/>
      </c>
      <c r="BY222" s="62">
        <f>COUNTIF($G222:$BP222,"P")+COUNTIF($G222:$BP222,"p5,a5")/2+COUNTIF($G222:$BP222,"p5,b5")/2+COUNTIF($G222:$BP222,"p5,c5")/2+COUNTIF($G222:$BP222,"p5,d5")/2</f>
        <v/>
      </c>
      <c r="BZ222" s="63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4">
        <f>IF(BZ222&gt;25,4,IF(BZ222&gt;18,3,IF(BZ222&gt;12,2,IF(BZ222&gt;4,1,0))))-BX222-2+1</f>
        <v/>
      </c>
      <c r="CE222" s="30" t="n"/>
      <c r="CF222" s="64">
        <f>CD222*CI222</f>
        <v/>
      </c>
      <c r="CG222" s="65">
        <f>F222-BY222+1</f>
        <v/>
      </c>
      <c r="CH222" s="64">
        <f>CE222*16</f>
        <v/>
      </c>
      <c r="CI222" s="66">
        <f>VLOOKUP(A222,[1]DATA!$A$6:$AI$331,34,0)</f>
        <v/>
      </c>
      <c r="CJ222" s="67">
        <f>VLOOKUP(A222,[2]CHAMCONG!A$7:CI$333,79,0)</f>
        <v/>
      </c>
      <c r="CK222" s="68">
        <f>CJ222-CA222</f>
        <v/>
      </c>
    </row>
    <row r="223" ht="15.75" customFormat="1" customHeight="1" s="25">
      <c r="A223" s="69" t="inlineStr">
        <is>
          <t>A1728</t>
        </is>
      </c>
      <c r="B223" s="70" t="inlineStr">
        <is>
          <t>Bùi Thị Nhung</t>
        </is>
      </c>
      <c r="C223" s="71" t="inlineStr">
        <is>
          <t>X1 Sơn</t>
        </is>
      </c>
      <c r="D223" s="72" t="inlineStr">
        <is>
          <t>Trực tiếp</t>
        </is>
      </c>
      <c r="E223" s="73" t="inlineStr">
        <is>
          <t>2020-11-24</t>
        </is>
      </c>
      <c r="F223" s="73" t="inlineStr"/>
      <c r="G223" s="74" t="inlineStr">
        <is>
          <t>A</t>
        </is>
      </c>
      <c r="H223" s="74" t="n">
        <v>4</v>
      </c>
      <c r="I223" s="74" t="inlineStr">
        <is>
          <t>A</t>
        </is>
      </c>
      <c r="J223" s="74" t="n">
        <v>4</v>
      </c>
      <c r="K223" s="74" t="inlineStr"/>
      <c r="L223" s="74" t="n">
        <v>0</v>
      </c>
      <c r="M223" s="74" t="inlineStr">
        <is>
          <t>A</t>
        </is>
      </c>
      <c r="N223" s="74" t="n">
        <v>4</v>
      </c>
      <c r="O223" s="74" t="inlineStr">
        <is>
          <t>A</t>
        </is>
      </c>
      <c r="P223" s="74" t="n">
        <v>4</v>
      </c>
      <c r="Q223" s="74" t="inlineStr">
        <is>
          <t>A</t>
        </is>
      </c>
      <c r="R223" s="74" t="n">
        <v>0</v>
      </c>
      <c r="S223" s="74" t="inlineStr">
        <is>
          <t>A</t>
        </is>
      </c>
      <c r="T223" s="74" t="n">
        <v>4</v>
      </c>
      <c r="U223" s="74" t="inlineStr">
        <is>
          <t>A</t>
        </is>
      </c>
      <c r="V223" s="74" t="n">
        <v>4</v>
      </c>
      <c r="W223" s="74" t="inlineStr">
        <is>
          <t>L</t>
        </is>
      </c>
      <c r="X223" s="74" t="n">
        <v>0</v>
      </c>
      <c r="Y223" s="74" t="inlineStr"/>
      <c r="Z223" s="74" t="n">
        <v>0</v>
      </c>
      <c r="AA223" s="75" t="inlineStr">
        <is>
          <t>P0</t>
        </is>
      </c>
      <c r="AB223" s="74" t="n">
        <v>0</v>
      </c>
      <c r="AC223" s="75" t="n"/>
      <c r="AD223" s="74" t="n"/>
      <c r="AE223" s="75" t="n"/>
      <c r="AF223" s="75" t="n"/>
      <c r="AG223" s="74" t="n"/>
      <c r="AH223" s="74" t="n"/>
      <c r="AI223" s="74" t="n"/>
      <c r="AJ223" s="74" t="n"/>
      <c r="AK223" s="74" t="n"/>
      <c r="AL223" s="74" t="n"/>
      <c r="AM223" s="74" t="n"/>
      <c r="AN223" s="74" t="n"/>
      <c r="AO223" s="74" t="n"/>
      <c r="AP223" s="74" t="n"/>
      <c r="AQ223" s="74" t="n"/>
      <c r="AR223" s="74" t="n"/>
      <c r="AS223" s="74" t="n"/>
      <c r="AT223" s="74" t="n"/>
      <c r="AU223" s="74" t="n"/>
      <c r="AV223" s="74" t="n"/>
      <c r="AW223" s="74" t="n"/>
      <c r="AX223" s="74" t="n"/>
      <c r="AY223" s="74" t="n"/>
      <c r="AZ223" s="74" t="n"/>
      <c r="BA223" s="75" t="n"/>
      <c r="BB223" s="74" t="n"/>
      <c r="BC223" s="75" t="n"/>
      <c r="BD223" s="74" t="n"/>
      <c r="BE223" s="75" t="n"/>
      <c r="BF223" s="74" t="n"/>
      <c r="BG223" s="75" t="n"/>
      <c r="BH223" s="75" t="n"/>
      <c r="BI223" s="74" t="n"/>
      <c r="BJ223" s="74" t="n"/>
      <c r="BK223" s="74" t="n"/>
      <c r="BL223" s="74" t="n"/>
      <c r="BM223" s="74" t="n"/>
      <c r="BN223" s="74" t="n"/>
      <c r="BO223" s="74" t="n"/>
      <c r="BP223" s="74" t="n"/>
      <c r="BQ223" s="62">
        <f>COUNTIF($G223:$BP223,"a")+COUNTIF($G223:$BP223,"r0,a5")/2+COUNTIF($G223:$BP223,"p5,a5")/2</f>
        <v/>
      </c>
      <c r="BR223" s="62">
        <f>COUNTIF($G223:$BP223,"d")+COUNTIF($G223:$BP223,"r0,d5")/2+COUNTIF($G223:$BP223,"p5,d5")/2</f>
        <v/>
      </c>
      <c r="BS223" s="62">
        <f>COUNTIF($G223:$BP223,"b")+COUNTIF($G223:$BP223,"r0,b5")/2+COUNTIF($G223:$BP223,"p5,b5")/2</f>
        <v/>
      </c>
      <c r="BT223" s="62">
        <f>COUNTIF($G223:$BP223,"c")+COUNTIF($G223:$BP223,"r0,c5")/2+COUNTIF($G223:$BP223,"p5,c5")/2</f>
        <v/>
      </c>
      <c r="BU223" s="62">
        <f>COUNTIF($G223:$BP223,"KH")+COUNTIF($G223:$BP223,"TL")+COUNTIF($G223:$BP223,"L")</f>
        <v/>
      </c>
      <c r="BV223" s="62" t="n"/>
      <c r="BW223" s="62">
        <f>COUNTIF($G223:$BP223,"hh")</f>
        <v/>
      </c>
      <c r="BX223" s="62">
        <f>COUNTIF($G223:$BP223,"nt7")</f>
        <v/>
      </c>
      <c r="BY223" s="62">
        <f>COUNTIF($G223:$BP223,"P")+COUNTIF($G223:$BP223,"p5,a5")/2+COUNTIF($G223:$BP223,"p5,b5")/2+COUNTIF($G223:$BP223,"p5,c5")/2+COUNTIF($G223:$BP223,"p5,d5")/2</f>
        <v/>
      </c>
      <c r="BZ223" s="63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4">
        <f>IF(BZ223&gt;25,4,IF(BZ223&gt;18,3,IF(BZ223&gt;12,2,IF(BZ223&gt;4,1,0))))-BX223-2+1</f>
        <v/>
      </c>
      <c r="CE223" s="30" t="n"/>
      <c r="CF223" s="64">
        <f>CD223*CI223</f>
        <v/>
      </c>
      <c r="CG223" s="65">
        <f>F223-BY223+1</f>
        <v/>
      </c>
      <c r="CH223" s="64">
        <f>CE223*16</f>
        <v/>
      </c>
      <c r="CI223" s="66">
        <f>VLOOKUP(A223,[1]DATA!$A$6:$AI$331,34,0)</f>
        <v/>
      </c>
      <c r="CJ223" s="67">
        <f>VLOOKUP(A223,[2]CHAMCONG!A$7:CI$333,79,0)</f>
        <v/>
      </c>
      <c r="CK223" s="68">
        <f>CJ223-CA223</f>
        <v/>
      </c>
    </row>
    <row r="224" ht="15.75" customFormat="1" customHeight="1" s="25">
      <c r="A224" s="69" t="inlineStr">
        <is>
          <t>A1729</t>
        </is>
      </c>
      <c r="B224" s="70" t="inlineStr">
        <is>
          <t>Phan Thị Thế</t>
        </is>
      </c>
      <c r="C224" s="71" t="inlineStr">
        <is>
          <t>X1 Ép - B</t>
        </is>
      </c>
      <c r="D224" s="72" t="inlineStr">
        <is>
          <t>Trực tiếp</t>
        </is>
      </c>
      <c r="E224" s="73" t="inlineStr">
        <is>
          <t>2020-11-24</t>
        </is>
      </c>
      <c r="F224" s="73" t="inlineStr"/>
      <c r="G224" s="74" t="inlineStr">
        <is>
          <t>C</t>
        </is>
      </c>
      <c r="H224" s="74" t="n">
        <v>4</v>
      </c>
      <c r="I224" s="75" t="inlineStr">
        <is>
          <t>C</t>
        </is>
      </c>
      <c r="J224" s="74" t="n">
        <v>4</v>
      </c>
      <c r="K224" s="74" t="inlineStr"/>
      <c r="L224" s="74" t="n">
        <v>0</v>
      </c>
      <c r="M224" s="75" t="inlineStr">
        <is>
          <t>A</t>
        </is>
      </c>
      <c r="N224" s="74" t="n">
        <v>4</v>
      </c>
      <c r="O224" s="75" t="inlineStr">
        <is>
          <t>A</t>
        </is>
      </c>
      <c r="P224" s="74" t="n">
        <v>4</v>
      </c>
      <c r="Q224" s="74" t="inlineStr">
        <is>
          <t>A</t>
        </is>
      </c>
      <c r="R224" s="74" t="n">
        <v>4</v>
      </c>
      <c r="S224" s="75" t="inlineStr">
        <is>
          <t>A</t>
        </is>
      </c>
      <c r="T224" s="74" t="n">
        <v>4</v>
      </c>
      <c r="U224" s="75" t="inlineStr">
        <is>
          <t>A</t>
        </is>
      </c>
      <c r="V224" s="74" t="n">
        <v>4</v>
      </c>
      <c r="W224" s="75" t="inlineStr">
        <is>
          <t>L</t>
        </is>
      </c>
      <c r="X224" s="74" t="n">
        <v>0</v>
      </c>
      <c r="Y224" s="74" t="inlineStr"/>
      <c r="Z224" s="74" t="n">
        <v>0</v>
      </c>
      <c r="AA224" s="75" t="inlineStr">
        <is>
          <t>P0</t>
        </is>
      </c>
      <c r="AB224" s="74" t="n">
        <v>0</v>
      </c>
      <c r="AC224" s="74" t="n"/>
      <c r="AD224" s="74" t="n"/>
      <c r="AE224" s="74" t="n"/>
      <c r="AF224" s="74" t="n"/>
      <c r="AG224" s="75" t="n"/>
      <c r="AH224" s="74" t="n"/>
      <c r="AI224" s="74" t="n"/>
      <c r="AJ224" s="74" t="n"/>
      <c r="AK224" s="74" t="n"/>
      <c r="AL224" s="74" t="n"/>
      <c r="AM224" s="74" t="n"/>
      <c r="AN224" s="74" t="n"/>
      <c r="AO224" s="74" t="n"/>
      <c r="AP224" s="74" t="n"/>
      <c r="AQ224" s="74" t="n"/>
      <c r="AR224" s="74" t="n"/>
      <c r="AS224" s="74" t="n"/>
      <c r="AT224" s="74" t="n"/>
      <c r="AU224" s="74" t="n"/>
      <c r="AV224" s="74" t="n"/>
      <c r="AW224" s="74" t="n"/>
      <c r="AX224" s="74" t="n"/>
      <c r="AY224" s="74" t="n"/>
      <c r="AZ224" s="74" t="n"/>
      <c r="BA224" s="74" t="n"/>
      <c r="BB224" s="74" t="n"/>
      <c r="BC224" s="74" t="n"/>
      <c r="BD224" s="74" t="n"/>
      <c r="BE224" s="74" t="n"/>
      <c r="BF224" s="74" t="n"/>
      <c r="BG224" s="74" t="n"/>
      <c r="BH224" s="74" t="n"/>
      <c r="BI224" s="74" t="n"/>
      <c r="BJ224" s="74" t="n"/>
      <c r="BK224" s="74" t="n"/>
      <c r="BL224" s="74" t="n"/>
      <c r="BM224" s="74" t="n"/>
      <c r="BN224" s="74" t="n"/>
      <c r="BO224" s="74" t="n"/>
      <c r="BP224" s="74" t="n"/>
      <c r="BQ224" s="62">
        <f>COUNTIF($G224:$BP224,"a")+COUNTIF($G224:$BP224,"r0,a5")/2+COUNTIF($G224:$BP224,"p5,a5")/2</f>
        <v/>
      </c>
      <c r="BR224" s="62">
        <f>COUNTIF($G224:$BP224,"d")+COUNTIF($G224:$BP224,"r0,d5")/2+COUNTIF($G224:$BP224,"p5,d5")/2</f>
        <v/>
      </c>
      <c r="BS224" s="62">
        <f>COUNTIF($G224:$BP224,"b")+COUNTIF($G224:$BP224,"r0,b5")/2+COUNTIF($G224:$BP224,"p5,b5")/2</f>
        <v/>
      </c>
      <c r="BT224" s="62">
        <f>COUNTIF($G224:$BP224,"c")+COUNTIF($G224:$BP224,"r0,c5")/2+COUNTIF($G224:$BP224,"p5,c5")/2</f>
        <v/>
      </c>
      <c r="BU224" s="62">
        <f>COUNTIF($G224:$BP224,"KH")+COUNTIF($G224:$BP224,"TL")+COUNTIF($G224:$BP224,"L")</f>
        <v/>
      </c>
      <c r="BV224" s="62" t="n"/>
      <c r="BW224" s="62">
        <f>COUNTIF($G224:$BP224,"hh")</f>
        <v/>
      </c>
      <c r="BX224" s="62">
        <f>COUNTIF($G224:$BP224,"nt7")</f>
        <v/>
      </c>
      <c r="BY224" s="62">
        <f>COUNTIF($G224:$BP224,"P")+COUNTIF($G224:$BP224,"p5,a5")/2+COUNTIF($G224:$BP224,"p5,b5")/2+COUNTIF($G224:$BP224,"p5,c5")/2+COUNTIF($G224:$BP224,"p5,d5")/2</f>
        <v/>
      </c>
      <c r="BZ224" s="63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4">
        <f>IF(BZ224&gt;25,4,IF(BZ224&gt;18,3,IF(BZ224&gt;12,2,IF(BZ224&gt;4,1,0))))-BX224-2+1</f>
        <v/>
      </c>
      <c r="CE224" s="30" t="n"/>
      <c r="CF224" s="64">
        <f>CD224*CI224</f>
        <v/>
      </c>
      <c r="CG224" s="65">
        <f>F224-BY224+1</f>
        <v/>
      </c>
      <c r="CH224" s="64">
        <f>CE224*16</f>
        <v/>
      </c>
      <c r="CI224" s="66">
        <f>VLOOKUP(A224,[1]DATA!$A$6:$AI$331,34,0)</f>
        <v/>
      </c>
      <c r="CJ224" s="67">
        <f>VLOOKUP(A224,[2]CHAMCONG!A$7:CI$333,79,0)</f>
        <v/>
      </c>
      <c r="CK224" s="68">
        <f>CJ224-CA224</f>
        <v/>
      </c>
    </row>
    <row r="225" ht="15.75" customFormat="1" customHeight="1" s="25">
      <c r="A225" s="69" t="inlineStr">
        <is>
          <t>A173</t>
        </is>
      </c>
      <c r="B225" s="70" t="inlineStr">
        <is>
          <t>Lê Thị Lệ Hồng</t>
        </is>
      </c>
      <c r="C225" s="71" t="inlineStr">
        <is>
          <t>X2 Line 2-1</t>
        </is>
      </c>
      <c r="D225" s="72" t="inlineStr">
        <is>
          <t>Trực tiếp</t>
        </is>
      </c>
      <c r="E225" s="73" t="inlineStr">
        <is>
          <t>2010-09-25</t>
        </is>
      </c>
      <c r="F225" s="73" t="inlineStr"/>
      <c r="G225" s="74" t="inlineStr">
        <is>
          <t>C</t>
        </is>
      </c>
      <c r="H225" s="74" t="n">
        <v>4</v>
      </c>
      <c r="I225" s="74" t="inlineStr">
        <is>
          <t>P0</t>
        </is>
      </c>
      <c r="J225" s="74" t="n">
        <v>0</v>
      </c>
      <c r="K225" s="74" t="inlineStr"/>
      <c r="L225" s="74" t="n">
        <v>0</v>
      </c>
      <c r="M225" s="74" t="inlineStr">
        <is>
          <t>P0</t>
        </is>
      </c>
      <c r="N225" s="74" t="n">
        <v>0</v>
      </c>
      <c r="O225" s="74" t="inlineStr">
        <is>
          <t>C</t>
        </is>
      </c>
      <c r="P225" s="74" t="n">
        <v>4</v>
      </c>
      <c r="Q225" s="74" t="inlineStr">
        <is>
          <t>C</t>
        </is>
      </c>
      <c r="R225" s="74" t="n">
        <v>4</v>
      </c>
      <c r="S225" s="74" t="inlineStr">
        <is>
          <t>C</t>
        </is>
      </c>
      <c r="T225" s="74" t="n">
        <v>4</v>
      </c>
      <c r="U225" s="74" t="inlineStr">
        <is>
          <t>C</t>
        </is>
      </c>
      <c r="V225" s="74" t="n">
        <v>4</v>
      </c>
      <c r="W225" s="74" t="inlineStr">
        <is>
          <t>L</t>
        </is>
      </c>
      <c r="X225" s="74" t="n">
        <v>0</v>
      </c>
      <c r="Y225" s="74" t="inlineStr"/>
      <c r="Z225" s="74" t="n">
        <v>0</v>
      </c>
      <c r="AA225" s="74" t="inlineStr">
        <is>
          <t>P0</t>
        </is>
      </c>
      <c r="AB225" s="74" t="n">
        <v>0</v>
      </c>
      <c r="AC225" s="74" t="n"/>
      <c r="AD225" s="74" t="n"/>
      <c r="AE225" s="74" t="n"/>
      <c r="AF225" s="74" t="n"/>
      <c r="AG225" s="74" t="n"/>
      <c r="AH225" s="74" t="n"/>
      <c r="AI225" s="74" t="n"/>
      <c r="AJ225" s="74" t="n"/>
      <c r="AK225" s="74" t="n"/>
      <c r="AL225" s="74" t="n"/>
      <c r="AM225" s="74" t="n"/>
      <c r="AN225" s="74" t="n"/>
      <c r="AO225" s="74" t="n"/>
      <c r="AP225" s="74" t="n"/>
      <c r="AQ225" s="74" t="n"/>
      <c r="AR225" s="74" t="n"/>
      <c r="AS225" s="74" t="n"/>
      <c r="AT225" s="74" t="n"/>
      <c r="AU225" s="74" t="n"/>
      <c r="AV225" s="74" t="n"/>
      <c r="AW225" s="75" t="n"/>
      <c r="AX225" s="74" t="n"/>
      <c r="AY225" s="74" t="n"/>
      <c r="AZ225" s="74" t="n"/>
      <c r="BA225" s="74" t="n"/>
      <c r="BB225" s="74" t="n"/>
      <c r="BC225" s="74" t="n"/>
      <c r="BD225" s="74" t="n"/>
      <c r="BE225" s="74" t="n"/>
      <c r="BF225" s="74" t="n"/>
      <c r="BG225" s="74" t="n"/>
      <c r="BH225" s="74" t="n"/>
      <c r="BI225" s="74" t="n"/>
      <c r="BJ225" s="74" t="n"/>
      <c r="BK225" s="74" t="n"/>
      <c r="BL225" s="74" t="n"/>
      <c r="BM225" s="74" t="n"/>
      <c r="BN225" s="74" t="n"/>
      <c r="BO225" s="74" t="n"/>
      <c r="BP225" s="74" t="n"/>
      <c r="BQ225" s="62">
        <f>COUNTIF($G225:$BP225,"a")+COUNTIF($G225:$BP225,"r0,a5")/2+COUNTIF($G225:$BP225,"p5,a5")/2</f>
        <v/>
      </c>
      <c r="BR225" s="62">
        <f>COUNTIF($G225:$BP225,"d")+COUNTIF($G225:$BP225,"r0,d5")/2+COUNTIF($G225:$BP225,"p5,d5")/2</f>
        <v/>
      </c>
      <c r="BS225" s="62">
        <f>COUNTIF($G225:$BP225,"b")+COUNTIF($G225:$BP225,"r0,b5")/2+COUNTIF($G225:$BP225,"p5,b5")/2</f>
        <v/>
      </c>
      <c r="BT225" s="62">
        <f>COUNTIF($G225:$BP225,"c")+COUNTIF($G225:$BP225,"r0,c5")/2+COUNTIF($G225:$BP225,"p5,c5")/2</f>
        <v/>
      </c>
      <c r="BU225" s="62">
        <f>COUNTIF($G225:$BP225,"KH")+COUNTIF($G225:$BP225,"TL")+COUNTIF($G225:$BP225,"L")</f>
        <v/>
      </c>
      <c r="BV225" s="62" t="n"/>
      <c r="BW225" s="62">
        <f>COUNTIF($G225:$BP225,"hh")</f>
        <v/>
      </c>
      <c r="BX225" s="62">
        <f>COUNTIF($G225:$BP225,"nt7")</f>
        <v/>
      </c>
      <c r="BY225" s="62">
        <f>COUNTIF($G225:$BP225,"P")+COUNTIF($G225:$BP225,"p5,a5")/2+COUNTIF($G225:$BP225,"p5,b5")/2+COUNTIF($G225:$BP225,"p5,c5")/2+COUNTIF($G225:$BP225,"p5,d5")/2</f>
        <v/>
      </c>
      <c r="BZ225" s="63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4">
        <f>IF(BZ225&gt;25,4,IF(BZ225&gt;18,3,IF(BZ225&gt;12,2,IF(BZ225&gt;4,1,0))))-BX225-2+1</f>
        <v/>
      </c>
      <c r="CE225" s="30" t="n"/>
      <c r="CF225" s="64">
        <f>CD225*CI225</f>
        <v/>
      </c>
      <c r="CG225" s="65">
        <f>F225-BY225+1</f>
        <v/>
      </c>
      <c r="CH225" s="64">
        <f>CE225*16</f>
        <v/>
      </c>
      <c r="CI225" s="66">
        <f>VLOOKUP(A225,[1]DATA!$A$6:$AI$331,34,0)</f>
        <v/>
      </c>
      <c r="CJ225" s="67">
        <f>VLOOKUP(A225,[2]CHAMCONG!A$7:CI$333,79,0)</f>
        <v/>
      </c>
      <c r="CK225" s="68">
        <f>CJ225-CA225</f>
        <v/>
      </c>
    </row>
    <row r="226" ht="15.75" customFormat="1" customHeight="1" s="25">
      <c r="A226" s="69" t="inlineStr">
        <is>
          <t>A1730</t>
        </is>
      </c>
      <c r="B226" s="70" t="inlineStr">
        <is>
          <t>Nguyễn Thanh Thúy</t>
        </is>
      </c>
      <c r="C226" s="71" t="inlineStr">
        <is>
          <t>X1 Ép - B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C</t>
        </is>
      </c>
      <c r="H226" s="74" t="n">
        <v>4</v>
      </c>
      <c r="I226" s="74" t="inlineStr">
        <is>
          <t>C</t>
        </is>
      </c>
      <c r="J226" s="74" t="n">
        <v>4</v>
      </c>
      <c r="K226" s="74" t="inlineStr"/>
      <c r="L226" s="74" t="n">
        <v>0</v>
      </c>
      <c r="M226" s="74" t="inlineStr">
        <is>
          <t>A</t>
        </is>
      </c>
      <c r="N226" s="74" t="n">
        <v>4</v>
      </c>
      <c r="O226" s="74" t="inlineStr">
        <is>
          <t>A</t>
        </is>
      </c>
      <c r="P226" s="74" t="n">
        <v>4</v>
      </c>
      <c r="Q226" s="75" t="inlineStr">
        <is>
          <t>A</t>
        </is>
      </c>
      <c r="R226" s="75" t="n">
        <v>4</v>
      </c>
      <c r="S226" s="74" t="inlineStr">
        <is>
          <t>A</t>
        </is>
      </c>
      <c r="T226" s="74" t="n">
        <v>4</v>
      </c>
      <c r="U226" s="74" t="inlineStr">
        <is>
          <t>A</t>
        </is>
      </c>
      <c r="V226" s="74" t="n">
        <v>4</v>
      </c>
      <c r="W226" s="74" t="inlineStr">
        <is>
          <t>L</t>
        </is>
      </c>
      <c r="X226" s="74" t="n">
        <v>0</v>
      </c>
      <c r="Y226" s="74" t="inlineStr"/>
      <c r="Z226" s="74" t="n">
        <v>0</v>
      </c>
      <c r="AA226" s="74" t="inlineStr">
        <is>
          <t>P0</t>
        </is>
      </c>
      <c r="AB226" s="74" t="n">
        <v>0</v>
      </c>
      <c r="AC226" s="74" t="n"/>
      <c r="AD226" s="74" t="n"/>
      <c r="AE226" s="74" t="n"/>
      <c r="AF226" s="74" t="n"/>
      <c r="AG226" s="74" t="n"/>
      <c r="AH226" s="74" t="n"/>
      <c r="AI226" s="74" t="n"/>
      <c r="AJ226" s="74" t="n"/>
      <c r="AK226" s="74" t="n"/>
      <c r="AL226" s="74" t="n"/>
      <c r="AM226" s="74" t="n"/>
      <c r="AN226" s="74" t="n"/>
      <c r="AO226" s="74" t="n"/>
      <c r="AP226" s="74" t="n"/>
      <c r="AQ226" s="74" t="n"/>
      <c r="AR226" s="74" t="n"/>
      <c r="AS226" s="74" t="n"/>
      <c r="AT226" s="74" t="n"/>
      <c r="AU226" s="74" t="n"/>
      <c r="AV226" s="74" t="n"/>
      <c r="AW226" s="74" t="n"/>
      <c r="AX226" s="74" t="n"/>
      <c r="AY226" s="75" t="n"/>
      <c r="AZ226" s="74" t="n"/>
      <c r="BA226" s="75" t="n"/>
      <c r="BB226" s="74" t="n"/>
      <c r="BC226" s="75" t="n"/>
      <c r="BD226" s="74" t="n"/>
      <c r="BE226" s="74" t="n"/>
      <c r="BF226" s="74" t="n"/>
      <c r="BG226" s="74" t="n"/>
      <c r="BH226" s="74" t="n"/>
      <c r="BI226" s="74" t="n"/>
      <c r="BJ226" s="74" t="n"/>
      <c r="BK226" s="74" t="n"/>
      <c r="BL226" s="74" t="n"/>
      <c r="BM226" s="74" t="n"/>
      <c r="BN226" s="74" t="n"/>
      <c r="BO226" s="74" t="n"/>
      <c r="BP226" s="74" t="n"/>
      <c r="BQ226" s="62">
        <f>COUNTIF($G226:$BP226,"a")+COUNTIF($G226:$BP226,"r0,a5")/2+COUNTIF($G226:$BP226,"p5,a5")/2</f>
        <v/>
      </c>
      <c r="BR226" s="62">
        <f>COUNTIF($G226:$BP226,"d")+COUNTIF($G226:$BP226,"r0,d5")/2+COUNTIF($G226:$BP226,"p5,d5")/2</f>
        <v/>
      </c>
      <c r="BS226" s="62">
        <f>COUNTIF($G226:$BP226,"b")+COUNTIF($G226:$BP226,"r0,b5")/2+COUNTIF($G226:$BP226,"p5,b5")/2</f>
        <v/>
      </c>
      <c r="BT226" s="62">
        <f>COUNTIF($G226:$BP226,"c")+COUNTIF($G226:$BP226,"r0,c5")/2+COUNTIF($G226:$BP226,"p5,c5")/2</f>
        <v/>
      </c>
      <c r="BU226" s="62">
        <f>COUNTIF($G226:$BP226,"KH")+COUNTIF($G226:$BP226,"TL")+COUNTIF($G226:$BP226,"L")</f>
        <v/>
      </c>
      <c r="BV226" s="62" t="n"/>
      <c r="BW226" s="62">
        <f>COUNTIF($G226:$BP226,"hh")</f>
        <v/>
      </c>
      <c r="BX226" s="62">
        <f>COUNTIF($G226:$BP226,"nt7")</f>
        <v/>
      </c>
      <c r="BY226" s="62">
        <f>COUNTIF($G226:$BP226,"P")+COUNTIF($G226:$BP226,"p5,a5")/2+COUNTIF($G226:$BP226,"p5,b5")/2+COUNTIF($G226:$BP226,"p5,c5")/2+COUNTIF($G226:$BP226,"p5,d5")/2</f>
        <v/>
      </c>
      <c r="BZ226" s="63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4">
        <f>IF(BZ226&gt;25,4,IF(BZ226&gt;18,3,IF(BZ226&gt;12,2,IF(BZ226&gt;4,1,0))))-BX226-2+1</f>
        <v/>
      </c>
      <c r="CE226" s="30" t="n"/>
      <c r="CF226" s="64">
        <f>CD226*CI226</f>
        <v/>
      </c>
      <c r="CG226" s="65">
        <f>F226-BY226+1</f>
        <v/>
      </c>
      <c r="CH226" s="64">
        <f>CE226*16</f>
        <v/>
      </c>
      <c r="CI226" s="66">
        <f>VLOOKUP(A226,[1]DATA!$A$6:$AI$331,34,0)</f>
        <v/>
      </c>
      <c r="CJ226" s="67">
        <f>VLOOKUP(A226,[2]CHAMCONG!A$7:CI$333,79,0)</f>
        <v/>
      </c>
      <c r="CK226" s="68">
        <f>CJ226-CA226</f>
        <v/>
      </c>
    </row>
    <row r="227" ht="15.75" customFormat="1" customHeight="1" s="25">
      <c r="A227" s="69" t="inlineStr">
        <is>
          <t>A1731</t>
        </is>
      </c>
      <c r="B227" s="70" t="inlineStr">
        <is>
          <t>Nguyễn Thị Doanh</t>
        </is>
      </c>
      <c r="C227" s="71" t="inlineStr">
        <is>
          <t>X1 Ép - B</t>
        </is>
      </c>
      <c r="D227" s="72" t="inlineStr">
        <is>
          <t>Trực tiếp</t>
        </is>
      </c>
      <c r="E227" s="73" t="inlineStr">
        <is>
          <t>2020-11-24</t>
        </is>
      </c>
      <c r="F227" s="73" t="inlineStr"/>
      <c r="G227" s="74" t="inlineStr">
        <is>
          <t>C</t>
        </is>
      </c>
      <c r="H227" s="74" t="n">
        <v>4</v>
      </c>
      <c r="I227" s="74" t="inlineStr">
        <is>
          <t>C</t>
        </is>
      </c>
      <c r="J227" s="74" t="n">
        <v>4</v>
      </c>
      <c r="K227" s="74" t="inlineStr"/>
      <c r="L227" s="74" t="n">
        <v>0</v>
      </c>
      <c r="M227" s="74" t="inlineStr">
        <is>
          <t>A</t>
        </is>
      </c>
      <c r="N227" s="74" t="n">
        <v>4</v>
      </c>
      <c r="O227" s="74" t="inlineStr">
        <is>
          <t>A</t>
        </is>
      </c>
      <c r="P227" s="74" t="n">
        <v>4</v>
      </c>
      <c r="Q227" s="74" t="inlineStr">
        <is>
          <t>A</t>
        </is>
      </c>
      <c r="R227" s="74" t="n">
        <v>4</v>
      </c>
      <c r="S227" s="74" t="inlineStr">
        <is>
          <t>A</t>
        </is>
      </c>
      <c r="T227" s="74" t="n">
        <v>4</v>
      </c>
      <c r="U227" s="74" t="inlineStr">
        <is>
          <t>A</t>
        </is>
      </c>
      <c r="V227" s="74" t="n">
        <v>4</v>
      </c>
      <c r="W227" s="74" t="inlineStr">
        <is>
          <t>L</t>
        </is>
      </c>
      <c r="X227" s="74" t="n">
        <v>0</v>
      </c>
      <c r="Y227" s="74" t="inlineStr"/>
      <c r="Z227" s="74" t="n">
        <v>0</v>
      </c>
      <c r="AA227" s="74" t="inlineStr">
        <is>
          <t>P0</t>
        </is>
      </c>
      <c r="AB227" s="74" t="n">
        <v>0</v>
      </c>
      <c r="AC227" s="74" t="n"/>
      <c r="AD227" s="74" t="n"/>
      <c r="AE227" s="74" t="n"/>
      <c r="AF227" s="74" t="n"/>
      <c r="AG227" s="74" t="n"/>
      <c r="AH227" s="74" t="n"/>
      <c r="AI227" s="74" t="n"/>
      <c r="AJ227" s="74" t="n"/>
      <c r="AK227" s="74" t="n"/>
      <c r="AL227" s="74" t="n"/>
      <c r="AM227" s="74" t="n"/>
      <c r="AN227" s="74" t="n"/>
      <c r="AO227" s="74" t="n"/>
      <c r="AP227" s="74" t="n"/>
      <c r="AQ227" s="74" t="n"/>
      <c r="AR227" s="74" t="n"/>
      <c r="AS227" s="74" t="n"/>
      <c r="AT227" s="74" t="n"/>
      <c r="AU227" s="74" t="n"/>
      <c r="AV227" s="74" t="n"/>
      <c r="AW227" s="74" t="n"/>
      <c r="AX227" s="74" t="n"/>
      <c r="AY227" s="74" t="n"/>
      <c r="AZ227" s="74" t="n"/>
      <c r="BA227" s="74" t="n"/>
      <c r="BB227" s="74" t="n"/>
      <c r="BC227" s="74" t="n"/>
      <c r="BD227" s="74" t="n"/>
      <c r="BE227" s="74" t="n"/>
      <c r="BF227" s="74" t="n"/>
      <c r="BG227" s="74" t="n"/>
      <c r="BH227" s="74" t="n"/>
      <c r="BI227" s="74" t="n"/>
      <c r="BJ227" s="74" t="n"/>
      <c r="BK227" s="74" t="n"/>
      <c r="BL227" s="74" t="n"/>
      <c r="BM227" s="74" t="n"/>
      <c r="BN227" s="74" t="n"/>
      <c r="BO227" s="74" t="n"/>
      <c r="BP227" s="74" t="n"/>
      <c r="BQ227" s="62">
        <f>COUNTIF($G227:$BP227,"a")+COUNTIF($G227:$BP227,"r0,a5")/2+COUNTIF($G227:$BP227,"p5,a5")/2</f>
        <v/>
      </c>
      <c r="BR227" s="62">
        <f>COUNTIF($G227:$BP227,"d")+COUNTIF($G227:$BP227,"r0,d5")/2+COUNTIF($G227:$BP227,"p5,d5")/2</f>
        <v/>
      </c>
      <c r="BS227" s="62">
        <f>COUNTIF($G227:$BP227,"b")+COUNTIF($G227:$BP227,"r0,b5")/2+COUNTIF($G227:$BP227,"p5,b5")/2</f>
        <v/>
      </c>
      <c r="BT227" s="62">
        <f>COUNTIF($G227:$BP227,"c")+COUNTIF($G227:$BP227,"r0,c5")/2+COUNTIF($G227:$BP227,"p5,c5")/2</f>
        <v/>
      </c>
      <c r="BU227" s="62">
        <f>COUNTIF($G227:$BP227,"KH")+COUNTIF($G227:$BP227,"TL")+COUNTIF($G227:$BP227,"L")</f>
        <v/>
      </c>
      <c r="BV227" s="62" t="n"/>
      <c r="BW227" s="62">
        <f>COUNTIF($G227:$BP227,"hh")</f>
        <v/>
      </c>
      <c r="BX227" s="62">
        <f>COUNTIF($G227:$BP227,"nt7")</f>
        <v/>
      </c>
      <c r="BY227" s="62">
        <f>COUNTIF($G227:$BP227,"P")+COUNTIF($G227:$BP227,"p5,a5")/2+COUNTIF($G227:$BP227,"p5,b5")/2+COUNTIF($G227:$BP227,"p5,c5")/2+COUNTIF($G227:$BP227,"p5,d5")/2</f>
        <v/>
      </c>
      <c r="BZ227" s="63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4">
        <f>IF(BZ227&gt;25,4,IF(BZ227&gt;18,3,IF(BZ227&gt;12,2,IF(BZ227&gt;4,1,0))))-BX227-2+1</f>
        <v/>
      </c>
      <c r="CE227" s="30" t="n"/>
      <c r="CF227" s="64">
        <f>CD227*CI227</f>
        <v/>
      </c>
      <c r="CG227" s="65">
        <f>F227-BY227+1</f>
        <v/>
      </c>
      <c r="CH227" s="64">
        <f>CE227*16</f>
        <v/>
      </c>
      <c r="CI227" s="66">
        <f>VLOOKUP(A227,[1]DATA!$A$6:$AI$331,34,0)</f>
        <v/>
      </c>
      <c r="CJ227" s="67">
        <f>VLOOKUP(A227,[2]CHAMCONG!A$7:CI$333,79,0)</f>
        <v/>
      </c>
      <c r="CK227" s="68">
        <f>CJ227-CA227</f>
        <v/>
      </c>
    </row>
    <row r="228" ht="16.5" customFormat="1" customHeight="1" s="25">
      <c r="A228" s="69" t="inlineStr">
        <is>
          <t>A1736</t>
        </is>
      </c>
      <c r="B228" s="70" t="inlineStr">
        <is>
          <t>Phạm Thu Ngân</t>
        </is>
      </c>
      <c r="C228" s="71" t="inlineStr">
        <is>
          <t>QA/QC X2</t>
        </is>
      </c>
      <c r="D228" s="72" t="inlineStr">
        <is>
          <t>Trực tiếp</t>
        </is>
      </c>
      <c r="E228" s="73" t="inlineStr">
        <is>
          <t>2020-11-24</t>
        </is>
      </c>
      <c r="F228" s="73" t="inlineStr"/>
      <c r="G228" s="74" t="inlineStr">
        <is>
          <t>A</t>
        </is>
      </c>
      <c r="H228" s="74" t="n">
        <v>4</v>
      </c>
      <c r="I228" s="74" t="inlineStr">
        <is>
          <t>A</t>
        </is>
      </c>
      <c r="J228" s="74" t="n">
        <v>4</v>
      </c>
      <c r="K228" s="74" t="inlineStr"/>
      <c r="L228" s="74" t="n">
        <v>0</v>
      </c>
      <c r="M228" s="74" t="inlineStr">
        <is>
          <t>P0</t>
        </is>
      </c>
      <c r="N228" s="74" t="n">
        <v>0</v>
      </c>
      <c r="O228" s="74" t="inlineStr">
        <is>
          <t>C</t>
        </is>
      </c>
      <c r="P228" s="74" t="n">
        <v>4</v>
      </c>
      <c r="Q228" s="75" t="inlineStr">
        <is>
          <t>C</t>
        </is>
      </c>
      <c r="R228" s="75" t="n">
        <v>4</v>
      </c>
      <c r="S228" s="75" t="inlineStr">
        <is>
          <t>C</t>
        </is>
      </c>
      <c r="T228" s="74" t="n">
        <v>4</v>
      </c>
      <c r="U228" s="74" t="inlineStr">
        <is>
          <t>C</t>
        </is>
      </c>
      <c r="V228" s="74" t="n">
        <v>4</v>
      </c>
      <c r="W228" s="74" t="inlineStr">
        <is>
          <t>L</t>
        </is>
      </c>
      <c r="X228" s="74" t="n">
        <v>0</v>
      </c>
      <c r="Y228" s="74" t="inlineStr"/>
      <c r="Z228" s="74" t="n">
        <v>0</v>
      </c>
      <c r="AA228" s="74" t="inlineStr">
        <is>
          <t>P0</t>
        </is>
      </c>
      <c r="AB228" s="74" t="n">
        <v>0</v>
      </c>
      <c r="AC228" s="74" t="n"/>
      <c r="AD228" s="74" t="n"/>
      <c r="AE228" s="74" t="n"/>
      <c r="AF228" s="74" t="n"/>
      <c r="AG228" s="74" t="n"/>
      <c r="AH228" s="74" t="n"/>
      <c r="AI228" s="74" t="n"/>
      <c r="AJ228" s="74" t="n"/>
      <c r="AK228" s="74" t="n"/>
      <c r="AL228" s="74" t="n"/>
      <c r="AM228" s="74" t="n"/>
      <c r="AN228" s="74" t="n"/>
      <c r="AO228" s="74" t="n"/>
      <c r="AP228" s="74" t="n"/>
      <c r="AQ228" s="74" t="n"/>
      <c r="AR228" s="74" t="n"/>
      <c r="AS228" s="74" t="n"/>
      <c r="AT228" s="74" t="n"/>
      <c r="AU228" s="74" t="n"/>
      <c r="AV228" s="74" t="n"/>
      <c r="AW228" s="74" t="n"/>
      <c r="AX228" s="74" t="n"/>
      <c r="AY228" s="74" t="n"/>
      <c r="AZ228" s="74" t="n"/>
      <c r="BA228" s="74" t="n"/>
      <c r="BB228" s="74" t="n"/>
      <c r="BC228" s="74" t="n"/>
      <c r="BD228" s="74" t="n"/>
      <c r="BE228" s="74" t="n"/>
      <c r="BF228" s="74" t="n"/>
      <c r="BG228" s="74" t="n"/>
      <c r="BH228" s="74" t="n"/>
      <c r="BI228" s="74" t="n"/>
      <c r="BJ228" s="74" t="n"/>
      <c r="BK228" s="74" t="n"/>
      <c r="BL228" s="74" t="n"/>
      <c r="BM228" s="74" t="n"/>
      <c r="BN228" s="74" t="n"/>
      <c r="BO228" s="74" t="n"/>
      <c r="BP228" s="74" t="n"/>
      <c r="BQ228" s="62">
        <f>COUNTIF($G228:$BP228,"a")+COUNTIF($G228:$BP228,"r0,a5")/2+COUNTIF($G228:$BP228,"p5,a5")/2</f>
        <v/>
      </c>
      <c r="BR228" s="62">
        <f>COUNTIF($G228:$BP228,"d")+COUNTIF($G228:$BP228,"r0,d5")/2+COUNTIF($G228:$BP228,"p5,d5")/2</f>
        <v/>
      </c>
      <c r="BS228" s="62">
        <f>COUNTIF($G228:$BP228,"b")+COUNTIF($G228:$BP228,"r0,b5")/2+COUNTIF($G228:$BP228,"p5,b5")/2</f>
        <v/>
      </c>
      <c r="BT228" s="62">
        <f>COUNTIF($G228:$BP228,"c")+COUNTIF($G228:$BP228,"r0,c5")/2+COUNTIF($G228:$BP228,"p5,c5")/2</f>
        <v/>
      </c>
      <c r="BU228" s="62">
        <f>COUNTIF($G228:$BP228,"KH")+COUNTIF($G228:$BP228,"TL")+COUNTIF($G228:$BP228,"L")</f>
        <v/>
      </c>
      <c r="BV228" s="62" t="n"/>
      <c r="BW228" s="62">
        <f>COUNTIF($G228:$BP228,"hh")</f>
        <v/>
      </c>
      <c r="BX228" s="62">
        <f>COUNTIF($G228:$BP228,"nt7")</f>
        <v/>
      </c>
      <c r="BY228" s="62">
        <f>COUNTIF($G228:$BP228,"P")+COUNTIF($G228:$BP228,"p5,a5")/2+COUNTIF($G228:$BP228,"p5,b5")/2+COUNTIF($G228:$BP228,"p5,c5")/2+COUNTIF($G228:$BP228,"p5,d5")/2</f>
        <v/>
      </c>
      <c r="BZ228" s="63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4">
        <f>IF(BZ228&gt;25,4,IF(BZ228&gt;18,3,IF(BZ228&gt;12,2,IF(BZ228&gt;4,1,0))))-BX228-2+1</f>
        <v/>
      </c>
      <c r="CE228" s="30" t="n"/>
      <c r="CF228" s="64">
        <f>CD228*CI228</f>
        <v/>
      </c>
      <c r="CG228" s="65">
        <f>F228-BY228+1</f>
        <v/>
      </c>
      <c r="CH228" s="64">
        <f>CE228*16</f>
        <v/>
      </c>
      <c r="CI228" s="66">
        <f>VLOOKUP(A228,[1]DATA!$A$6:$AI$331,34,0)</f>
        <v/>
      </c>
      <c r="CJ228" s="67">
        <f>VLOOKUP(A228,[2]CHAMCONG!A$7:CI$333,79,0)</f>
        <v/>
      </c>
      <c r="CK228" s="68">
        <f>CJ228-CA228</f>
        <v/>
      </c>
    </row>
    <row r="229" ht="15.75" customFormat="1" customHeight="1" s="27">
      <c r="A229" s="69" t="inlineStr">
        <is>
          <t>A1738</t>
        </is>
      </c>
      <c r="B229" s="70" t="inlineStr">
        <is>
          <t>Nguyễn Châu Điền</t>
        </is>
      </c>
      <c r="C229" s="71" t="inlineStr">
        <is>
          <t>X1 Xi Line 1-1</t>
        </is>
      </c>
      <c r="D229" s="72" t="inlineStr">
        <is>
          <t>Trực tiếp</t>
        </is>
      </c>
      <c r="E229" s="73" t="inlineStr">
        <is>
          <t>2020-12-01</t>
        </is>
      </c>
      <c r="F229" s="73" t="inlineStr"/>
      <c r="G229" s="74" t="inlineStr">
        <is>
          <t>A</t>
        </is>
      </c>
      <c r="H229" s="74" t="n">
        <v>2</v>
      </c>
      <c r="I229" s="74" t="inlineStr">
        <is>
          <t>A</t>
        </is>
      </c>
      <c r="J229" s="74" t="n">
        <v>2</v>
      </c>
      <c r="K229" s="74" t="inlineStr">
        <is>
          <t>CN</t>
        </is>
      </c>
      <c r="L229" s="74" t="n">
        <v>0</v>
      </c>
      <c r="M229" s="74" t="inlineStr">
        <is>
          <t>C</t>
        </is>
      </c>
      <c r="N229" s="74" t="n">
        <v>4</v>
      </c>
      <c r="O229" s="74" t="inlineStr">
        <is>
          <t>C</t>
        </is>
      </c>
      <c r="P229" s="74" t="n">
        <v>4</v>
      </c>
      <c r="Q229" s="74" t="inlineStr">
        <is>
          <t>C</t>
        </is>
      </c>
      <c r="R229" s="74" t="n">
        <v>4</v>
      </c>
      <c r="S229" s="74" t="inlineStr">
        <is>
          <t>C</t>
        </is>
      </c>
      <c r="T229" s="74" t="n">
        <v>4</v>
      </c>
      <c r="U229" s="74" t="inlineStr">
        <is>
          <t>C</t>
        </is>
      </c>
      <c r="V229" s="74" t="n">
        <v>4</v>
      </c>
      <c r="W229" s="75" t="inlineStr">
        <is>
          <t>L</t>
        </is>
      </c>
      <c r="X229" s="74" t="n">
        <v>0</v>
      </c>
      <c r="Y229" s="75" t="inlineStr">
        <is>
          <t>CN</t>
        </is>
      </c>
      <c r="Z229" s="74" t="n">
        <v>0</v>
      </c>
      <c r="AA229" s="74" t="inlineStr">
        <is>
          <t>R0</t>
        </is>
      </c>
      <c r="AB229" s="74" t="n">
        <v>0</v>
      </c>
      <c r="AC229" s="74" t="n"/>
      <c r="AD229" s="74" t="n"/>
      <c r="AE229" s="74" t="n"/>
      <c r="AF229" s="74" t="n"/>
      <c r="AG229" s="74" t="n"/>
      <c r="AH229" s="74" t="n"/>
      <c r="AI229" s="74" t="n"/>
      <c r="AJ229" s="74" t="n"/>
      <c r="AK229" s="74" t="n"/>
      <c r="AL229" s="74" t="n"/>
      <c r="AM229" s="74" t="n"/>
      <c r="AN229" s="74" t="n"/>
      <c r="AO229" s="74" t="n"/>
      <c r="AP229" s="74" t="n"/>
      <c r="AQ229" s="74" t="n"/>
      <c r="AR229" s="74" t="n"/>
      <c r="AS229" s="74" t="n"/>
      <c r="AT229" s="74" t="n"/>
      <c r="AU229" s="74" t="n"/>
      <c r="AV229" s="74" t="n"/>
      <c r="AW229" s="74" t="n"/>
      <c r="AX229" s="74" t="n"/>
      <c r="AY229" s="74" t="n"/>
      <c r="AZ229" s="74" t="n"/>
      <c r="BA229" s="74" t="n"/>
      <c r="BB229" s="74" t="n"/>
      <c r="BC229" s="74" t="n"/>
      <c r="BD229" s="74" t="n"/>
      <c r="BE229" s="74" t="n"/>
      <c r="BF229" s="74" t="n"/>
      <c r="BG229" s="74" t="n"/>
      <c r="BH229" s="74" t="n"/>
      <c r="BI229" s="74" t="n"/>
      <c r="BJ229" s="74" t="n"/>
      <c r="BK229" s="74" t="n"/>
      <c r="BL229" s="74" t="n"/>
      <c r="BM229" s="74" t="n"/>
      <c r="BN229" s="74" t="n"/>
      <c r="BO229" s="74" t="n"/>
      <c r="BP229" s="74" t="n"/>
      <c r="BQ229" s="62">
        <f>COUNTIF($G229:$BP229,"a")+COUNTIF($G229:$BP229,"r0,a5")/2+COUNTIF($G229:$BP229,"p5,a5")/2</f>
        <v/>
      </c>
      <c r="BR229" s="62">
        <f>COUNTIF($G229:$BP229,"d")+COUNTIF($G229:$BP229,"r0,d5")/2+COUNTIF($G229:$BP229,"p5,d5")/2</f>
        <v/>
      </c>
      <c r="BS229" s="62">
        <f>COUNTIF($G229:$BP229,"b")+COUNTIF($G229:$BP229,"r0,b5")/2+COUNTIF($G229:$BP229,"p5,b5")/2</f>
        <v/>
      </c>
      <c r="BT229" s="62">
        <f>COUNTIF($G229:$BP229,"c")+COUNTIF($G229:$BP229,"r0,c5")/2+COUNTIF($G229:$BP229,"p5,c5")/2</f>
        <v/>
      </c>
      <c r="BU229" s="62">
        <f>COUNTIF($G229:$BP229,"KH")+COUNTIF($G229:$BP229,"TL")+COUNTIF($G229:$BP229,"L")</f>
        <v/>
      </c>
      <c r="BV229" s="62" t="n"/>
      <c r="BW229" s="62">
        <f>COUNTIF($G229:$BP229,"hh")</f>
        <v/>
      </c>
      <c r="BX229" s="62">
        <f>COUNTIF($G229:$BP229,"nt7")</f>
        <v/>
      </c>
      <c r="BY229" s="62">
        <f>COUNTIF($G229:$BP229,"P")+COUNTIF($G229:$BP229,"p5,a5")/2+COUNTIF($G229:$BP229,"p5,b5")/2+COUNTIF($G229:$BP229,"p5,c5")/2+COUNTIF($G229:$BP229,"p5,d5")/2</f>
        <v/>
      </c>
      <c r="BZ229" s="63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4">
        <f>IF(BZ229&gt;25,4,IF(BZ229&gt;18,3,IF(BZ229&gt;12,2,IF(BZ229&gt;4,1,0))))-BX229-2+1</f>
        <v/>
      </c>
      <c r="CE229" s="30" t="n"/>
      <c r="CF229" s="64">
        <f>CD229*CI229</f>
        <v/>
      </c>
      <c r="CG229" s="65">
        <f>F229-BY229+1</f>
        <v/>
      </c>
      <c r="CH229" s="64">
        <f>CE229*16</f>
        <v/>
      </c>
      <c r="CI229" s="66">
        <f>VLOOKUP(A229,[1]DATA!$A$6:$AI$331,34,0)</f>
        <v/>
      </c>
      <c r="CJ229" s="67">
        <f>VLOOKUP(A229,[2]CHAMCONG!A$7:CI$333,79,0)</f>
        <v/>
      </c>
      <c r="CK229" s="68">
        <f>CJ229-CA229</f>
        <v/>
      </c>
      <c r="CL229" s="25" t="n"/>
      <c r="CM229" s="25" t="n"/>
    </row>
    <row r="230" ht="15.75" customFormat="1" customHeight="1" s="25">
      <c r="A230" s="69" t="inlineStr">
        <is>
          <t>A1741</t>
        </is>
      </c>
      <c r="B230" s="70" t="inlineStr">
        <is>
          <t>Ngô Thị Hoàng Yến</t>
        </is>
      </c>
      <c r="C230" s="71" t="inlineStr">
        <is>
          <t>X1 Ép - A</t>
        </is>
      </c>
      <c r="D230" s="72" t="inlineStr">
        <is>
          <t>Trực tiếp</t>
        </is>
      </c>
      <c r="E230" s="73" t="inlineStr">
        <is>
          <t>2020-12-04</t>
        </is>
      </c>
      <c r="F230" s="73" t="inlineStr"/>
      <c r="G230" s="74" t="inlineStr">
        <is>
          <t>A</t>
        </is>
      </c>
      <c r="H230" s="74" t="n">
        <v>4</v>
      </c>
      <c r="I230" s="74" t="inlineStr">
        <is>
          <t>A</t>
        </is>
      </c>
      <c r="J230" s="74" t="n">
        <v>4</v>
      </c>
      <c r="K230" s="74" t="inlineStr"/>
      <c r="L230" s="74" t="n">
        <v>0</v>
      </c>
      <c r="M230" s="74" t="inlineStr">
        <is>
          <t>C</t>
        </is>
      </c>
      <c r="N230" s="74" t="n">
        <v>4</v>
      </c>
      <c r="O230" s="74" t="inlineStr">
        <is>
          <t>C</t>
        </is>
      </c>
      <c r="P230" s="74" t="n">
        <v>4</v>
      </c>
      <c r="Q230" s="74" t="inlineStr">
        <is>
          <t>C</t>
        </is>
      </c>
      <c r="R230" s="74" t="n">
        <v>4</v>
      </c>
      <c r="S230" s="74" t="inlineStr">
        <is>
          <t>C</t>
        </is>
      </c>
      <c r="T230" s="74" t="n">
        <v>4</v>
      </c>
      <c r="U230" s="74" t="inlineStr">
        <is>
          <t>C</t>
        </is>
      </c>
      <c r="V230" s="74" t="n">
        <v>4</v>
      </c>
      <c r="W230" s="75" t="inlineStr">
        <is>
          <t>L</t>
        </is>
      </c>
      <c r="X230" s="74" t="n">
        <v>0</v>
      </c>
      <c r="Y230" s="75" t="inlineStr"/>
      <c r="Z230" s="74" t="n">
        <v>0</v>
      </c>
      <c r="AA230" s="75" t="inlineStr">
        <is>
          <t>R0</t>
        </is>
      </c>
      <c r="AB230" s="74" t="n">
        <v>0</v>
      </c>
      <c r="AC230" s="75" t="n"/>
      <c r="AD230" s="74" t="n"/>
      <c r="AE230" s="74" t="n"/>
      <c r="AF230" s="74" t="n"/>
      <c r="AG230" s="75" t="n"/>
      <c r="AH230" s="74" t="n"/>
      <c r="AI230" s="74" t="n"/>
      <c r="AJ230" s="74" t="n"/>
      <c r="AK230" s="74" t="n"/>
      <c r="AL230" s="74" t="n"/>
      <c r="AM230" s="74" t="n"/>
      <c r="AN230" s="74" t="n"/>
      <c r="AO230" s="74" t="n"/>
      <c r="AP230" s="74" t="n"/>
      <c r="AQ230" s="74" t="n"/>
      <c r="AR230" s="74" t="n"/>
      <c r="AS230" s="74" t="n"/>
      <c r="AT230" s="74" t="n"/>
      <c r="AU230" s="74" t="n"/>
      <c r="AV230" s="74" t="n"/>
      <c r="AW230" s="74" t="n"/>
      <c r="AX230" s="74" t="n"/>
      <c r="AY230" s="74" t="n"/>
      <c r="AZ230" s="74" t="n"/>
      <c r="BA230" s="74" t="n"/>
      <c r="BB230" s="74" t="n"/>
      <c r="BC230" s="74" t="n"/>
      <c r="BD230" s="74" t="n"/>
      <c r="BE230" s="74" t="n"/>
      <c r="BF230" s="74" t="n"/>
      <c r="BG230" s="74" t="n"/>
      <c r="BH230" s="74" t="n"/>
      <c r="BI230" s="74" t="n"/>
      <c r="BJ230" s="74" t="n"/>
      <c r="BK230" s="74" t="n"/>
      <c r="BL230" s="74" t="n"/>
      <c r="BM230" s="74" t="n"/>
      <c r="BN230" s="74" t="n"/>
      <c r="BO230" s="74" t="n"/>
      <c r="BP230" s="74" t="n"/>
      <c r="BQ230" s="62">
        <f>COUNTIF($G230:$BP230,"a")+COUNTIF($G230:$BP230,"r0,a5")/2+COUNTIF($G230:$BP230,"p5,a5")/2</f>
        <v/>
      </c>
      <c r="BR230" s="62">
        <f>COUNTIF($G230:$BP230,"d")+COUNTIF($G230:$BP230,"r0,d5")/2+COUNTIF($G230:$BP230,"p5,d5")/2</f>
        <v/>
      </c>
      <c r="BS230" s="62">
        <f>COUNTIF($G230:$BP230,"b")+COUNTIF($G230:$BP230,"r0,b5")/2+COUNTIF($G230:$BP230,"p5,b5")/2</f>
        <v/>
      </c>
      <c r="BT230" s="62">
        <f>COUNTIF($G230:$BP230,"c")+COUNTIF($G230:$BP230,"r0,c5")/2+COUNTIF($G230:$BP230,"p5,c5")/2</f>
        <v/>
      </c>
      <c r="BU230" s="62">
        <f>COUNTIF($G230:$BP230,"KH")+COUNTIF($G230:$BP230,"TL")+COUNTIF($G230:$BP230,"L")</f>
        <v/>
      </c>
      <c r="BV230" s="62" t="n"/>
      <c r="BW230" s="62">
        <f>COUNTIF($G230:$BP230,"hh")</f>
        <v/>
      </c>
      <c r="BX230" s="62">
        <f>COUNTIF($G230:$BP230,"nt7")</f>
        <v/>
      </c>
      <c r="BY230" s="62">
        <f>COUNTIF($G230:$BP230,"P")+COUNTIF($G230:$BP230,"p5,a5")/2+COUNTIF($G230:$BP230,"p5,b5")/2+COUNTIF($G230:$BP230,"p5,c5")/2+COUNTIF($G230:$BP230,"p5,d5")/2</f>
        <v/>
      </c>
      <c r="BZ230" s="63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4">
        <f>IF(BZ230&gt;25,4,IF(BZ230&gt;18,3,IF(BZ230&gt;12,2,IF(BZ230&gt;4,1,0))))-BX230-2+1</f>
        <v/>
      </c>
      <c r="CE230" s="30" t="n"/>
      <c r="CF230" s="64">
        <f>CD230*CI230</f>
        <v/>
      </c>
      <c r="CG230" s="65">
        <f>F230-BY230+1</f>
        <v/>
      </c>
      <c r="CH230" s="64">
        <f>CE230*16</f>
        <v/>
      </c>
      <c r="CI230" s="66">
        <f>VLOOKUP(A230,[1]DATA!$A$6:$AI$331,34,0)</f>
        <v/>
      </c>
      <c r="CJ230" s="67">
        <f>VLOOKUP(A230,[2]CHAMCONG!A$7:CI$333,79,0)</f>
        <v/>
      </c>
      <c r="CK230" s="68">
        <f>CJ230-CA230</f>
        <v/>
      </c>
    </row>
    <row r="231" ht="15.75" customFormat="1" customHeight="1" s="25">
      <c r="A231" s="69" t="inlineStr">
        <is>
          <t>A1743</t>
        </is>
      </c>
      <c r="B231" s="70" t="inlineStr">
        <is>
          <t>Lê Thanh Hải</t>
        </is>
      </c>
      <c r="C231" s="71" t="inlineStr">
        <is>
          <t>X1 Ép - B</t>
        </is>
      </c>
      <c r="D231" s="72" t="inlineStr">
        <is>
          <t>Trực tiếp</t>
        </is>
      </c>
      <c r="E231" s="73" t="inlineStr">
        <is>
          <t>2020-12-01</t>
        </is>
      </c>
      <c r="F231" s="73" t="inlineStr"/>
      <c r="G231" s="74" t="inlineStr">
        <is>
          <t>C</t>
        </is>
      </c>
      <c r="H231" s="74" t="n">
        <v>4</v>
      </c>
      <c r="I231" s="74" t="inlineStr">
        <is>
          <t>C</t>
        </is>
      </c>
      <c r="J231" s="74" t="n">
        <v>4</v>
      </c>
      <c r="K231" s="74" t="inlineStr"/>
      <c r="L231" s="74" t="n">
        <v>0</v>
      </c>
      <c r="M231" s="74" t="inlineStr">
        <is>
          <t>A</t>
        </is>
      </c>
      <c r="N231" s="74" t="n">
        <v>0</v>
      </c>
      <c r="O231" s="74" t="inlineStr">
        <is>
          <t>A</t>
        </is>
      </c>
      <c r="P231" s="74" t="n">
        <v>4</v>
      </c>
      <c r="Q231" s="75" t="inlineStr">
        <is>
          <t>A</t>
        </is>
      </c>
      <c r="R231" s="75" t="n">
        <v>4</v>
      </c>
      <c r="S231" s="74" t="inlineStr">
        <is>
          <t>A</t>
        </is>
      </c>
      <c r="T231" s="74" t="n">
        <v>4</v>
      </c>
      <c r="U231" s="74" t="inlineStr">
        <is>
          <t>A</t>
        </is>
      </c>
      <c r="V231" s="74" t="n">
        <v>4</v>
      </c>
      <c r="W231" s="74" t="inlineStr">
        <is>
          <t>L</t>
        </is>
      </c>
      <c r="X231" s="74" t="n">
        <v>0</v>
      </c>
      <c r="Y231" s="74" t="inlineStr"/>
      <c r="Z231" s="74" t="n">
        <v>0</v>
      </c>
      <c r="AA231" s="74" t="inlineStr">
        <is>
          <t>P0</t>
        </is>
      </c>
      <c r="AB231" s="74" t="n">
        <v>0</v>
      </c>
      <c r="AC231" s="74" t="n"/>
      <c r="AD231" s="74" t="n"/>
      <c r="AE231" s="74" t="n"/>
      <c r="AF231" s="74" t="n"/>
      <c r="AG231" s="74" t="n"/>
      <c r="AH231" s="74" t="n"/>
      <c r="AI231" s="74" t="n"/>
      <c r="AJ231" s="74" t="n"/>
      <c r="AK231" s="74" t="n"/>
      <c r="AL231" s="74" t="n"/>
      <c r="AM231" s="74" t="n"/>
      <c r="AN231" s="74" t="n"/>
      <c r="AO231" s="74" t="n"/>
      <c r="AP231" s="74" t="n"/>
      <c r="AQ231" s="74" t="n"/>
      <c r="AR231" s="74" t="n"/>
      <c r="AS231" s="74" t="n"/>
      <c r="AT231" s="74" t="n"/>
      <c r="AU231" s="74" t="n"/>
      <c r="AV231" s="74" t="n"/>
      <c r="AW231" s="74" t="n"/>
      <c r="AX231" s="74" t="n"/>
      <c r="AY231" s="74" t="n"/>
      <c r="AZ231" s="74" t="n"/>
      <c r="BA231" s="74" t="n"/>
      <c r="BB231" s="74" t="n"/>
      <c r="BC231" s="74" t="n"/>
      <c r="BD231" s="74" t="n"/>
      <c r="BE231" s="74" t="n"/>
      <c r="BF231" s="74" t="n"/>
      <c r="BG231" s="74" t="n"/>
      <c r="BH231" s="74" t="n"/>
      <c r="BI231" s="74" t="n"/>
      <c r="BJ231" s="74" t="n"/>
      <c r="BK231" s="74" t="n"/>
      <c r="BL231" s="74" t="n"/>
      <c r="BM231" s="74" t="n"/>
      <c r="BN231" s="74" t="n"/>
      <c r="BO231" s="74" t="n"/>
      <c r="BP231" s="74" t="n"/>
      <c r="BQ231" s="62">
        <f>COUNTIF($G231:$BP231,"a")+COUNTIF($G231:$BP231,"r0,a5")/2+COUNTIF($G231:$BP231,"p5,a5")/2</f>
        <v/>
      </c>
      <c r="BR231" s="62">
        <f>COUNTIF($G231:$BP231,"d")+COUNTIF($G231:$BP231,"r0,d5")/2+COUNTIF($G231:$BP231,"p5,d5")/2</f>
        <v/>
      </c>
      <c r="BS231" s="62">
        <f>COUNTIF($G231:$BP231,"b")+COUNTIF($G231:$BP231,"r0,b5")/2+COUNTIF($G231:$BP231,"p5,b5")/2</f>
        <v/>
      </c>
      <c r="BT231" s="62">
        <f>COUNTIF($G231:$BP231,"c")+COUNTIF($G231:$BP231,"r0,c5")/2+COUNTIF($G231:$BP231,"p5,c5")/2</f>
        <v/>
      </c>
      <c r="BU231" s="62">
        <f>COUNTIF($G231:$BP231,"KH")+COUNTIF($G231:$BP231,"TL")+COUNTIF($G231:$BP231,"L")</f>
        <v/>
      </c>
      <c r="BV231" s="62" t="n"/>
      <c r="BW231" s="62">
        <f>COUNTIF($G231:$BP231,"hh")</f>
        <v/>
      </c>
      <c r="BX231" s="62">
        <f>COUNTIF($G231:$BP231,"nt7")</f>
        <v/>
      </c>
      <c r="BY231" s="62">
        <f>COUNTIF($G231:$BP231,"P")+COUNTIF($G231:$BP231,"p5,a5")/2+COUNTIF($G231:$BP231,"p5,b5")/2+COUNTIF($G231:$BP231,"p5,c5")/2+COUNTIF($G231:$BP231,"p5,d5")/2</f>
        <v/>
      </c>
      <c r="BZ231" s="63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4">
        <f>IF(BZ231&gt;25,4,IF(BZ231&gt;18,3,IF(BZ231&gt;12,2,IF(BZ231&gt;4,1,0))))-BX231-2+1</f>
        <v/>
      </c>
      <c r="CE231" s="30" t="n"/>
      <c r="CF231" s="64">
        <f>CD231*CI231</f>
        <v/>
      </c>
      <c r="CG231" s="65">
        <f>F231-BY231+1</f>
        <v/>
      </c>
      <c r="CH231" s="64">
        <f>CE231*16</f>
        <v/>
      </c>
      <c r="CI231" s="66">
        <f>VLOOKUP(A231,[1]DATA!$A$6:$AI$331,34,0)</f>
        <v/>
      </c>
      <c r="CJ231" s="67">
        <f>VLOOKUP(A231,[2]CHAMCONG!A$7:CI$333,79,0)</f>
        <v/>
      </c>
      <c r="CK231" s="68">
        <f>CJ231-CA231</f>
        <v/>
      </c>
    </row>
    <row r="232" ht="15.75" customFormat="1" customHeight="1" s="25">
      <c r="A232" s="69" t="inlineStr">
        <is>
          <t>A1745</t>
        </is>
      </c>
      <c r="B232" s="70" t="inlineStr">
        <is>
          <t>Võ Thanh Sang</t>
        </is>
      </c>
      <c r="C232" s="71" t="inlineStr">
        <is>
          <t>X1 Sơn</t>
        </is>
      </c>
      <c r="D232" s="72" t="inlineStr">
        <is>
          <t>Trực tiếp</t>
        </is>
      </c>
      <c r="E232" s="73" t="inlineStr">
        <is>
          <t>2020-12-03</t>
        </is>
      </c>
      <c r="F232" s="73" t="inlineStr"/>
      <c r="G232" s="74" t="inlineStr">
        <is>
          <t>A</t>
        </is>
      </c>
      <c r="H232" s="74" t="n">
        <v>4</v>
      </c>
      <c r="I232" s="74" t="inlineStr">
        <is>
          <t>A</t>
        </is>
      </c>
      <c r="J232" s="74" t="n">
        <v>4</v>
      </c>
      <c r="K232" s="74" t="inlineStr"/>
      <c r="L232" s="74" t="n">
        <v>0</v>
      </c>
      <c r="M232" s="74" t="inlineStr">
        <is>
          <t>P0</t>
        </is>
      </c>
      <c r="N232" s="74" t="n">
        <v>0</v>
      </c>
      <c r="O232" s="74" t="inlineStr">
        <is>
          <t>A</t>
        </is>
      </c>
      <c r="P232" s="74" t="n">
        <v>4</v>
      </c>
      <c r="Q232" s="75" t="inlineStr">
        <is>
          <t>A</t>
        </is>
      </c>
      <c r="R232" s="74" t="n">
        <v>4</v>
      </c>
      <c r="S232" s="75" t="inlineStr">
        <is>
          <t>A</t>
        </is>
      </c>
      <c r="T232" s="74" t="n">
        <v>4</v>
      </c>
      <c r="U232" s="74" t="inlineStr">
        <is>
          <t>A</t>
        </is>
      </c>
      <c r="V232" s="74" t="n">
        <v>4</v>
      </c>
      <c r="W232" s="75" t="inlineStr">
        <is>
          <t>L</t>
        </is>
      </c>
      <c r="X232" s="74" t="n">
        <v>0</v>
      </c>
      <c r="Y232" s="75" t="inlineStr"/>
      <c r="Z232" s="74" t="n">
        <v>0</v>
      </c>
      <c r="AA232" s="74" t="inlineStr">
        <is>
          <t>P0</t>
        </is>
      </c>
      <c r="AB232" s="74" t="n">
        <v>0</v>
      </c>
      <c r="AC232" s="74" t="n"/>
      <c r="AD232" s="74" t="n"/>
      <c r="AE232" s="74" t="n"/>
      <c r="AF232" s="74" t="n"/>
      <c r="AG232" s="74" t="n"/>
      <c r="AH232" s="74" t="n"/>
      <c r="AI232" s="74" t="n"/>
      <c r="AJ232" s="74" t="n"/>
      <c r="AK232" s="74" t="n"/>
      <c r="AL232" s="74" t="n"/>
      <c r="AM232" s="74" t="n"/>
      <c r="AN232" s="74" t="n"/>
      <c r="AO232" s="74" t="n"/>
      <c r="AP232" s="74" t="n"/>
      <c r="AQ232" s="74" t="n"/>
      <c r="AR232" s="74" t="n"/>
      <c r="AS232" s="74" t="n"/>
      <c r="AT232" s="74" t="n"/>
      <c r="AU232" s="74" t="n"/>
      <c r="AV232" s="74" t="n"/>
      <c r="AW232" s="74" t="n"/>
      <c r="AX232" s="74" t="n"/>
      <c r="AY232" s="74" t="n"/>
      <c r="AZ232" s="74" t="n"/>
      <c r="BA232" s="74" t="n"/>
      <c r="BB232" s="74" t="n"/>
      <c r="BC232" s="74" t="n"/>
      <c r="BD232" s="74" t="n"/>
      <c r="BE232" s="74" t="n"/>
      <c r="BF232" s="74" t="n"/>
      <c r="BG232" s="74" t="n"/>
      <c r="BH232" s="74" t="n"/>
      <c r="BI232" s="74" t="n"/>
      <c r="BJ232" s="74" t="n"/>
      <c r="BK232" s="74" t="n"/>
      <c r="BL232" s="74" t="n"/>
      <c r="BM232" s="74" t="n"/>
      <c r="BN232" s="74" t="n"/>
      <c r="BO232" s="74" t="n"/>
      <c r="BP232" s="74" t="n"/>
      <c r="BQ232" s="62">
        <f>COUNTIF($G232:$BP232,"a")+COUNTIF($G232:$BP232,"r0,a5")/2+COUNTIF($G232:$BP232,"p5,a5")/2</f>
        <v/>
      </c>
      <c r="BR232" s="62">
        <f>COUNTIF($G232:$BP232,"d")+COUNTIF($G232:$BP232,"r0,d5")/2+COUNTIF($G232:$BP232,"p5,d5")/2</f>
        <v/>
      </c>
      <c r="BS232" s="62">
        <f>COUNTIF($G232:$BP232,"b")+COUNTIF($G232:$BP232,"r0,b5")/2+COUNTIF($G232:$BP232,"p5,b5")/2</f>
        <v/>
      </c>
      <c r="BT232" s="62">
        <f>COUNTIF($G232:$BP232,"c")+COUNTIF($G232:$BP232,"r0,c5")/2+COUNTIF($G232:$BP232,"p5,c5")/2</f>
        <v/>
      </c>
      <c r="BU232" s="62">
        <f>COUNTIF($G232:$BP232,"KH")+COUNTIF($G232:$BP232,"TL")+COUNTIF($G232:$BP232,"L")</f>
        <v/>
      </c>
      <c r="BV232" s="62" t="n"/>
      <c r="BW232" s="62">
        <f>COUNTIF($G232:$BP232,"hh")</f>
        <v/>
      </c>
      <c r="BX232" s="62">
        <f>COUNTIF($G232:$BP232,"nt7")</f>
        <v/>
      </c>
      <c r="BY232" s="62">
        <f>COUNTIF($G232:$BP232,"P")+COUNTIF($G232:$BP232,"p5,a5")/2+COUNTIF($G232:$BP232,"p5,b5")/2+COUNTIF($G232:$BP232,"p5,c5")/2+COUNTIF($G232:$BP232,"p5,d5")/2</f>
        <v/>
      </c>
      <c r="BZ232" s="63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4">
        <f>IF(BZ232&gt;25,4,IF(BZ232&gt;18,3,IF(BZ232&gt;12,2,IF(BZ232&gt;4,1,0))))-BX232-2+1</f>
        <v/>
      </c>
      <c r="CE232" s="30" t="n"/>
      <c r="CF232" s="64">
        <f>CD232*CI232</f>
        <v/>
      </c>
      <c r="CG232" s="65">
        <f>F232-BY232+1</f>
        <v/>
      </c>
      <c r="CH232" s="64">
        <f>CE232*16</f>
        <v/>
      </c>
      <c r="CI232" s="66">
        <f>VLOOKUP(A232,[1]DATA!$A$6:$AI$331,34,0)</f>
        <v/>
      </c>
      <c r="CJ232" s="67">
        <f>VLOOKUP(A232,[2]CHAMCONG!A$7:CI$333,79,0)</f>
        <v/>
      </c>
      <c r="CK232" s="68">
        <f>CJ232-CA232</f>
        <v/>
      </c>
    </row>
    <row r="233" ht="15.75" customFormat="1" customHeight="1" s="25">
      <c r="A233" s="69" t="inlineStr">
        <is>
          <t>A1760</t>
        </is>
      </c>
      <c r="B233" s="70" t="inlineStr">
        <is>
          <t>Hồ Bách Nam</t>
        </is>
      </c>
      <c r="C233" s="71" t="inlineStr">
        <is>
          <t>X1 Ép - A</t>
        </is>
      </c>
      <c r="D233" s="72" t="inlineStr">
        <is>
          <t>Trực tiếp</t>
        </is>
      </c>
      <c r="E233" s="73" t="inlineStr">
        <is>
          <t>2020-12-14</t>
        </is>
      </c>
      <c r="F233" s="73" t="inlineStr"/>
      <c r="G233" s="74" t="inlineStr">
        <is>
          <t>A</t>
        </is>
      </c>
      <c r="H233" s="74" t="n">
        <v>4</v>
      </c>
      <c r="I233" s="75" t="inlineStr">
        <is>
          <t>P0</t>
        </is>
      </c>
      <c r="J233" s="74" t="n">
        <v>0</v>
      </c>
      <c r="K233" s="74" t="inlineStr"/>
      <c r="L233" s="74" t="n">
        <v>4</v>
      </c>
      <c r="M233" s="74" t="inlineStr">
        <is>
          <t>C</t>
        </is>
      </c>
      <c r="N233" s="74" t="n">
        <v>4</v>
      </c>
      <c r="O233" s="74" t="inlineStr">
        <is>
          <t>C</t>
        </is>
      </c>
      <c r="P233" s="74" t="n">
        <v>4</v>
      </c>
      <c r="Q233" s="74" t="inlineStr">
        <is>
          <t>C</t>
        </is>
      </c>
      <c r="R233" s="74" t="n">
        <v>4</v>
      </c>
      <c r="S233" s="74" t="inlineStr">
        <is>
          <t>C</t>
        </is>
      </c>
      <c r="T233" s="74" t="n">
        <v>4</v>
      </c>
      <c r="U233" s="74" t="inlineStr">
        <is>
          <t>C</t>
        </is>
      </c>
      <c r="V233" s="74" t="n">
        <v>4</v>
      </c>
      <c r="W233" s="74" t="inlineStr">
        <is>
          <t>L</t>
        </is>
      </c>
      <c r="X233" s="74" t="n">
        <v>0</v>
      </c>
      <c r="Y233" s="74" t="inlineStr"/>
      <c r="Z233" s="74" t="n">
        <v>0</v>
      </c>
      <c r="AA233" s="74" t="inlineStr">
        <is>
          <t>P0</t>
        </is>
      </c>
      <c r="AB233" s="74" t="n">
        <v>0</v>
      </c>
      <c r="AC233" s="74" t="n"/>
      <c r="AD233" s="74" t="n"/>
      <c r="AE233" s="74" t="n"/>
      <c r="AF233" s="74" t="n"/>
      <c r="AG233" s="74" t="n"/>
      <c r="AH233" s="74" t="n"/>
      <c r="AI233" s="74" t="n"/>
      <c r="AJ233" s="74" t="n"/>
      <c r="AK233" s="74" t="n"/>
      <c r="AL233" s="74" t="n"/>
      <c r="AM233" s="74" t="n"/>
      <c r="AN233" s="74" t="n"/>
      <c r="AO233" s="74" t="n"/>
      <c r="AP233" s="74" t="n"/>
      <c r="AQ233" s="74" t="n"/>
      <c r="AR233" s="74" t="n"/>
      <c r="AS233" s="74" t="n"/>
      <c r="AT233" s="74" t="n"/>
      <c r="AU233" s="74" t="n"/>
      <c r="AV233" s="74" t="n"/>
      <c r="AW233" s="74" t="n"/>
      <c r="AX233" s="74" t="n"/>
      <c r="AY233" s="74" t="n"/>
      <c r="AZ233" s="74" t="n"/>
      <c r="BA233" s="74" t="n"/>
      <c r="BB233" s="74" t="n"/>
      <c r="BC233" s="74" t="n"/>
      <c r="BD233" s="74" t="n"/>
      <c r="BE233" s="74" t="n"/>
      <c r="BF233" s="74" t="n"/>
      <c r="BG233" s="74" t="n"/>
      <c r="BH233" s="74" t="n"/>
      <c r="BI233" s="74" t="n"/>
      <c r="BJ233" s="74" t="n"/>
      <c r="BK233" s="74" t="n"/>
      <c r="BL233" s="74" t="n"/>
      <c r="BM233" s="74" t="n"/>
      <c r="BN233" s="74" t="n"/>
      <c r="BO233" s="74" t="n"/>
      <c r="BP233" s="74" t="n"/>
      <c r="BQ233" s="62">
        <f>COUNTIF($G233:$BP233,"a")+COUNTIF($G233:$BP233,"r0,a5")/2+COUNTIF($G233:$BP233,"p5,a5")/2</f>
        <v/>
      </c>
      <c r="BR233" s="62">
        <f>COUNTIF($G233:$BP233,"d")+COUNTIF($G233:$BP233,"r0,d5")/2+COUNTIF($G233:$BP233,"p5,d5")/2</f>
        <v/>
      </c>
      <c r="BS233" s="62">
        <f>COUNTIF($G233:$BP233,"b")+COUNTIF($G233:$BP233,"r0,b5")/2+COUNTIF($G233:$BP233,"p5,b5")/2</f>
        <v/>
      </c>
      <c r="BT233" s="62">
        <f>COUNTIF($G233:$BP233,"c")+COUNTIF($G233:$BP233,"r0,c5")/2+COUNTIF($G233:$BP233,"p5,c5")/2</f>
        <v/>
      </c>
      <c r="BU233" s="62">
        <f>COUNTIF($G233:$BP233,"KH")+COUNTIF($G233:$BP233,"TL")+COUNTIF($G233:$BP233,"L")</f>
        <v/>
      </c>
      <c r="BV233" s="62" t="n"/>
      <c r="BW233" s="62">
        <f>COUNTIF($G233:$BP233,"hh")</f>
        <v/>
      </c>
      <c r="BX233" s="62">
        <f>COUNTIF($G233:$BP233,"nt7")</f>
        <v/>
      </c>
      <c r="BY233" s="62">
        <f>COUNTIF($G233:$BP233,"P")+COUNTIF($G233:$BP233,"p5,a5")/2+COUNTIF($G233:$BP233,"p5,b5")/2+COUNTIF($G233:$BP233,"p5,c5")/2+COUNTIF($G233:$BP233,"p5,d5")/2</f>
        <v/>
      </c>
      <c r="BZ233" s="63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4">
        <f>IF(BZ233&gt;25,4,IF(BZ233&gt;18,3,IF(BZ233&gt;12,2,IF(BZ233&gt;4,1,0))))-BX233-2+1</f>
        <v/>
      </c>
      <c r="CE233" s="30" t="n"/>
      <c r="CF233" s="64">
        <f>CD233*CI233</f>
        <v/>
      </c>
      <c r="CG233" s="65">
        <f>F233-BY233+1</f>
        <v/>
      </c>
      <c r="CH233" s="64">
        <f>CE233*16</f>
        <v/>
      </c>
      <c r="CI233" s="66">
        <f>VLOOKUP(A233,[1]DATA!$A$6:$AI$331,34,0)</f>
        <v/>
      </c>
      <c r="CJ233" s="67">
        <f>VLOOKUP(A233,[2]CHAMCONG!A$7:CI$333,79,0)</f>
        <v/>
      </c>
      <c r="CK233" s="68">
        <f>CJ233-CA233</f>
        <v/>
      </c>
    </row>
    <row r="234" ht="15.75" customFormat="1" customHeight="1" s="25">
      <c r="A234" s="69" t="inlineStr">
        <is>
          <t>A1761</t>
        </is>
      </c>
      <c r="B234" s="70" t="inlineStr">
        <is>
          <t>Nguyễn Trọng Trí</t>
        </is>
      </c>
      <c r="C234" s="71" t="inlineStr">
        <is>
          <t>X1 Sơn</t>
        </is>
      </c>
      <c r="D234" s="72" t="inlineStr">
        <is>
          <t>Trực tiếp</t>
        </is>
      </c>
      <c r="E234" s="73" t="inlineStr">
        <is>
          <t>2020-12-14</t>
        </is>
      </c>
      <c r="F234" s="73" t="inlineStr"/>
      <c r="G234" s="74" t="inlineStr">
        <is>
          <t>A</t>
        </is>
      </c>
      <c r="H234" s="74" t="n">
        <v>1</v>
      </c>
      <c r="I234" s="74" t="inlineStr">
        <is>
          <t>A</t>
        </is>
      </c>
      <c r="J234" s="74" t="n">
        <v>1</v>
      </c>
      <c r="K234" s="74" t="inlineStr"/>
      <c r="L234" s="74" t="n">
        <v>0</v>
      </c>
      <c r="M234" s="74" t="inlineStr">
        <is>
          <t>D</t>
        </is>
      </c>
      <c r="N234" s="74" t="n">
        <v>0</v>
      </c>
      <c r="O234" s="74" t="inlineStr">
        <is>
          <t>D</t>
        </is>
      </c>
      <c r="P234" s="74" t="n">
        <v>0</v>
      </c>
      <c r="Q234" s="74" t="inlineStr">
        <is>
          <t>D</t>
        </is>
      </c>
      <c r="R234" s="74" t="n">
        <v>0</v>
      </c>
      <c r="S234" s="74" t="inlineStr">
        <is>
          <t>D</t>
        </is>
      </c>
      <c r="T234" s="74" t="n">
        <v>0</v>
      </c>
      <c r="U234" s="74" t="inlineStr">
        <is>
          <t>D</t>
        </is>
      </c>
      <c r="V234" s="74" t="n">
        <v>0</v>
      </c>
      <c r="W234" s="74" t="inlineStr">
        <is>
          <t>L</t>
        </is>
      </c>
      <c r="X234" s="74" t="n">
        <v>0</v>
      </c>
      <c r="Y234" s="74" t="inlineStr"/>
      <c r="Z234" s="74" t="n">
        <v>0</v>
      </c>
      <c r="AA234" s="75" t="inlineStr">
        <is>
          <t>R0</t>
        </is>
      </c>
      <c r="AB234" s="74" t="n">
        <v>0</v>
      </c>
      <c r="AC234" s="74" t="n"/>
      <c r="AD234" s="74" t="n"/>
      <c r="AE234" s="74" t="n"/>
      <c r="AF234" s="75" t="n"/>
      <c r="AG234" s="74" t="n"/>
      <c r="AH234" s="74" t="n"/>
      <c r="AI234" s="75" t="n"/>
      <c r="AJ234" s="74" t="n"/>
      <c r="AK234" s="75" t="n"/>
      <c r="AL234" s="74" t="n"/>
      <c r="AM234" s="75" t="n"/>
      <c r="AN234" s="74" t="n"/>
      <c r="AO234" s="74" t="n"/>
      <c r="AP234" s="74" t="n"/>
      <c r="AQ234" s="74" t="n"/>
      <c r="AR234" s="74" t="n"/>
      <c r="AS234" s="74" t="n"/>
      <c r="AT234" s="74" t="n"/>
      <c r="AU234" s="74" t="n"/>
      <c r="AV234" s="74" t="n"/>
      <c r="AW234" s="74" t="n"/>
      <c r="AX234" s="74" t="n"/>
      <c r="AY234" s="74" t="n"/>
      <c r="AZ234" s="74" t="n"/>
      <c r="BA234" s="74" t="n"/>
      <c r="BB234" s="74" t="n"/>
      <c r="BC234" s="74" t="n"/>
      <c r="BD234" s="74" t="n"/>
      <c r="BE234" s="74" t="n"/>
      <c r="BF234" s="74" t="n"/>
      <c r="BG234" s="74" t="n"/>
      <c r="BH234" s="74" t="n"/>
      <c r="BI234" s="74" t="n"/>
      <c r="BJ234" s="74" t="n"/>
      <c r="BK234" s="74" t="n"/>
      <c r="BL234" s="74" t="n"/>
      <c r="BM234" s="74" t="n"/>
      <c r="BN234" s="74" t="n"/>
      <c r="BO234" s="74" t="n"/>
      <c r="BP234" s="74" t="n"/>
      <c r="BQ234" s="62">
        <f>COUNTIF($G234:$BP234,"a")+COUNTIF($G234:$BP234,"r0,a5")/2+COUNTIF($G234:$BP234,"p5,a5")/2</f>
        <v/>
      </c>
      <c r="BR234" s="62">
        <f>COUNTIF($G234:$BP234,"d")+COUNTIF($G234:$BP234,"r0,d5")/2+COUNTIF($G234:$BP234,"p5,d5")/2</f>
        <v/>
      </c>
      <c r="BS234" s="62">
        <f>COUNTIF($G234:$BP234,"b")+COUNTIF($G234:$BP234,"r0,b5")/2+COUNTIF($G234:$BP234,"p5,b5")/2</f>
        <v/>
      </c>
      <c r="BT234" s="62">
        <f>COUNTIF($G234:$BP234,"c")+COUNTIF($G234:$BP234,"r0,c5")/2+COUNTIF($G234:$BP234,"p5,c5")/2</f>
        <v/>
      </c>
      <c r="BU234" s="62">
        <f>COUNTIF($G234:$BP234,"KH")+COUNTIF($G234:$BP234,"TL")+COUNTIF($G234:$BP234,"L")</f>
        <v/>
      </c>
      <c r="BV234" s="62" t="n"/>
      <c r="BW234" s="62">
        <f>COUNTIF($G234:$BP234,"hh")</f>
        <v/>
      </c>
      <c r="BX234" s="62">
        <f>COUNTIF($G234:$BP234,"nt7")</f>
        <v/>
      </c>
      <c r="BY234" s="62">
        <f>COUNTIF($G234:$BP234,"P")+COUNTIF($G234:$BP234,"p5,a5")/2+COUNTIF($G234:$BP234,"p5,b5")/2+COUNTIF($G234:$BP234,"p5,c5")/2+COUNTIF($G234:$BP234,"p5,d5")/2</f>
        <v/>
      </c>
      <c r="BZ234" s="63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4">
        <f>IF(BZ234&gt;25,4,IF(BZ234&gt;18,3,IF(BZ234&gt;12,2,IF(BZ234&gt;4,1,0))))-BX234-2+1</f>
        <v/>
      </c>
      <c r="CE234" s="30" t="n"/>
      <c r="CF234" s="64">
        <f>CD234*CI234</f>
        <v/>
      </c>
      <c r="CG234" s="65">
        <f>F234-BY234+1</f>
        <v/>
      </c>
      <c r="CH234" s="64">
        <f>CE234*16</f>
        <v/>
      </c>
      <c r="CI234" s="66">
        <f>VLOOKUP(A234,[1]DATA!$A$6:$AI$331,34,0)</f>
        <v/>
      </c>
      <c r="CJ234" s="67">
        <f>VLOOKUP(A234,[2]CHAMCONG!A$7:CI$333,79,0)</f>
        <v/>
      </c>
      <c r="CK234" s="68">
        <f>CJ234-CA234</f>
        <v/>
      </c>
    </row>
    <row r="235" customFormat="1" s="25">
      <c r="A235" s="69" t="inlineStr">
        <is>
          <t>A1773</t>
        </is>
      </c>
      <c r="B235" s="70" t="inlineStr">
        <is>
          <t>Huỳnh Thị Thanh Thơ</t>
        </is>
      </c>
      <c r="C235" s="71" t="inlineStr">
        <is>
          <t>KINH DOANH</t>
        </is>
      </c>
      <c r="D235" s="72" t="inlineStr">
        <is>
          <t>Gián tiếp</t>
        </is>
      </c>
      <c r="E235" s="73" t="inlineStr">
        <is>
          <t>2020-12-21</t>
        </is>
      </c>
      <c r="F235" s="73" t="inlineStr"/>
      <c r="G235" s="74" t="inlineStr">
        <is>
          <t>D</t>
        </is>
      </c>
      <c r="H235" s="74" t="n">
        <v>0</v>
      </c>
      <c r="I235" s="74" t="inlineStr">
        <is>
          <t>D</t>
        </is>
      </c>
      <c r="J235" s="74" t="n">
        <v>0</v>
      </c>
      <c r="K235" s="74" t="inlineStr"/>
      <c r="L235" s="74" t="n">
        <v>0</v>
      </c>
      <c r="M235" s="74" t="inlineStr">
        <is>
          <t>R0,D5</t>
        </is>
      </c>
      <c r="N235" s="74" t="n">
        <v>0</v>
      </c>
      <c r="O235" s="74" t="inlineStr">
        <is>
          <t>R0</t>
        </is>
      </c>
      <c r="P235" s="74" t="n">
        <v>0</v>
      </c>
      <c r="Q235" s="74" t="inlineStr">
        <is>
          <t>D</t>
        </is>
      </c>
      <c r="R235" s="74" t="n">
        <v>0</v>
      </c>
      <c r="S235" s="75" t="inlineStr">
        <is>
          <t>D</t>
        </is>
      </c>
      <c r="T235" s="74" t="n">
        <v>0</v>
      </c>
      <c r="U235" s="75" t="inlineStr">
        <is>
          <t>D</t>
        </is>
      </c>
      <c r="V235" s="74" t="n">
        <v>0</v>
      </c>
      <c r="W235" s="75" t="inlineStr">
        <is>
          <t>L</t>
        </is>
      </c>
      <c r="X235" s="74" t="n">
        <v>0</v>
      </c>
      <c r="Y235" s="75" t="inlineStr"/>
      <c r="Z235" s="74" t="n">
        <v>0</v>
      </c>
      <c r="AA235" s="75" t="inlineStr">
        <is>
          <t>P0</t>
        </is>
      </c>
      <c r="AB235" s="74" t="n">
        <v>0</v>
      </c>
      <c r="AC235" s="75" t="n"/>
      <c r="AD235" s="74" t="n"/>
      <c r="AE235" s="75" t="n"/>
      <c r="AF235" s="75" t="n"/>
      <c r="AG235" s="75" t="n"/>
      <c r="AH235" s="74" t="n"/>
      <c r="AI235" s="74" t="n"/>
      <c r="AJ235" s="74" t="n"/>
      <c r="AK235" s="74" t="n"/>
      <c r="AL235" s="74" t="n"/>
      <c r="AM235" s="74" t="n"/>
      <c r="AN235" s="74" t="n"/>
      <c r="AO235" s="74" t="n"/>
      <c r="AP235" s="74" t="n"/>
      <c r="AQ235" s="74" t="n"/>
      <c r="AR235" s="74" t="n"/>
      <c r="AS235" s="74" t="n"/>
      <c r="AT235" s="74" t="n"/>
      <c r="AU235" s="74" t="n"/>
      <c r="AV235" s="74" t="n"/>
      <c r="AW235" s="74" t="n"/>
      <c r="AX235" s="74" t="n"/>
      <c r="AY235" s="74" t="n"/>
      <c r="AZ235" s="74" t="n"/>
      <c r="BA235" s="74" t="n"/>
      <c r="BB235" s="74" t="n"/>
      <c r="BC235" s="74" t="n"/>
      <c r="BD235" s="74" t="n"/>
      <c r="BE235" s="74" t="n"/>
      <c r="BF235" s="74" t="n"/>
      <c r="BG235" s="74" t="n"/>
      <c r="BH235" s="74" t="n"/>
      <c r="BI235" s="74" t="n"/>
      <c r="BJ235" s="74" t="n"/>
      <c r="BK235" s="74" t="n"/>
      <c r="BL235" s="74" t="n"/>
      <c r="BM235" s="74" t="n"/>
      <c r="BN235" s="74" t="n"/>
      <c r="BO235" s="74" t="n"/>
      <c r="BP235" s="74" t="n"/>
      <c r="BQ235" s="62">
        <f>COUNTIF($G235:$BP235,"a")+COUNTIF($G235:$BP235,"r0,a5")/2+COUNTIF($G235:$BP235,"p5,a5")/2</f>
        <v/>
      </c>
      <c r="BR235" s="62">
        <f>COUNTIF($G235:$BP235,"d")+COUNTIF($G235:$BP235,"r0,d5")/2+COUNTIF($G235:$BP235,"p5,d5")/2</f>
        <v/>
      </c>
      <c r="BS235" s="62">
        <f>COUNTIF($G235:$BP235,"b")+COUNTIF($G235:$BP235,"r0,b5")/2+COUNTIF($G235:$BP235,"p5,b5")/2</f>
        <v/>
      </c>
      <c r="BT235" s="62">
        <f>COUNTIF($G235:$BP235,"c")+COUNTIF($G235:$BP235,"r0,c5")/2+COUNTIF($G235:$BP235,"p5,c5")/2</f>
        <v/>
      </c>
      <c r="BU235" s="62">
        <f>COUNTIF($G235:$BP235,"KH")+COUNTIF($G235:$BP235,"TL")+COUNTIF($G235:$BP235,"L")</f>
        <v/>
      </c>
      <c r="BV235" s="62" t="n"/>
      <c r="BW235" s="62">
        <f>COUNTIF($G235:$BP235,"hh")</f>
        <v/>
      </c>
      <c r="BX235" s="62">
        <f>COUNTIF($G235:$BP235,"nt7")</f>
        <v/>
      </c>
      <c r="BY235" s="62">
        <f>COUNTIF($G235:$BP235,"P")+COUNTIF($G235:$BP235,"p5,a5")/2+COUNTIF($G235:$BP235,"p5,b5")/2+COUNTIF($G235:$BP235,"p5,c5")/2+COUNTIF($G235:$BP235,"p5,d5")/2</f>
        <v/>
      </c>
      <c r="BZ235" s="63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4">
        <f>IF(BZ235&gt;25,4,IF(BZ235&gt;18,3,IF(BZ235&gt;12,2,IF(BZ235&gt;4,1,0))))-BX235-2+1</f>
        <v/>
      </c>
      <c r="CE235" s="30" t="n"/>
      <c r="CF235" s="64">
        <f>CD235*CI235</f>
        <v/>
      </c>
      <c r="CG235" s="65">
        <f>F235-BY235+1</f>
        <v/>
      </c>
      <c r="CH235" s="64">
        <f>CE235*16</f>
        <v/>
      </c>
      <c r="CI235" s="66">
        <f>VLOOKUP(A235,[1]DATA!$A$6:$AI$331,34,0)</f>
        <v/>
      </c>
      <c r="CJ235" s="67">
        <f>VLOOKUP(A235,[2]CHAMCONG!A$7:CI$333,79,0)</f>
        <v/>
      </c>
      <c r="CK235" s="68">
        <f>CJ235-CA235</f>
        <v/>
      </c>
    </row>
    <row r="236" ht="15.75" customFormat="1" customHeight="1" s="27">
      <c r="A236" s="69" t="inlineStr">
        <is>
          <t>A1775</t>
        </is>
      </c>
      <c r="B236" s="70" t="inlineStr">
        <is>
          <t>Nguyễn Bá Phi Long</t>
        </is>
      </c>
      <c r="C236" s="71" t="inlineStr">
        <is>
          <t>X1 Sơn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A</t>
        </is>
      </c>
      <c r="H236" s="74" t="n">
        <v>4</v>
      </c>
      <c r="I236" s="75" t="inlineStr">
        <is>
          <t>A</t>
        </is>
      </c>
      <c r="J236" s="74" t="n">
        <v>4</v>
      </c>
      <c r="K236" s="74" t="inlineStr"/>
      <c r="L236" s="74" t="n">
        <v>0</v>
      </c>
      <c r="M236" s="74" t="inlineStr">
        <is>
          <t>C</t>
        </is>
      </c>
      <c r="N236" s="74" t="n">
        <v>4</v>
      </c>
      <c r="O236" s="75" t="inlineStr">
        <is>
          <t>C</t>
        </is>
      </c>
      <c r="P236" s="74" t="n">
        <v>4</v>
      </c>
      <c r="Q236" s="74" t="inlineStr">
        <is>
          <t>C</t>
        </is>
      </c>
      <c r="R236" s="74" t="n">
        <v>4</v>
      </c>
      <c r="S236" s="75" t="inlineStr">
        <is>
          <t>C</t>
        </is>
      </c>
      <c r="T236" s="74" t="n">
        <v>4</v>
      </c>
      <c r="U236" s="74" t="inlineStr">
        <is>
          <t>C</t>
        </is>
      </c>
      <c r="V236" s="74" t="n">
        <v>4</v>
      </c>
      <c r="W236" s="75" t="inlineStr">
        <is>
          <t>L</t>
        </is>
      </c>
      <c r="X236" s="74" t="n">
        <v>0</v>
      </c>
      <c r="Y236" s="75" t="inlineStr"/>
      <c r="Z236" s="74" t="n">
        <v>0</v>
      </c>
      <c r="AA236" s="74" t="inlineStr">
        <is>
          <t>R0</t>
        </is>
      </c>
      <c r="AB236" s="74" t="n">
        <v>0</v>
      </c>
      <c r="AC236" s="74" t="n"/>
      <c r="AD236" s="74" t="n"/>
      <c r="AE236" s="74" t="n"/>
      <c r="AF236" s="74" t="n"/>
      <c r="AG236" s="74" t="n"/>
      <c r="AH236" s="74" t="n"/>
      <c r="AI236" s="74" t="n"/>
      <c r="AJ236" s="74" t="n"/>
      <c r="AK236" s="74" t="n"/>
      <c r="AL236" s="74" t="n"/>
      <c r="AM236" s="74" t="n"/>
      <c r="AN236" s="74" t="n"/>
      <c r="AO236" s="74" t="n"/>
      <c r="AP236" s="74" t="n"/>
      <c r="AQ236" s="74" t="n"/>
      <c r="AR236" s="74" t="n"/>
      <c r="AS236" s="74" t="n"/>
      <c r="AT236" s="74" t="n"/>
      <c r="AU236" s="74" t="n"/>
      <c r="AV236" s="74" t="n"/>
      <c r="AW236" s="74" t="n"/>
      <c r="AX236" s="74" t="n"/>
      <c r="AY236" s="74" t="n"/>
      <c r="AZ236" s="74" t="n"/>
      <c r="BA236" s="74" t="n"/>
      <c r="BB236" s="74" t="n"/>
      <c r="BC236" s="74" t="n"/>
      <c r="BD236" s="74" t="n"/>
      <c r="BE236" s="74" t="n"/>
      <c r="BF236" s="74" t="n"/>
      <c r="BG236" s="74" t="n"/>
      <c r="BH236" s="74" t="n"/>
      <c r="BI236" s="74" t="n"/>
      <c r="BJ236" s="74" t="n"/>
      <c r="BK236" s="74" t="n"/>
      <c r="BL236" s="74" t="n"/>
      <c r="BM236" s="74" t="n"/>
      <c r="BN236" s="74" t="n"/>
      <c r="BO236" s="74" t="n"/>
      <c r="BP236" s="74" t="n"/>
      <c r="BQ236" s="62">
        <f>COUNTIF($G236:$BP236,"a")+COUNTIF($G236:$BP236,"r0,a5")/2+COUNTIF($G236:$BP236,"p5,a5")/2</f>
        <v/>
      </c>
      <c r="BR236" s="62">
        <f>COUNTIF($G236:$BP236,"d")+COUNTIF($G236:$BP236,"r0,d5")/2+COUNTIF($G236:$BP236,"p5,d5")/2</f>
        <v/>
      </c>
      <c r="BS236" s="62">
        <f>COUNTIF($G236:$BP236,"b")+COUNTIF($G236:$BP236,"r0,b5")/2+COUNTIF($G236:$BP236,"p5,b5")/2</f>
        <v/>
      </c>
      <c r="BT236" s="62">
        <f>COUNTIF($G236:$BP236,"c")+COUNTIF($G236:$BP236,"r0,c5")/2+COUNTIF($G236:$BP236,"p5,c5")/2</f>
        <v/>
      </c>
      <c r="BU236" s="62">
        <f>COUNTIF($G236:$BP236,"KH")+COUNTIF($G236:$BP236,"TL")+COUNTIF($G236:$BP236,"L")</f>
        <v/>
      </c>
      <c r="BV236" s="62" t="n"/>
      <c r="BW236" s="62">
        <f>COUNTIF($G236:$BP236,"hh")</f>
        <v/>
      </c>
      <c r="BX236" s="62">
        <f>COUNTIF($G236:$BP236,"nt7")</f>
        <v/>
      </c>
      <c r="BY236" s="62">
        <f>COUNTIF($G236:$BP236,"P")+COUNTIF($G236:$BP236,"p5,a5")/2+COUNTIF($G236:$BP236,"p5,b5")/2+COUNTIF($G236:$BP236,"p5,c5")/2+COUNTIF($G236:$BP236,"p5,d5")/2</f>
        <v/>
      </c>
      <c r="BZ236" s="63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4">
        <f>IF(BZ236&gt;25,4,IF(BZ236&gt;18,3,IF(BZ236&gt;12,2,IF(BZ236&gt;4,1,0))))-BX236-2+1</f>
        <v/>
      </c>
      <c r="CE236" s="30" t="n"/>
      <c r="CF236" s="64">
        <f>CD236*CI236</f>
        <v/>
      </c>
      <c r="CG236" s="65">
        <f>F236-BY236+1</f>
        <v/>
      </c>
      <c r="CH236" s="64">
        <f>CE236*16</f>
        <v/>
      </c>
      <c r="CI236" s="66">
        <f>VLOOKUP(A236,[1]DATA!$A$6:$AI$331,34,0)</f>
        <v/>
      </c>
      <c r="CJ236" s="67">
        <f>VLOOKUP(A236,[2]CHAMCONG!A$7:CI$333,79,0)</f>
        <v/>
      </c>
      <c r="CK236" s="68">
        <f>CJ236-CA236</f>
        <v/>
      </c>
      <c r="CL236" s="25" t="n"/>
      <c r="CM236" s="25" t="n"/>
    </row>
    <row r="237" ht="15.75" customFormat="1" customHeight="1" s="27">
      <c r="A237" s="69" t="inlineStr">
        <is>
          <t>A1776</t>
        </is>
      </c>
      <c r="B237" s="70" t="inlineStr">
        <is>
          <t>Nguyễn Thái Duy</t>
        </is>
      </c>
      <c r="C237" s="71" t="inlineStr">
        <is>
          <t>X1 Ép -  Kỹ thuật</t>
        </is>
      </c>
      <c r="D237" s="72" t="inlineStr">
        <is>
          <t>Trực tiếp</t>
        </is>
      </c>
      <c r="E237" s="73" t="inlineStr">
        <is>
          <t>2020-12-21</t>
        </is>
      </c>
      <c r="F237" s="73" t="inlineStr"/>
      <c r="G237" s="74" t="inlineStr"/>
      <c r="H237" s="74" t="n">
        <v>0</v>
      </c>
      <c r="I237" s="74" t="inlineStr"/>
      <c r="J237" s="74" t="n">
        <v>0</v>
      </c>
      <c r="K237" s="74" t="inlineStr">
        <is>
          <t>CN</t>
        </is>
      </c>
      <c r="L237" s="74" t="n">
        <v>0</v>
      </c>
      <c r="M237" s="74" t="inlineStr"/>
      <c r="N237" s="74" t="n">
        <v>0</v>
      </c>
      <c r="O237" s="74" t="inlineStr"/>
      <c r="P237" s="74" t="n">
        <v>0</v>
      </c>
      <c r="Q237" s="74" t="inlineStr"/>
      <c r="R237" s="74" t="n">
        <v>0</v>
      </c>
      <c r="S237" s="74" t="inlineStr"/>
      <c r="T237" s="74" t="n">
        <v>0</v>
      </c>
      <c r="U237" s="74" t="inlineStr"/>
      <c r="V237" s="74" t="n">
        <v>0</v>
      </c>
      <c r="W237" s="74" t="inlineStr">
        <is>
          <t>L</t>
        </is>
      </c>
      <c r="X237" s="74" t="n">
        <v>0</v>
      </c>
      <c r="Y237" s="74" t="inlineStr"/>
      <c r="Z237" s="74" t="n">
        <v>0</v>
      </c>
      <c r="AA237" s="74" t="inlineStr">
        <is>
          <t>R0</t>
        </is>
      </c>
      <c r="AB237" s="74" t="n">
        <v>0</v>
      </c>
      <c r="AC237" s="74" t="n"/>
      <c r="AD237" s="74" t="n"/>
      <c r="AE237" s="74" t="n"/>
      <c r="AF237" s="74" t="n"/>
      <c r="AG237" s="74" t="n"/>
      <c r="AH237" s="74" t="n"/>
      <c r="AI237" s="74" t="n"/>
      <c r="AJ237" s="74" t="n"/>
      <c r="AK237" s="74" t="n"/>
      <c r="AL237" s="74" t="n"/>
      <c r="AM237" s="74" t="n"/>
      <c r="AN237" s="74" t="n"/>
      <c r="AO237" s="74" t="n"/>
      <c r="AP237" s="74" t="n"/>
      <c r="AQ237" s="74" t="n"/>
      <c r="AR237" s="74" t="n"/>
      <c r="AS237" s="74" t="n"/>
      <c r="AT237" s="74" t="n"/>
      <c r="AU237" s="74" t="n"/>
      <c r="AV237" s="74" t="n"/>
      <c r="AW237" s="74" t="n"/>
      <c r="AX237" s="74" t="n"/>
      <c r="AY237" s="74" t="n"/>
      <c r="AZ237" s="74" t="n"/>
      <c r="BA237" s="74" t="n"/>
      <c r="BB237" s="74" t="n"/>
      <c r="BC237" s="74" t="n"/>
      <c r="BD237" s="74" t="n"/>
      <c r="BE237" s="74" t="n"/>
      <c r="BF237" s="74" t="n"/>
      <c r="BG237" s="74" t="n"/>
      <c r="BH237" s="74" t="n"/>
      <c r="BI237" s="74" t="n"/>
      <c r="BJ237" s="74" t="n"/>
      <c r="BK237" s="74" t="n"/>
      <c r="BL237" s="74" t="n"/>
      <c r="BM237" s="74" t="n"/>
      <c r="BN237" s="74" t="n"/>
      <c r="BO237" s="74" t="n"/>
      <c r="BP237" s="74" t="n"/>
      <c r="BQ237" s="62">
        <f>COUNTIF($G237:$BP237,"a")+COUNTIF($G237:$BP237,"r0,a5")/2+COUNTIF($G237:$BP237,"p5,a5")/2</f>
        <v/>
      </c>
      <c r="BR237" s="62">
        <f>COUNTIF($G237:$BP237,"d")+COUNTIF($G237:$BP237,"r0,d5")/2+COUNTIF($G237:$BP237,"p5,d5")/2</f>
        <v/>
      </c>
      <c r="BS237" s="62">
        <f>COUNTIF($G237:$BP237,"b")+COUNTIF($G237:$BP237,"r0,b5")/2+COUNTIF($G237:$BP237,"p5,b5")/2</f>
        <v/>
      </c>
      <c r="BT237" s="62">
        <f>COUNTIF($G237:$BP237,"c")+COUNTIF($G237:$BP237,"r0,c5")/2+COUNTIF($G237:$BP237,"p5,c5")/2</f>
        <v/>
      </c>
      <c r="BU237" s="62">
        <f>COUNTIF($G237:$BP237,"KH")+COUNTIF($G237:$BP237,"TL")+COUNTIF($G237:$BP237,"L")</f>
        <v/>
      </c>
      <c r="BV237" s="62" t="n"/>
      <c r="BW237" s="62">
        <f>COUNTIF($G237:$BP237,"hh")</f>
        <v/>
      </c>
      <c r="BX237" s="62">
        <f>COUNTIF($G237:$BP237,"nt7")</f>
        <v/>
      </c>
      <c r="BY237" s="62">
        <f>COUNTIF($G237:$BP237,"P")+COUNTIF($G237:$BP237,"p5,a5")/2+COUNTIF($G237:$BP237,"p5,b5")/2+COUNTIF($G237:$BP237,"p5,c5")/2+COUNTIF($G237:$BP237,"p5,d5")/2</f>
        <v/>
      </c>
      <c r="BZ237" s="63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4">
        <f>IF(BZ237&gt;25,4,IF(BZ237&gt;18,3,IF(BZ237&gt;12,2,IF(BZ237&gt;4,1,0))))-BX237-2+1</f>
        <v/>
      </c>
      <c r="CE237" s="30" t="n"/>
      <c r="CF237" s="64">
        <f>CD237*CI237</f>
        <v/>
      </c>
      <c r="CG237" s="65">
        <f>F237-BY237+1</f>
        <v/>
      </c>
      <c r="CH237" s="64">
        <f>CE237*16</f>
        <v/>
      </c>
      <c r="CI237" s="66">
        <f>VLOOKUP(A237,[1]DATA!$A$6:$AI$331,34,0)</f>
        <v/>
      </c>
      <c r="CJ237" s="67">
        <f>VLOOKUP(A237,[2]CHAMCONG!A$7:CI$333,79,0)</f>
        <v/>
      </c>
      <c r="CK237" s="68">
        <f>CJ237-CA237</f>
        <v/>
      </c>
      <c r="CL237" s="25" t="n"/>
      <c r="CM237" s="25" t="n"/>
    </row>
    <row r="238" ht="15.75" customFormat="1" customHeight="1" s="25">
      <c r="A238" s="69" t="inlineStr">
        <is>
          <t>A1777</t>
        </is>
      </c>
      <c r="B238" s="70" t="inlineStr">
        <is>
          <t>Trần Quý Trọng</t>
        </is>
      </c>
      <c r="C238" s="71" t="inlineStr">
        <is>
          <t>X1 Sơn</t>
        </is>
      </c>
      <c r="D238" s="72" t="inlineStr">
        <is>
          <t>Trực tiếp</t>
        </is>
      </c>
      <c r="E238" s="73" t="inlineStr">
        <is>
          <t>2020-12-21</t>
        </is>
      </c>
      <c r="F238" s="73" t="inlineStr"/>
      <c r="G238" s="74" t="inlineStr">
        <is>
          <t>A</t>
        </is>
      </c>
      <c r="H238" s="74" t="n">
        <v>4</v>
      </c>
      <c r="I238" s="75" t="inlineStr">
        <is>
          <t>A</t>
        </is>
      </c>
      <c r="J238" s="74" t="n">
        <v>4</v>
      </c>
      <c r="K238" s="74" t="inlineStr"/>
      <c r="L238" s="74" t="n">
        <v>0</v>
      </c>
      <c r="M238" s="74" t="inlineStr">
        <is>
          <t>A</t>
        </is>
      </c>
      <c r="N238" s="74" t="n">
        <v>4</v>
      </c>
      <c r="O238" s="75" t="inlineStr">
        <is>
          <t>A</t>
        </is>
      </c>
      <c r="P238" s="74" t="n">
        <v>4</v>
      </c>
      <c r="Q238" s="74" t="inlineStr">
        <is>
          <t>A</t>
        </is>
      </c>
      <c r="R238" s="74" t="n">
        <v>4</v>
      </c>
      <c r="S238" s="74" t="inlineStr">
        <is>
          <t>A</t>
        </is>
      </c>
      <c r="T238" s="74" t="n">
        <v>4</v>
      </c>
      <c r="U238" s="74" t="inlineStr">
        <is>
          <t>A</t>
        </is>
      </c>
      <c r="V238" s="74" t="n">
        <v>0</v>
      </c>
      <c r="W238" s="74" t="inlineStr">
        <is>
          <t>L</t>
        </is>
      </c>
      <c r="X238" s="74" t="n">
        <v>0</v>
      </c>
      <c r="Y238" s="74" t="inlineStr"/>
      <c r="Z238" s="74" t="n">
        <v>0</v>
      </c>
      <c r="AA238" s="74" t="inlineStr">
        <is>
          <t>R0</t>
        </is>
      </c>
      <c r="AB238" s="74" t="n">
        <v>0</v>
      </c>
      <c r="AC238" s="74" t="n"/>
      <c r="AD238" s="74" t="n"/>
      <c r="AE238" s="74" t="n"/>
      <c r="AF238" s="74" t="n"/>
      <c r="AG238" s="74" t="n"/>
      <c r="AH238" s="74" t="n"/>
      <c r="AI238" s="74" t="n"/>
      <c r="AJ238" s="74" t="n"/>
      <c r="AK238" s="74" t="n"/>
      <c r="AL238" s="74" t="n"/>
      <c r="AM238" s="74" t="n"/>
      <c r="AN238" s="74" t="n"/>
      <c r="AO238" s="74" t="n"/>
      <c r="AP238" s="74" t="n"/>
      <c r="AQ238" s="75" t="n"/>
      <c r="AR238" s="74" t="n"/>
      <c r="AS238" s="74" t="n"/>
      <c r="AT238" s="74" t="n"/>
      <c r="AU238" s="74" t="n"/>
      <c r="AV238" s="74" t="n"/>
      <c r="AW238" s="74" t="n"/>
      <c r="AX238" s="74" t="n"/>
      <c r="AY238" s="75" t="n"/>
      <c r="AZ238" s="74" t="n"/>
      <c r="BA238" s="74" t="n"/>
      <c r="BB238" s="74" t="n"/>
      <c r="BC238" s="74" t="n"/>
      <c r="BD238" s="74" t="n"/>
      <c r="BE238" s="75" t="n"/>
      <c r="BF238" s="74" t="n"/>
      <c r="BG238" s="74" t="n"/>
      <c r="BH238" s="74" t="n"/>
      <c r="BI238" s="74" t="n"/>
      <c r="BJ238" s="74" t="n"/>
      <c r="BK238" s="74" t="n"/>
      <c r="BL238" s="74" t="n"/>
      <c r="BM238" s="74" t="n"/>
      <c r="BN238" s="74" t="n"/>
      <c r="BO238" s="74" t="n"/>
      <c r="BP238" s="74" t="n"/>
      <c r="BQ238" s="62">
        <f>COUNTIF($G238:$BP238,"a")+COUNTIF($G238:$BP238,"r0,a5")/2+COUNTIF($G238:$BP238,"p5,a5")/2</f>
        <v/>
      </c>
      <c r="BR238" s="62">
        <f>COUNTIF($G238:$BP238,"d")+COUNTIF($G238:$BP238,"r0,d5")/2+COUNTIF($G238:$BP238,"p5,d5")/2</f>
        <v/>
      </c>
      <c r="BS238" s="62">
        <f>COUNTIF($G238:$BP238,"b")+COUNTIF($G238:$BP238,"r0,b5")/2+COUNTIF($G238:$BP238,"p5,b5")/2</f>
        <v/>
      </c>
      <c r="BT238" s="62">
        <f>COUNTIF($G238:$BP238,"c")+COUNTIF($G238:$BP238,"r0,c5")/2+COUNTIF($G238:$BP238,"p5,c5")/2</f>
        <v/>
      </c>
      <c r="BU238" s="62">
        <f>COUNTIF($G238:$BP238,"KH")+COUNTIF($G238:$BP238,"TL")+COUNTIF($G238:$BP238,"L")</f>
        <v/>
      </c>
      <c r="BV238" s="62" t="n"/>
      <c r="BW238" s="62">
        <f>COUNTIF($G238:$BP238,"hh")</f>
        <v/>
      </c>
      <c r="BX238" s="62">
        <f>COUNTIF($G238:$BP238,"nt7")</f>
        <v/>
      </c>
      <c r="BY238" s="62">
        <f>COUNTIF($G238:$BP238,"P")+COUNTIF($G238:$BP238,"p5,a5")/2+COUNTIF($G238:$BP238,"p5,b5")/2+COUNTIF($G238:$BP238,"p5,c5")/2+COUNTIF($G238:$BP238,"p5,d5")/2</f>
        <v/>
      </c>
      <c r="BZ238" s="63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4">
        <f>IF(BZ238&gt;25,4,IF(BZ238&gt;18,3,IF(BZ238&gt;12,2,IF(BZ238&gt;4,1,0))))-BX238-2+1</f>
        <v/>
      </c>
      <c r="CE238" s="30" t="n"/>
      <c r="CF238" s="64">
        <f>CD238*CI238</f>
        <v/>
      </c>
      <c r="CG238" s="65">
        <f>F238-BY238+1</f>
        <v/>
      </c>
      <c r="CH238" s="64">
        <f>CE238*16</f>
        <v/>
      </c>
      <c r="CI238" s="66">
        <f>VLOOKUP(A238,[1]DATA!$A$6:$AI$331,34,0)</f>
        <v/>
      </c>
      <c r="CJ238" s="67">
        <f>VLOOKUP(A238,[2]CHAMCONG!A$7:CI$333,79,0)</f>
        <v/>
      </c>
      <c r="CK238" s="68">
        <f>CJ238-CA238</f>
        <v/>
      </c>
    </row>
    <row r="239" ht="15.75" customFormat="1" customHeight="1" s="25">
      <c r="A239" s="69" t="inlineStr">
        <is>
          <t>A178</t>
        </is>
      </c>
      <c r="B239" s="70" t="inlineStr">
        <is>
          <t>Phạm Thanh Tú</t>
        </is>
      </c>
      <c r="C239" s="71" t="inlineStr">
        <is>
          <t>X2 Line 2-1</t>
        </is>
      </c>
      <c r="D239" s="72" t="inlineStr">
        <is>
          <t>Trực tiếp</t>
        </is>
      </c>
      <c r="E239" s="73" t="inlineStr">
        <is>
          <t>2010-09-28</t>
        </is>
      </c>
      <c r="F239" s="73" t="inlineStr"/>
      <c r="G239" s="74" t="inlineStr">
        <is>
          <t>A</t>
        </is>
      </c>
      <c r="H239" s="74" t="n">
        <v>4</v>
      </c>
      <c r="I239" s="75" t="inlineStr">
        <is>
          <t>A</t>
        </is>
      </c>
      <c r="J239" s="74" t="n">
        <v>4</v>
      </c>
      <c r="K239" s="75" t="inlineStr"/>
      <c r="L239" s="74" t="n">
        <v>0</v>
      </c>
      <c r="M239" s="75" t="inlineStr">
        <is>
          <t>A</t>
        </is>
      </c>
      <c r="N239" s="74" t="n">
        <v>2</v>
      </c>
      <c r="O239" s="75" t="inlineStr">
        <is>
          <t>A</t>
        </is>
      </c>
      <c r="P239" s="74" t="n">
        <v>4</v>
      </c>
      <c r="Q239" s="74" t="inlineStr">
        <is>
          <t>A</t>
        </is>
      </c>
      <c r="R239" s="74" t="n">
        <v>4</v>
      </c>
      <c r="S239" s="75" t="inlineStr">
        <is>
          <t>A</t>
        </is>
      </c>
      <c r="T239" s="74" t="n">
        <v>4</v>
      </c>
      <c r="U239" s="75" t="inlineStr">
        <is>
          <t>A</t>
        </is>
      </c>
      <c r="V239" s="74" t="n">
        <v>3</v>
      </c>
      <c r="W239" s="75" t="inlineStr">
        <is>
          <t>L</t>
        </is>
      </c>
      <c r="X239" s="74" t="n">
        <v>12</v>
      </c>
      <c r="Y239" s="75" t="inlineStr"/>
      <c r="Z239" s="74" t="n">
        <v>12</v>
      </c>
      <c r="AA239" s="75" t="inlineStr">
        <is>
          <t>R0</t>
        </is>
      </c>
      <c r="AB239" s="74" t="n">
        <v>0</v>
      </c>
      <c r="AC239" s="75" t="n"/>
      <c r="AD239" s="74" t="n"/>
      <c r="AE239" s="74" t="n"/>
      <c r="AF239" s="74" t="n"/>
      <c r="AG239" s="74" t="n"/>
      <c r="AH239" s="74" t="n"/>
      <c r="AI239" s="74" t="n"/>
      <c r="AJ239" s="74" t="n"/>
      <c r="AK239" s="74" t="n"/>
      <c r="AL239" s="74" t="n"/>
      <c r="AM239" s="74" t="n"/>
      <c r="AN239" s="74" t="n"/>
      <c r="AO239" s="74" t="n"/>
      <c r="AP239" s="74" t="n"/>
      <c r="AQ239" s="74" t="n"/>
      <c r="AR239" s="74" t="n"/>
      <c r="AS239" s="74" t="n"/>
      <c r="AT239" s="74" t="n"/>
      <c r="AU239" s="74" t="n"/>
      <c r="AV239" s="74" t="n"/>
      <c r="AW239" s="74" t="n"/>
      <c r="AX239" s="74" t="n"/>
      <c r="AY239" s="74" t="n"/>
      <c r="AZ239" s="74" t="n"/>
      <c r="BA239" s="74" t="n"/>
      <c r="BB239" s="74" t="n"/>
      <c r="BC239" s="74" t="n"/>
      <c r="BD239" s="74" t="n"/>
      <c r="BE239" s="74" t="n"/>
      <c r="BF239" s="74" t="n"/>
      <c r="BG239" s="74" t="n"/>
      <c r="BH239" s="74" t="n"/>
      <c r="BI239" s="74" t="n"/>
      <c r="BJ239" s="74" t="n"/>
      <c r="BK239" s="74" t="n"/>
      <c r="BL239" s="74" t="n"/>
      <c r="BM239" s="74" t="n"/>
      <c r="BN239" s="74" t="n"/>
      <c r="BO239" s="74" t="n"/>
      <c r="BP239" s="74" t="n"/>
      <c r="BQ239" s="62">
        <f>COUNTIF($G239:$BP239,"a")+COUNTIF($G239:$BP239,"r0,a5")/2+COUNTIF($G239:$BP239,"p5,a5")/2</f>
        <v/>
      </c>
      <c r="BR239" s="62">
        <f>COUNTIF($G239:$BP239,"d")+COUNTIF($G239:$BP239,"r0,d5")/2+COUNTIF($G239:$BP239,"p5,d5")/2</f>
        <v/>
      </c>
      <c r="BS239" s="62">
        <f>COUNTIF($G239:$BP239,"b")+COUNTIF($G239:$BP239,"r0,b5")/2+COUNTIF($G239:$BP239,"p5,b5")/2</f>
        <v/>
      </c>
      <c r="BT239" s="62">
        <f>COUNTIF($G239:$BP239,"c")+COUNTIF($G239:$BP239,"r0,c5")/2+COUNTIF($G239:$BP239,"p5,c5")/2</f>
        <v/>
      </c>
      <c r="BU239" s="62">
        <f>COUNTIF($G239:$BP239,"KH")+COUNTIF($G239:$BP239,"TL")+COUNTIF($G239:$BP239,"L")</f>
        <v/>
      </c>
      <c r="BV239" s="62" t="n"/>
      <c r="BW239" s="62">
        <f>COUNTIF($G239:$BP239,"hh")</f>
        <v/>
      </c>
      <c r="BX239" s="62">
        <f>COUNTIF($G239:$BP239,"nt7")</f>
        <v/>
      </c>
      <c r="BY239" s="62">
        <f>COUNTIF($G239:$BP239,"P")+COUNTIF($G239:$BP239,"p5,a5")/2+COUNTIF($G239:$BP239,"p5,b5")/2+COUNTIF($G239:$BP239,"p5,c5")/2+COUNTIF($G239:$BP239,"p5,d5")/2</f>
        <v/>
      </c>
      <c r="BZ239" s="63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4">
        <f>IF(BZ239&gt;25,4,IF(BZ239&gt;18,3,IF(BZ239&gt;12,2,IF(BZ239&gt;4,1,0))))-BX239-2+1</f>
        <v/>
      </c>
      <c r="CE239" s="30" t="n"/>
      <c r="CF239" s="64">
        <f>CD239*CI239</f>
        <v/>
      </c>
      <c r="CG239" s="65">
        <f>F239-BY239+1</f>
        <v/>
      </c>
      <c r="CH239" s="64">
        <f>CE239*16</f>
        <v/>
      </c>
      <c r="CI239" s="66">
        <f>VLOOKUP(A239,[1]DATA!$A$6:$AI$331,34,0)</f>
        <v/>
      </c>
      <c r="CJ239" s="67">
        <f>VLOOKUP(A239,[2]CHAMCONG!A$7:CI$333,79,0)</f>
        <v/>
      </c>
      <c r="CK239" s="68">
        <f>CJ239-CA239</f>
        <v/>
      </c>
    </row>
    <row r="240" ht="15.75" customFormat="1" customHeight="1" s="26">
      <c r="A240" s="69" t="inlineStr">
        <is>
          <t>A1781</t>
        </is>
      </c>
      <c r="B240" s="70" t="inlineStr">
        <is>
          <t>Nguyễn Duy Hoàng</t>
        </is>
      </c>
      <c r="C240" s="71" t="inlineStr">
        <is>
          <t>X1 Sơn</t>
        </is>
      </c>
      <c r="D240" s="72" t="inlineStr">
        <is>
          <t>Trực tiếp</t>
        </is>
      </c>
      <c r="E240" s="73" t="inlineStr">
        <is>
          <t>2021-01-04</t>
        </is>
      </c>
      <c r="F240" s="73" t="inlineStr"/>
      <c r="G240" s="74" t="inlineStr">
        <is>
          <t>A</t>
        </is>
      </c>
      <c r="H240" s="74" t="n">
        <v>4</v>
      </c>
      <c r="I240" s="74" t="inlineStr">
        <is>
          <t>A</t>
        </is>
      </c>
      <c r="J240" s="74" t="n">
        <v>4</v>
      </c>
      <c r="K240" s="74" t="inlineStr"/>
      <c r="L240" s="74" t="n">
        <v>0</v>
      </c>
      <c r="M240" s="74" t="inlineStr">
        <is>
          <t>C</t>
        </is>
      </c>
      <c r="N240" s="74" t="n">
        <v>4</v>
      </c>
      <c r="O240" s="74" t="inlineStr">
        <is>
          <t>C</t>
        </is>
      </c>
      <c r="P240" s="74" t="n">
        <v>4</v>
      </c>
      <c r="Q240" s="75" t="inlineStr">
        <is>
          <t>C</t>
        </is>
      </c>
      <c r="R240" s="75" t="n">
        <v>4</v>
      </c>
      <c r="S240" s="75" t="inlineStr">
        <is>
          <t>C</t>
        </is>
      </c>
      <c r="T240" s="74" t="n">
        <v>4</v>
      </c>
      <c r="U240" s="75" t="inlineStr">
        <is>
          <t>C</t>
        </is>
      </c>
      <c r="V240" s="74" t="n">
        <v>4</v>
      </c>
      <c r="W240" s="75" t="inlineStr">
        <is>
          <t>L</t>
        </is>
      </c>
      <c r="X240" s="74" t="n">
        <v>0</v>
      </c>
      <c r="Y240" s="75" t="inlineStr"/>
      <c r="Z240" s="74" t="n">
        <v>0</v>
      </c>
      <c r="AA240" s="75" t="inlineStr">
        <is>
          <t>R0</t>
        </is>
      </c>
      <c r="AB240" s="74" t="n">
        <v>0</v>
      </c>
      <c r="AC240" s="75" t="n"/>
      <c r="AD240" s="74" t="n"/>
      <c r="AE240" s="74" t="n"/>
      <c r="AF240" s="74" t="n"/>
      <c r="AG240" s="74" t="n"/>
      <c r="AH240" s="74" t="n"/>
      <c r="AI240" s="74" t="n"/>
      <c r="AJ240" s="74" t="n"/>
      <c r="AK240" s="74" t="n"/>
      <c r="AL240" s="74" t="n"/>
      <c r="AM240" s="74" t="n"/>
      <c r="AN240" s="74" t="n"/>
      <c r="AO240" s="74" t="n"/>
      <c r="AP240" s="74" t="n"/>
      <c r="AQ240" s="74" t="n"/>
      <c r="AR240" s="74" t="n"/>
      <c r="AS240" s="74" t="n"/>
      <c r="AT240" s="74" t="n"/>
      <c r="AU240" s="74" t="n"/>
      <c r="AV240" s="74" t="n"/>
      <c r="AW240" s="74" t="n"/>
      <c r="AX240" s="74" t="n"/>
      <c r="AY240" s="74" t="n"/>
      <c r="AZ240" s="74" t="n"/>
      <c r="BA240" s="74" t="n"/>
      <c r="BB240" s="74" t="n"/>
      <c r="BC240" s="74" t="n"/>
      <c r="BD240" s="74" t="n"/>
      <c r="BE240" s="74" t="n"/>
      <c r="BF240" s="74" t="n"/>
      <c r="BG240" s="74" t="n"/>
      <c r="BH240" s="74" t="n"/>
      <c r="BI240" s="74" t="n"/>
      <c r="BJ240" s="74" t="n"/>
      <c r="BK240" s="74" t="n"/>
      <c r="BL240" s="74" t="n"/>
      <c r="BM240" s="74" t="n"/>
      <c r="BN240" s="74" t="n"/>
      <c r="BO240" s="74" t="n"/>
      <c r="BP240" s="74" t="n"/>
      <c r="BQ240" s="62">
        <f>COUNTIF($G240:$BP240,"a")+COUNTIF($G240:$BP240,"r0,a5")/2+COUNTIF($G240:$BP240,"p5,a5")/2</f>
        <v/>
      </c>
      <c r="BR240" s="62">
        <f>COUNTIF($G240:$BP240,"d")+COUNTIF($G240:$BP240,"r0,d5")/2+COUNTIF($G240:$BP240,"p5,d5")/2</f>
        <v/>
      </c>
      <c r="BS240" s="62">
        <f>COUNTIF($G240:$BP240,"b")+COUNTIF($G240:$BP240,"r0,b5")/2+COUNTIF($G240:$BP240,"p5,b5")/2</f>
        <v/>
      </c>
      <c r="BT240" s="62">
        <f>COUNTIF($G240:$BP240,"c")+COUNTIF($G240:$BP240,"r0,c5")/2+COUNTIF($G240:$BP240,"p5,c5")/2</f>
        <v/>
      </c>
      <c r="BU240" s="62">
        <f>COUNTIF($G240:$BP240,"KH")+COUNTIF($G240:$BP240,"TL")+COUNTIF($G240:$BP240,"L")</f>
        <v/>
      </c>
      <c r="BV240" s="62" t="n"/>
      <c r="BW240" s="62">
        <f>COUNTIF($G240:$BP240,"hh")</f>
        <v/>
      </c>
      <c r="BX240" s="62">
        <f>COUNTIF($G240:$BP240,"nt7")</f>
        <v/>
      </c>
      <c r="BY240" s="62">
        <f>COUNTIF($G240:$BP240,"P")+COUNTIF($G240:$BP240,"p5,a5")/2+COUNTIF($G240:$BP240,"p5,b5")/2+COUNTIF($G240:$BP240,"p5,c5")/2+COUNTIF($G240:$BP240,"p5,d5")/2</f>
        <v/>
      </c>
      <c r="BZ240" s="63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4">
        <f>IF(BZ240&gt;25,4,IF(BZ240&gt;18,3,IF(BZ240&gt;12,2,IF(BZ240&gt;4,1,0))))-BX240-2+1</f>
        <v/>
      </c>
      <c r="CE240" s="30" t="n"/>
      <c r="CF240" s="64">
        <f>CD240*CI240</f>
        <v/>
      </c>
      <c r="CG240" s="65">
        <f>F240-BY240+1</f>
        <v/>
      </c>
      <c r="CH240" s="64">
        <f>CE240*16</f>
        <v/>
      </c>
      <c r="CI240" s="66">
        <f>VLOOKUP(A240,[1]DATA!$A$6:$AI$331,34,0)</f>
        <v/>
      </c>
      <c r="CJ240" s="67">
        <f>VLOOKUP(A240,[2]CHAMCONG!A$7:CI$333,79,0)</f>
        <v/>
      </c>
      <c r="CK240" s="68">
        <f>CJ240-CA240</f>
        <v/>
      </c>
      <c r="CL240" s="25" t="n"/>
      <c r="CM240" s="25" t="n"/>
    </row>
    <row r="241" ht="17.25" customFormat="1" customHeight="1" s="26">
      <c r="A241" s="69" t="inlineStr">
        <is>
          <t>A1782</t>
        </is>
      </c>
      <c r="B241" s="70" t="inlineStr">
        <is>
          <t>Nguyễn Thị Yến Như</t>
        </is>
      </c>
      <c r="C241" s="71" t="inlineStr">
        <is>
          <t>QA/QC X1 Ép</t>
        </is>
      </c>
      <c r="D241" s="72" t="inlineStr">
        <is>
          <t>Trực tiếp</t>
        </is>
      </c>
      <c r="E241" s="73" t="inlineStr">
        <is>
          <t>2020-12-24</t>
        </is>
      </c>
      <c r="F241" s="73" t="inlineStr"/>
      <c r="G241" s="74" t="inlineStr">
        <is>
          <t>C</t>
        </is>
      </c>
      <c r="H241" s="74" t="n">
        <v>4</v>
      </c>
      <c r="I241" s="75" t="inlineStr">
        <is>
          <t>C</t>
        </is>
      </c>
      <c r="J241" s="74" t="n">
        <v>4</v>
      </c>
      <c r="K241" s="74" t="inlineStr"/>
      <c r="L241" s="74" t="n">
        <v>0</v>
      </c>
      <c r="M241" s="74" t="inlineStr">
        <is>
          <t>A</t>
        </is>
      </c>
      <c r="N241" s="74" t="n">
        <v>4</v>
      </c>
      <c r="O241" s="74" t="inlineStr">
        <is>
          <t>A</t>
        </is>
      </c>
      <c r="P241" s="74" t="n">
        <v>4</v>
      </c>
      <c r="Q241" s="74" t="inlineStr">
        <is>
          <t>A</t>
        </is>
      </c>
      <c r="R241" s="74" t="n">
        <v>4</v>
      </c>
      <c r="S241" s="74" t="inlineStr">
        <is>
          <t>A</t>
        </is>
      </c>
      <c r="T241" s="74" t="n">
        <v>4</v>
      </c>
      <c r="U241" s="74" t="inlineStr">
        <is>
          <t>A</t>
        </is>
      </c>
      <c r="V241" s="74" t="n">
        <v>4</v>
      </c>
      <c r="W241" s="74" t="inlineStr">
        <is>
          <t>L</t>
        </is>
      </c>
      <c r="X241" s="74" t="n">
        <v>0</v>
      </c>
      <c r="Y241" s="74" t="inlineStr"/>
      <c r="Z241" s="74" t="n">
        <v>0</v>
      </c>
      <c r="AA241" s="74" t="inlineStr">
        <is>
          <t>P0</t>
        </is>
      </c>
      <c r="AB241" s="74" t="n">
        <v>0</v>
      </c>
      <c r="AC241" s="74" t="n"/>
      <c r="AD241" s="74" t="n"/>
      <c r="AE241" s="74" t="n"/>
      <c r="AF241" s="74" t="n"/>
      <c r="AG241" s="74" t="n"/>
      <c r="AH241" s="74" t="n"/>
      <c r="AI241" s="74" t="n"/>
      <c r="AJ241" s="74" t="n"/>
      <c r="AK241" s="74" t="n"/>
      <c r="AL241" s="74" t="n"/>
      <c r="AM241" s="74" t="n"/>
      <c r="AN241" s="74" t="n"/>
      <c r="AO241" s="74" t="n"/>
      <c r="AP241" s="74" t="n"/>
      <c r="AQ241" s="74" t="n"/>
      <c r="AR241" s="74" t="n"/>
      <c r="AS241" s="74" t="n"/>
      <c r="AT241" s="74" t="n"/>
      <c r="AU241" s="74" t="n"/>
      <c r="AV241" s="74" t="n"/>
      <c r="AW241" s="74" t="n"/>
      <c r="AX241" s="74" t="n"/>
      <c r="AY241" s="74" t="n"/>
      <c r="AZ241" s="74" t="n"/>
      <c r="BA241" s="74" t="n"/>
      <c r="BB241" s="74" t="n"/>
      <c r="BC241" s="74" t="n"/>
      <c r="BD241" s="74" t="n"/>
      <c r="BE241" s="74" t="n"/>
      <c r="BF241" s="74" t="n"/>
      <c r="BG241" s="74" t="n"/>
      <c r="BH241" s="74" t="n"/>
      <c r="BI241" s="74" t="n"/>
      <c r="BJ241" s="74" t="n"/>
      <c r="BK241" s="74" t="n"/>
      <c r="BL241" s="74" t="n"/>
      <c r="BM241" s="74" t="n"/>
      <c r="BN241" s="74" t="n"/>
      <c r="BO241" s="74" t="n"/>
      <c r="BP241" s="74" t="n"/>
      <c r="BQ241" s="62">
        <f>COUNTIF($G241:$BP241,"a")+COUNTIF($G241:$BP241,"r0,a5")/2+COUNTIF($G241:$BP241,"p5,a5")/2</f>
        <v/>
      </c>
      <c r="BR241" s="62">
        <f>COUNTIF($G241:$BP241,"d")+COUNTIF($G241:$BP241,"r0,d5")/2+COUNTIF($G241:$BP241,"p5,d5")/2</f>
        <v/>
      </c>
      <c r="BS241" s="62">
        <f>COUNTIF($G241:$BP241,"b")+COUNTIF($G241:$BP241,"r0,b5")/2+COUNTIF($G241:$BP241,"p5,b5")/2</f>
        <v/>
      </c>
      <c r="BT241" s="62">
        <f>COUNTIF($G241:$BP241,"c")+COUNTIF($G241:$BP241,"r0,c5")/2+COUNTIF($G241:$BP241,"p5,c5")/2</f>
        <v/>
      </c>
      <c r="BU241" s="62">
        <f>COUNTIF($G241:$BP241,"KH")+COUNTIF($G241:$BP241,"TL")+COUNTIF($G241:$BP241,"L")</f>
        <v/>
      </c>
      <c r="BV241" s="62" t="n"/>
      <c r="BW241" s="62">
        <f>COUNTIF($G241:$BP241,"hh")</f>
        <v/>
      </c>
      <c r="BX241" s="62">
        <f>COUNTIF($G241:$BP241,"nt7")</f>
        <v/>
      </c>
      <c r="BY241" s="62">
        <f>COUNTIF($G241:$BP241,"P")+COUNTIF($G241:$BP241,"p5,a5")/2+COUNTIF($G241:$BP241,"p5,b5")/2+COUNTIF($G241:$BP241,"p5,c5")/2+COUNTIF($G241:$BP241,"p5,d5")/2</f>
        <v/>
      </c>
      <c r="BZ241" s="63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4">
        <f>IF(BZ241&gt;25,4,IF(BZ241&gt;18,3,IF(BZ241&gt;12,2,IF(BZ241&gt;4,1,0))))-BX241-2+1</f>
        <v/>
      </c>
      <c r="CE241" s="30" t="n"/>
      <c r="CF241" s="64">
        <f>CD241*CI241</f>
        <v/>
      </c>
      <c r="CG241" s="65">
        <f>F241-BY241+1</f>
        <v/>
      </c>
      <c r="CH241" s="64">
        <f>CE241*16</f>
        <v/>
      </c>
      <c r="CI241" s="66">
        <f>VLOOKUP(A241,[1]DATA!$A$6:$AI$331,34,0)</f>
        <v/>
      </c>
      <c r="CJ241" s="67">
        <f>VLOOKUP(A241,[2]CHAMCONG!A$7:CI$333,79,0)</f>
        <v/>
      </c>
      <c r="CK241" s="68">
        <f>CJ241-CA241</f>
        <v/>
      </c>
      <c r="CL241" s="25" t="n"/>
      <c r="CM241" s="25" t="n"/>
    </row>
    <row r="242" ht="15.75" customFormat="1" customHeight="1" s="26">
      <c r="A242" s="69" t="inlineStr">
        <is>
          <t>A1792</t>
        </is>
      </c>
      <c r="B242" s="70" t="inlineStr">
        <is>
          <t>Cao Thị Anh Đào</t>
        </is>
      </c>
      <c r="C242" s="71" t="inlineStr">
        <is>
          <t>Kế hoạch</t>
        </is>
      </c>
      <c r="D242" s="72" t="inlineStr">
        <is>
          <t>Gián tiếp</t>
        </is>
      </c>
      <c r="E242" s="73" t="inlineStr">
        <is>
          <t>2021-01-20</t>
        </is>
      </c>
      <c r="F242" s="73" t="inlineStr"/>
      <c r="G242" s="74" t="inlineStr">
        <is>
          <t>D</t>
        </is>
      </c>
      <c r="H242" s="74" t="n">
        <v>0</v>
      </c>
      <c r="I242" s="74" t="inlineStr">
        <is>
          <t>D</t>
        </is>
      </c>
      <c r="J242" s="74" t="n">
        <v>0</v>
      </c>
      <c r="K242" s="74" t="inlineStr"/>
      <c r="L242" s="74" t="n">
        <v>0</v>
      </c>
      <c r="M242" s="74" t="inlineStr">
        <is>
          <t>D</t>
        </is>
      </c>
      <c r="N242" s="74" t="n">
        <v>0</v>
      </c>
      <c r="O242" s="74" t="inlineStr">
        <is>
          <t>D</t>
        </is>
      </c>
      <c r="P242" s="74" t="n">
        <v>0</v>
      </c>
      <c r="Q242" s="74" t="inlineStr">
        <is>
          <t>D</t>
        </is>
      </c>
      <c r="R242" s="74" t="n">
        <v>0</v>
      </c>
      <c r="S242" s="74" t="inlineStr">
        <is>
          <t>D</t>
        </is>
      </c>
      <c r="T242" s="74" t="n">
        <v>0</v>
      </c>
      <c r="U242" s="74" t="inlineStr">
        <is>
          <t>R0</t>
        </is>
      </c>
      <c r="V242" s="74" t="n">
        <v>0</v>
      </c>
      <c r="W242" s="74" t="inlineStr">
        <is>
          <t>L</t>
        </is>
      </c>
      <c r="X242" s="74" t="n">
        <v>0</v>
      </c>
      <c r="Y242" s="74" t="inlineStr"/>
      <c r="Z242" s="74" t="n">
        <v>0</v>
      </c>
      <c r="AA242" s="75" t="inlineStr">
        <is>
          <t>R0</t>
        </is>
      </c>
      <c r="AB242" s="74" t="n">
        <v>0</v>
      </c>
      <c r="AC242" s="75" t="n"/>
      <c r="AD242" s="74" t="n"/>
      <c r="AE242" s="75" t="n"/>
      <c r="AF242" s="75" t="n"/>
      <c r="AG242" s="74" t="n"/>
      <c r="AH242" s="74" t="n"/>
      <c r="AI242" s="74" t="n"/>
      <c r="AJ242" s="74" t="n"/>
      <c r="AK242" s="74" t="n"/>
      <c r="AL242" s="74" t="n"/>
      <c r="AM242" s="74" t="n"/>
      <c r="AN242" s="74" t="n"/>
      <c r="AO242" s="74" t="n"/>
      <c r="AP242" s="74" t="n"/>
      <c r="AQ242" s="74" t="n"/>
      <c r="AR242" s="74" t="n"/>
      <c r="AS242" s="74" t="n"/>
      <c r="AT242" s="74" t="n"/>
      <c r="AU242" s="74" t="n"/>
      <c r="AV242" s="74" t="n"/>
      <c r="AW242" s="74" t="n"/>
      <c r="AX242" s="74" t="n"/>
      <c r="AY242" s="74" t="n"/>
      <c r="AZ242" s="74" t="n"/>
      <c r="BA242" s="75" t="n"/>
      <c r="BB242" s="74" t="n"/>
      <c r="BC242" s="75" t="n"/>
      <c r="BD242" s="74" t="n"/>
      <c r="BE242" s="75" t="n"/>
      <c r="BF242" s="74" t="n"/>
      <c r="BG242" s="75" t="n"/>
      <c r="BH242" s="75" t="n"/>
      <c r="BI242" s="74" t="n"/>
      <c r="BJ242" s="74" t="n"/>
      <c r="BK242" s="74" t="n"/>
      <c r="BL242" s="74" t="n"/>
      <c r="BM242" s="74" t="n"/>
      <c r="BN242" s="74" t="n"/>
      <c r="BO242" s="74" t="n"/>
      <c r="BP242" s="74" t="n"/>
      <c r="BQ242" s="62">
        <f>COUNTIF($G242:$BP242,"a")+COUNTIF($G242:$BP242,"r0,a5")/2+COUNTIF($G242:$BP242,"p5,a5")/2</f>
        <v/>
      </c>
      <c r="BR242" s="62">
        <f>COUNTIF($G242:$BP242,"d")+COUNTIF($G242:$BP242,"r0,d5")/2+COUNTIF($G242:$BP242,"p5,d5")/2</f>
        <v/>
      </c>
      <c r="BS242" s="62">
        <f>COUNTIF($G242:$BP242,"b")+COUNTIF($G242:$BP242,"r0,b5")/2+COUNTIF($G242:$BP242,"p5,b5")/2</f>
        <v/>
      </c>
      <c r="BT242" s="62">
        <f>COUNTIF($G242:$BP242,"c")+COUNTIF($G242:$BP242,"r0,c5")/2+COUNTIF($G242:$BP242,"p5,c5")/2</f>
        <v/>
      </c>
      <c r="BU242" s="62">
        <f>COUNTIF($G242:$BP242,"KH")+COUNTIF($G242:$BP242,"TL")+COUNTIF($G242:$BP242,"L")</f>
        <v/>
      </c>
      <c r="BV242" s="62" t="n"/>
      <c r="BW242" s="62">
        <f>COUNTIF($G242:$BP242,"hh")</f>
        <v/>
      </c>
      <c r="BX242" s="62">
        <f>COUNTIF($G242:$BP242,"nt7")</f>
        <v/>
      </c>
      <c r="BY242" s="62">
        <f>COUNTIF($G242:$BP242,"P")+COUNTIF($G242:$BP242,"p5,a5")/2+COUNTIF($G242:$BP242,"p5,b5")/2+COUNTIF($G242:$BP242,"p5,c5")/2+COUNTIF($G242:$BP242,"p5,d5")/2</f>
        <v/>
      </c>
      <c r="BZ242" s="63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4">
        <f>IF(BZ242&gt;25,4,IF(BZ242&gt;18,3,IF(BZ242&gt;12,2,IF(BZ242&gt;4,1,0))))-BX242-2+1</f>
        <v/>
      </c>
      <c r="CE242" s="30" t="n"/>
      <c r="CF242" s="64">
        <f>CD242*CI242</f>
        <v/>
      </c>
      <c r="CG242" s="65">
        <f>F242-BY242+1</f>
        <v/>
      </c>
      <c r="CH242" s="64">
        <f>CE242*16</f>
        <v/>
      </c>
      <c r="CI242" s="66">
        <f>VLOOKUP(A242,[1]DATA!$A$6:$AI$331,34,0)</f>
        <v/>
      </c>
      <c r="CJ242" s="67">
        <f>VLOOKUP(A242,[2]CHAMCONG!A$7:CI$333,79,0)</f>
        <v/>
      </c>
      <c r="CK242" s="68">
        <f>CJ242-CA242</f>
        <v/>
      </c>
      <c r="CL242" s="25" t="n"/>
      <c r="CM242" s="25" t="n"/>
    </row>
    <row r="243" ht="15.75" customFormat="1" customHeight="1" s="26">
      <c r="A243" s="69" t="inlineStr">
        <is>
          <t>A1795</t>
        </is>
      </c>
      <c r="B243" s="70" t="inlineStr">
        <is>
          <t>Ngô Thị Hiền</t>
        </is>
      </c>
      <c r="C243" s="71" t="inlineStr">
        <is>
          <t>Tuyển Dụng</t>
        </is>
      </c>
      <c r="D243" s="72" t="inlineStr">
        <is>
          <t>Gián tiếp</t>
        </is>
      </c>
      <c r="E243" s="73" t="inlineStr">
        <is>
          <t>2021-01-12</t>
        </is>
      </c>
      <c r="F243" s="73" t="inlineStr"/>
      <c r="G243" s="74" t="inlineStr">
        <is>
          <t>D</t>
        </is>
      </c>
      <c r="H243" s="74" t="n">
        <v>0</v>
      </c>
      <c r="I243" s="75" t="inlineStr">
        <is>
          <t>D</t>
        </is>
      </c>
      <c r="J243" s="74" t="n">
        <v>0</v>
      </c>
      <c r="K243" s="75" t="inlineStr"/>
      <c r="L243" s="74" t="n">
        <v>0</v>
      </c>
      <c r="M243" s="75" t="inlineStr">
        <is>
          <t>D</t>
        </is>
      </c>
      <c r="N243" s="74" t="n">
        <v>0</v>
      </c>
      <c r="O243" s="75" t="inlineStr">
        <is>
          <t>D</t>
        </is>
      </c>
      <c r="P243" s="74" t="n">
        <v>0</v>
      </c>
      <c r="Q243" s="74" t="inlineStr">
        <is>
          <t>D</t>
        </is>
      </c>
      <c r="R243" s="74" t="n">
        <v>0</v>
      </c>
      <c r="S243" s="75" t="inlineStr">
        <is>
          <t>D</t>
        </is>
      </c>
      <c r="T243" s="74" t="n">
        <v>0</v>
      </c>
      <c r="U243" s="75" t="inlineStr">
        <is>
          <t>D</t>
        </is>
      </c>
      <c r="V243" s="74" t="n">
        <v>0</v>
      </c>
      <c r="W243" s="75" t="inlineStr">
        <is>
          <t>L</t>
        </is>
      </c>
      <c r="X243" s="74" t="n">
        <v>0</v>
      </c>
      <c r="Y243" s="75" t="inlineStr"/>
      <c r="Z243" s="74" t="n">
        <v>0</v>
      </c>
      <c r="AA243" s="75" t="inlineStr">
        <is>
          <t>P0</t>
        </is>
      </c>
      <c r="AB243" s="74" t="n">
        <v>0</v>
      </c>
      <c r="AC243" s="75" t="n"/>
      <c r="AD243" s="74" t="n"/>
      <c r="AE243" s="74" t="n"/>
      <c r="AF243" s="74" t="n"/>
      <c r="AG243" s="74" t="n"/>
      <c r="AH243" s="74" t="n"/>
      <c r="AI243" s="74" t="n"/>
      <c r="AJ243" s="74" t="n"/>
      <c r="AK243" s="74" t="n"/>
      <c r="AL243" s="74" t="n"/>
      <c r="AM243" s="74" t="n"/>
      <c r="AN243" s="74" t="n"/>
      <c r="AO243" s="74" t="n"/>
      <c r="AP243" s="74" t="n"/>
      <c r="AQ243" s="74" t="n"/>
      <c r="AR243" s="74" t="n"/>
      <c r="AS243" s="74" t="n"/>
      <c r="AT243" s="74" t="n"/>
      <c r="AU243" s="74" t="n"/>
      <c r="AV243" s="74" t="n"/>
      <c r="AW243" s="74" t="n"/>
      <c r="AX243" s="74" t="n"/>
      <c r="AY243" s="74" t="n"/>
      <c r="AZ243" s="74" t="n"/>
      <c r="BA243" s="74" t="n"/>
      <c r="BB243" s="74" t="n"/>
      <c r="BC243" s="74" t="n"/>
      <c r="BD243" s="74" t="n"/>
      <c r="BE243" s="74" t="n"/>
      <c r="BF243" s="74" t="n"/>
      <c r="BG243" s="74" t="n"/>
      <c r="BH243" s="74" t="n"/>
      <c r="BI243" s="74" t="n"/>
      <c r="BJ243" s="74" t="n"/>
      <c r="BK243" s="74" t="n"/>
      <c r="BL243" s="74" t="n"/>
      <c r="BM243" s="74" t="n"/>
      <c r="BN243" s="74" t="n"/>
      <c r="BO243" s="74" t="n"/>
      <c r="BP243" s="74" t="n"/>
      <c r="BQ243" s="62">
        <f>COUNTIF($G243:$BP243,"a")+COUNTIF($G243:$BP243,"r0,a5")/2+COUNTIF($G243:$BP243,"p5,a5")/2</f>
        <v/>
      </c>
      <c r="BR243" s="62">
        <f>COUNTIF($G243:$BP243,"d")+COUNTIF($G243:$BP243,"r0,d5")/2+COUNTIF($G243:$BP243,"p5,d5")/2</f>
        <v/>
      </c>
      <c r="BS243" s="62">
        <f>COUNTIF($G243:$BP243,"b")+COUNTIF($G243:$BP243,"r0,b5")/2+COUNTIF($G243:$BP243,"p5,b5")/2</f>
        <v/>
      </c>
      <c r="BT243" s="62">
        <f>COUNTIF($G243:$BP243,"c")+COUNTIF($G243:$BP243,"r0,c5")/2+COUNTIF($G243:$BP243,"p5,c5")/2</f>
        <v/>
      </c>
      <c r="BU243" s="62">
        <f>COUNTIF($G243:$BP243,"KH")+COUNTIF($G243:$BP243,"TL")+COUNTIF($G243:$BP243,"L")</f>
        <v/>
      </c>
      <c r="BV243" s="62" t="n"/>
      <c r="BW243" s="62">
        <f>COUNTIF($G243:$BP243,"hh")</f>
        <v/>
      </c>
      <c r="BX243" s="62">
        <f>COUNTIF($G243:$BP243,"nt7")</f>
        <v/>
      </c>
      <c r="BY243" s="62">
        <f>COUNTIF($G243:$BP243,"P")+COUNTIF($G243:$BP243,"p5,a5")/2+COUNTIF($G243:$BP243,"p5,b5")/2+COUNTIF($G243:$BP243,"p5,c5")/2+COUNTIF($G243:$BP243,"p5,d5")/2</f>
        <v/>
      </c>
      <c r="BZ243" s="63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4">
        <f>IF(BZ243&gt;25,4,IF(BZ243&gt;18,3,IF(BZ243&gt;12,2,IF(BZ243&gt;4,1,0))))-BX243-2+1</f>
        <v/>
      </c>
      <c r="CE243" s="30" t="n"/>
      <c r="CF243" s="64">
        <f>CD243*CI243</f>
        <v/>
      </c>
      <c r="CG243" s="65">
        <f>F243-BY243+1</f>
        <v/>
      </c>
      <c r="CH243" s="64">
        <f>CE243*16</f>
        <v/>
      </c>
      <c r="CI243" s="66">
        <f>VLOOKUP(A243,[1]DATA!$A$6:$AI$331,34,0)</f>
        <v/>
      </c>
      <c r="CJ243" s="67">
        <f>VLOOKUP(A243,[2]CHAMCONG!A$7:CI$333,79,0)</f>
        <v/>
      </c>
      <c r="CK243" s="68">
        <f>CJ243-CA243</f>
        <v/>
      </c>
      <c r="CL243" s="25" t="n"/>
      <c r="CM243" s="25" t="n"/>
    </row>
    <row r="244" ht="15.75" customFormat="1" customHeight="1" s="26">
      <c r="A244" s="69" t="inlineStr">
        <is>
          <t>A1797</t>
        </is>
      </c>
      <c r="B244" s="70" t="inlineStr">
        <is>
          <t>Phạm Thái Huy</t>
        </is>
      </c>
      <c r="C244" s="71" t="inlineStr">
        <is>
          <t>X1 Ép - A</t>
        </is>
      </c>
      <c r="D244" s="72" t="inlineStr">
        <is>
          <t>Trực tiếp</t>
        </is>
      </c>
      <c r="E244" s="73" t="inlineStr">
        <is>
          <t>2021-03-09</t>
        </is>
      </c>
      <c r="F244" s="73" t="inlineStr"/>
      <c r="G244" s="74" t="inlineStr">
        <is>
          <t>A</t>
        </is>
      </c>
      <c r="H244" s="74" t="n">
        <v>4</v>
      </c>
      <c r="I244" s="75" t="inlineStr">
        <is>
          <t>A</t>
        </is>
      </c>
      <c r="J244" s="74" t="n">
        <v>0</v>
      </c>
      <c r="K244" s="75" t="inlineStr"/>
      <c r="L244" s="74" t="n">
        <v>0</v>
      </c>
      <c r="M244" s="75" t="inlineStr">
        <is>
          <t>C</t>
        </is>
      </c>
      <c r="N244" s="74" t="n">
        <v>4</v>
      </c>
      <c r="O244" s="75" t="inlineStr">
        <is>
          <t>C</t>
        </is>
      </c>
      <c r="P244" s="74" t="n">
        <v>4</v>
      </c>
      <c r="Q244" s="74" t="inlineStr">
        <is>
          <t>C</t>
        </is>
      </c>
      <c r="R244" s="74" t="n">
        <v>4</v>
      </c>
      <c r="S244" s="75" t="inlineStr">
        <is>
          <t>C</t>
        </is>
      </c>
      <c r="T244" s="74" t="n">
        <v>4</v>
      </c>
      <c r="U244" s="75" t="inlineStr">
        <is>
          <t>C</t>
        </is>
      </c>
      <c r="V244" s="74" t="n">
        <v>4</v>
      </c>
      <c r="W244" s="75" t="inlineStr">
        <is>
          <t>L</t>
        </is>
      </c>
      <c r="X244" s="74" t="n">
        <v>0</v>
      </c>
      <c r="Y244" s="74" t="inlineStr"/>
      <c r="Z244" s="74" t="n">
        <v>0</v>
      </c>
      <c r="AA244" s="74" t="inlineStr">
        <is>
          <t>R0</t>
        </is>
      </c>
      <c r="AB244" s="74" t="n">
        <v>0</v>
      </c>
      <c r="AC244" s="74" t="n"/>
      <c r="AD244" s="74" t="n"/>
      <c r="AE244" s="74" t="n"/>
      <c r="AF244" s="74" t="n"/>
      <c r="AG244" s="74" t="n"/>
      <c r="AH244" s="74" t="n"/>
      <c r="AI244" s="74" t="n"/>
      <c r="AJ244" s="74" t="n"/>
      <c r="AK244" s="74" t="n"/>
      <c r="AL244" s="74" t="n"/>
      <c r="AM244" s="74" t="n"/>
      <c r="AN244" s="74" t="n"/>
      <c r="AO244" s="74" t="n"/>
      <c r="AP244" s="74" t="n"/>
      <c r="AQ244" s="74" t="n"/>
      <c r="AR244" s="74" t="n"/>
      <c r="AS244" s="74" t="n"/>
      <c r="AT244" s="74" t="n"/>
      <c r="AU244" s="74" t="n"/>
      <c r="AV244" s="74" t="n"/>
      <c r="AW244" s="74" t="n"/>
      <c r="AX244" s="74" t="n"/>
      <c r="AY244" s="74" t="n"/>
      <c r="AZ244" s="74" t="n"/>
      <c r="BA244" s="74" t="n"/>
      <c r="BB244" s="74" t="n"/>
      <c r="BC244" s="74" t="n"/>
      <c r="BD244" s="74" t="n"/>
      <c r="BE244" s="74" t="n"/>
      <c r="BF244" s="74" t="n"/>
      <c r="BG244" s="74" t="n"/>
      <c r="BH244" s="74" t="n"/>
      <c r="BI244" s="74" t="n"/>
      <c r="BJ244" s="74" t="n"/>
      <c r="BK244" s="74" t="n"/>
      <c r="BL244" s="74" t="n"/>
      <c r="BM244" s="74" t="n"/>
      <c r="BN244" s="74" t="n"/>
      <c r="BO244" s="74" t="n"/>
      <c r="BP244" s="74" t="n"/>
      <c r="BQ244" s="62">
        <f>COUNTIF($G244:$BP244,"a")+COUNTIF($G244:$BP244,"r0,a5")/2+COUNTIF($G244:$BP244,"p5,a5")/2</f>
        <v/>
      </c>
      <c r="BR244" s="62">
        <f>COUNTIF($G244:$BP244,"d")+COUNTIF($G244:$BP244,"r0,d5")/2+COUNTIF($G244:$BP244,"p5,d5")/2</f>
        <v/>
      </c>
      <c r="BS244" s="62">
        <f>COUNTIF($G244:$BP244,"b")+COUNTIF($G244:$BP244,"r0,b5")/2+COUNTIF($G244:$BP244,"p5,b5")/2</f>
        <v/>
      </c>
      <c r="BT244" s="62">
        <f>COUNTIF($G244:$BP244,"c")+COUNTIF($G244:$BP244,"r0,c5")/2+COUNTIF($G244:$BP244,"p5,c5")/2</f>
        <v/>
      </c>
      <c r="BU244" s="62">
        <f>COUNTIF($G244:$BP244,"KH")+COUNTIF($G244:$BP244,"TL")+COUNTIF($G244:$BP244,"L")</f>
        <v/>
      </c>
      <c r="BV244" s="62" t="n"/>
      <c r="BW244" s="62">
        <f>COUNTIF($G244:$BP244,"hh")</f>
        <v/>
      </c>
      <c r="BX244" s="62">
        <f>COUNTIF($G244:$BP244,"nt7")</f>
        <v/>
      </c>
      <c r="BY244" s="62">
        <f>COUNTIF($G244:$BP244,"P")+COUNTIF($G244:$BP244,"p5,a5")/2+COUNTIF($G244:$BP244,"p5,b5")/2+COUNTIF($G244:$BP244,"p5,c5")/2+COUNTIF($G244:$BP244,"p5,d5")/2</f>
        <v/>
      </c>
      <c r="BZ244" s="63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4">
        <f>IF(BZ244&gt;25,4,IF(BZ244&gt;18,3,IF(BZ244&gt;12,2,IF(BZ244&gt;4,1,0))))-BX244-2+1</f>
        <v/>
      </c>
      <c r="CE244" s="30" t="n"/>
      <c r="CF244" s="64">
        <f>CD244*CI244</f>
        <v/>
      </c>
      <c r="CG244" s="65">
        <f>F244-BY244+1</f>
        <v/>
      </c>
      <c r="CH244" s="64">
        <f>CE244*16</f>
        <v/>
      </c>
      <c r="CI244" s="66">
        <f>VLOOKUP(A244,[1]DATA!$A$6:$AI$331,34,0)</f>
        <v/>
      </c>
      <c r="CJ244" s="67">
        <f>VLOOKUP(A244,[2]CHAMCONG!A$7:CI$333,79,0)</f>
        <v/>
      </c>
      <c r="CK244" s="68">
        <f>CJ244-CA244</f>
        <v/>
      </c>
      <c r="CL244" s="25" t="n"/>
      <c r="CM244" s="25" t="n"/>
    </row>
    <row r="245" ht="16.5" customFormat="1" customHeight="1" s="26">
      <c r="A245" s="69" t="inlineStr">
        <is>
          <t>A1798</t>
        </is>
      </c>
      <c r="B245" s="70" t="inlineStr">
        <is>
          <t>Huỳnh Việt Khương</t>
        </is>
      </c>
      <c r="C245" s="71" t="inlineStr">
        <is>
          <t>Khuôn Thiết kế</t>
        </is>
      </c>
      <c r="D245" s="72" t="inlineStr">
        <is>
          <t>Gián tiếp</t>
        </is>
      </c>
      <c r="E245" s="73" t="inlineStr">
        <is>
          <t>2021-01-18</t>
        </is>
      </c>
      <c r="F245" s="73" t="inlineStr"/>
      <c r="G245" s="74" t="inlineStr">
        <is>
          <t>R0</t>
        </is>
      </c>
      <c r="H245" s="74" t="n">
        <v>0</v>
      </c>
      <c r="I245" s="74" t="inlineStr">
        <is>
          <t>D</t>
        </is>
      </c>
      <c r="J245" s="74" t="n">
        <v>0</v>
      </c>
      <c r="K245" s="74" t="inlineStr"/>
      <c r="L245" s="74" t="n">
        <v>0</v>
      </c>
      <c r="M245" s="74" t="inlineStr">
        <is>
          <t>D</t>
        </is>
      </c>
      <c r="N245" s="74" t="n">
        <v>0</v>
      </c>
      <c r="O245" s="74" t="inlineStr">
        <is>
          <t>D</t>
        </is>
      </c>
      <c r="P245" s="74" t="n">
        <v>0</v>
      </c>
      <c r="Q245" s="75" t="inlineStr">
        <is>
          <t>D</t>
        </is>
      </c>
      <c r="R245" s="75" t="n">
        <v>0</v>
      </c>
      <c r="S245" s="74" t="inlineStr">
        <is>
          <t>R0</t>
        </is>
      </c>
      <c r="T245" s="74" t="n">
        <v>0</v>
      </c>
      <c r="U245" s="74" t="inlineStr">
        <is>
          <t>D</t>
        </is>
      </c>
      <c r="V245" s="74" t="n">
        <v>0</v>
      </c>
      <c r="W245" s="74" t="inlineStr">
        <is>
          <t>L</t>
        </is>
      </c>
      <c r="X245" s="74" t="n">
        <v>0</v>
      </c>
      <c r="Y245" s="74" t="inlineStr"/>
      <c r="Z245" s="74" t="n">
        <v>0</v>
      </c>
      <c r="AA245" s="74" t="inlineStr">
        <is>
          <t>P0</t>
        </is>
      </c>
      <c r="AB245" s="74" t="n">
        <v>0</v>
      </c>
      <c r="AC245" s="74" t="n"/>
      <c r="AD245" s="74" t="n"/>
      <c r="AE245" s="74" t="n"/>
      <c r="AF245" s="74" t="n"/>
      <c r="AG245" s="74" t="n"/>
      <c r="AH245" s="74" t="n"/>
      <c r="AI245" s="74" t="n"/>
      <c r="AJ245" s="74" t="n"/>
      <c r="AK245" s="74" t="n"/>
      <c r="AL245" s="74" t="n"/>
      <c r="AM245" s="74" t="n"/>
      <c r="AN245" s="74" t="n"/>
      <c r="AO245" s="74" t="n"/>
      <c r="AP245" s="74" t="n"/>
      <c r="AQ245" s="74" t="n"/>
      <c r="AR245" s="74" t="n"/>
      <c r="AS245" s="74" t="n"/>
      <c r="AT245" s="74" t="n"/>
      <c r="AU245" s="74" t="n"/>
      <c r="AV245" s="74" t="n"/>
      <c r="AW245" s="74" t="n"/>
      <c r="AX245" s="74" t="n"/>
      <c r="AY245" s="74" t="n"/>
      <c r="AZ245" s="74" t="n"/>
      <c r="BA245" s="74" t="n"/>
      <c r="BB245" s="74" t="n"/>
      <c r="BC245" s="74" t="n"/>
      <c r="BD245" s="74" t="n"/>
      <c r="BE245" s="74" t="n"/>
      <c r="BF245" s="74" t="n"/>
      <c r="BG245" s="74" t="n"/>
      <c r="BH245" s="74" t="n"/>
      <c r="BI245" s="74" t="n"/>
      <c r="BJ245" s="74" t="n"/>
      <c r="BK245" s="74" t="n"/>
      <c r="BL245" s="74" t="n"/>
      <c r="BM245" s="74" t="n"/>
      <c r="BN245" s="74" t="n"/>
      <c r="BO245" s="74" t="n"/>
      <c r="BP245" s="74" t="n"/>
      <c r="BQ245" s="62">
        <f>COUNTIF($G245:$BP245,"a")+COUNTIF($G245:$BP245,"r0,a5")/2+COUNTIF($G245:$BP245,"p5,a5")/2</f>
        <v/>
      </c>
      <c r="BR245" s="62">
        <f>COUNTIF($G245:$BP245,"d")+COUNTIF($G245:$BP245,"r0,d5")/2+COUNTIF($G245:$BP245,"p5,d5")/2</f>
        <v/>
      </c>
      <c r="BS245" s="62">
        <f>COUNTIF($G245:$BP245,"b")+COUNTIF($G245:$BP245,"r0,b5")/2+COUNTIF($G245:$BP245,"p5,b5")/2</f>
        <v/>
      </c>
      <c r="BT245" s="62">
        <f>COUNTIF($G245:$BP245,"c")+COUNTIF($G245:$BP245,"r0,c5")/2+COUNTIF($G245:$BP245,"p5,c5")/2</f>
        <v/>
      </c>
      <c r="BU245" s="62">
        <f>COUNTIF($G245:$BP245,"KH")+COUNTIF($G245:$BP245,"TL")+COUNTIF($G245:$BP245,"L")</f>
        <v/>
      </c>
      <c r="BV245" s="62" t="n"/>
      <c r="BW245" s="62">
        <f>COUNTIF($G245:$BP245,"hh")</f>
        <v/>
      </c>
      <c r="BX245" s="62">
        <f>COUNTIF($G245:$BP245,"nt7")</f>
        <v/>
      </c>
      <c r="BY245" s="62">
        <f>COUNTIF($G245:$BP245,"P")+COUNTIF($G245:$BP245,"p5,a5")/2+COUNTIF($G245:$BP245,"p5,b5")/2+COUNTIF($G245:$BP245,"p5,c5")/2+COUNTIF($G245:$BP245,"p5,d5")/2</f>
        <v/>
      </c>
      <c r="BZ245" s="63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4">
        <f>IF(BZ245&gt;25,4,IF(BZ245&gt;18,3,IF(BZ245&gt;12,2,IF(BZ245&gt;4,1,0))))-BX245-2+1</f>
        <v/>
      </c>
      <c r="CE245" s="30" t="n"/>
      <c r="CF245" s="64">
        <f>CD245*CI245</f>
        <v/>
      </c>
      <c r="CG245" s="65">
        <f>F245-BY245+1</f>
        <v/>
      </c>
      <c r="CH245" s="64">
        <f>CE245*16</f>
        <v/>
      </c>
      <c r="CI245" s="66">
        <f>VLOOKUP(A245,[1]DATA!$A$6:$AI$331,34,0)</f>
        <v/>
      </c>
      <c r="CJ245" s="67">
        <f>VLOOKUP(A245,[2]CHAMCONG!A$7:CI$333,79,0)</f>
        <v/>
      </c>
      <c r="CK245" s="68">
        <f>CJ245-CA245</f>
        <v/>
      </c>
      <c r="CL245" s="25" t="n"/>
      <c r="CM245" s="25" t="n"/>
    </row>
    <row r="246" ht="18" customFormat="1" customHeight="1" s="26">
      <c r="A246" s="69" t="inlineStr">
        <is>
          <t>A1802</t>
        </is>
      </c>
      <c r="B246" s="70" t="inlineStr">
        <is>
          <t>Lê Thị Thu Ngân</t>
        </is>
      </c>
      <c r="C246" s="71" t="inlineStr">
        <is>
          <t>X1 Ép - B</t>
        </is>
      </c>
      <c r="D246" s="72" t="inlineStr">
        <is>
          <t>Trực tiếp</t>
        </is>
      </c>
      <c r="E246" s="73" t="inlineStr">
        <is>
          <t>2021-03-10</t>
        </is>
      </c>
      <c r="F246" s="73" t="inlineStr"/>
      <c r="G246" s="74" t="inlineStr">
        <is>
          <t>C</t>
        </is>
      </c>
      <c r="H246" s="74" t="n">
        <v>4</v>
      </c>
      <c r="I246" s="74" t="inlineStr">
        <is>
          <t>C</t>
        </is>
      </c>
      <c r="J246" s="74" t="n">
        <v>4</v>
      </c>
      <c r="K246" s="74" t="inlineStr"/>
      <c r="L246" s="74" t="n">
        <v>0</v>
      </c>
      <c r="M246" s="74" t="inlineStr">
        <is>
          <t>A</t>
        </is>
      </c>
      <c r="N246" s="74" t="n">
        <v>4</v>
      </c>
      <c r="O246" s="74" t="inlineStr">
        <is>
          <t>A</t>
        </is>
      </c>
      <c r="P246" s="74" t="n">
        <v>4</v>
      </c>
      <c r="Q246" s="74" t="inlineStr">
        <is>
          <t>A</t>
        </is>
      </c>
      <c r="R246" s="74" t="n">
        <v>4</v>
      </c>
      <c r="S246" s="74" t="inlineStr">
        <is>
          <t>A</t>
        </is>
      </c>
      <c r="T246" s="74" t="n">
        <v>4</v>
      </c>
      <c r="U246" s="74" t="inlineStr">
        <is>
          <t>A</t>
        </is>
      </c>
      <c r="V246" s="74" t="n">
        <v>4</v>
      </c>
      <c r="W246" s="74" t="inlineStr">
        <is>
          <t>L</t>
        </is>
      </c>
      <c r="X246" s="74" t="n">
        <v>0</v>
      </c>
      <c r="Y246" s="74" t="inlineStr"/>
      <c r="Z246" s="74" t="n">
        <v>0</v>
      </c>
      <c r="AA246" s="74" t="inlineStr">
        <is>
          <t>P0</t>
        </is>
      </c>
      <c r="AB246" s="74" t="n">
        <v>0</v>
      </c>
      <c r="AC246" s="74" t="n"/>
      <c r="AD246" s="74" t="n"/>
      <c r="AE246" s="75" t="n"/>
      <c r="AF246" s="74" t="n"/>
      <c r="AG246" s="75" t="n"/>
      <c r="AH246" s="74" t="n"/>
      <c r="AI246" s="75" t="n"/>
      <c r="AJ246" s="74" t="n"/>
      <c r="AK246" s="75" t="n"/>
      <c r="AL246" s="74" t="n"/>
      <c r="AM246" s="75" t="n"/>
      <c r="AN246" s="74" t="n"/>
      <c r="AO246" s="75" t="n"/>
      <c r="AP246" s="74" t="n"/>
      <c r="AQ246" s="74" t="n"/>
      <c r="AR246" s="74" t="n"/>
      <c r="AS246" s="74" t="n"/>
      <c r="AT246" s="74" t="n"/>
      <c r="AU246" s="74" t="n"/>
      <c r="AV246" s="74" t="n"/>
      <c r="AW246" s="74" t="n"/>
      <c r="AX246" s="74" t="n"/>
      <c r="AY246" s="74" t="n"/>
      <c r="AZ246" s="74" t="n"/>
      <c r="BA246" s="74" t="n"/>
      <c r="BB246" s="74" t="n"/>
      <c r="BC246" s="74" t="n"/>
      <c r="BD246" s="74" t="n"/>
      <c r="BE246" s="74" t="n"/>
      <c r="BF246" s="74" t="n"/>
      <c r="BG246" s="74" t="n"/>
      <c r="BH246" s="74" t="n"/>
      <c r="BI246" s="74" t="n"/>
      <c r="BJ246" s="74" t="n"/>
      <c r="BK246" s="74" t="n"/>
      <c r="BL246" s="74" t="n"/>
      <c r="BM246" s="74" t="n"/>
      <c r="BN246" s="74" t="n"/>
      <c r="BO246" s="74" t="n"/>
      <c r="BP246" s="74" t="n"/>
      <c r="BQ246" s="62">
        <f>COUNTIF($G246:$BP246,"a")+COUNTIF($G246:$BP246,"r0,a5")/2+COUNTIF($G246:$BP246,"p5,a5")/2</f>
        <v/>
      </c>
      <c r="BR246" s="62">
        <f>COUNTIF($G246:$BP246,"d")+COUNTIF($G246:$BP246,"r0,d5")/2+COUNTIF($G246:$BP246,"p5,d5")/2</f>
        <v/>
      </c>
      <c r="BS246" s="62">
        <f>COUNTIF($G246:$BP246,"b")+COUNTIF($G246:$BP246,"r0,b5")/2+COUNTIF($G246:$BP246,"p5,b5")/2</f>
        <v/>
      </c>
      <c r="BT246" s="62">
        <f>COUNTIF($G246:$BP246,"c")+COUNTIF($G246:$BP246,"r0,c5")/2+COUNTIF($G246:$BP246,"p5,c5")/2</f>
        <v/>
      </c>
      <c r="BU246" s="62">
        <f>COUNTIF($G246:$BP246,"KH")+COUNTIF($G246:$BP246,"TL")+COUNTIF($G246:$BP246,"L")</f>
        <v/>
      </c>
      <c r="BV246" s="62" t="n"/>
      <c r="BW246" s="62">
        <f>COUNTIF($G246:$BP246,"hh")</f>
        <v/>
      </c>
      <c r="BX246" s="62">
        <f>COUNTIF($G246:$BP246,"nt7")</f>
        <v/>
      </c>
      <c r="BY246" s="62">
        <f>COUNTIF($G246:$BP246,"P")+COUNTIF($G246:$BP246,"p5,a5")/2+COUNTIF($G246:$BP246,"p5,b5")/2+COUNTIF($G246:$BP246,"p5,c5")/2+COUNTIF($G246:$BP246,"p5,d5")/2</f>
        <v/>
      </c>
      <c r="BZ246" s="63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4">
        <f>IF(BZ246&gt;25,4,IF(BZ246&gt;18,3,IF(BZ246&gt;12,2,IF(BZ246&gt;4,1,0))))-BX246-2+1</f>
        <v/>
      </c>
      <c r="CE246" s="30" t="n"/>
      <c r="CF246" s="64">
        <f>CD246*CI246</f>
        <v/>
      </c>
      <c r="CG246" s="65">
        <f>F246-BY246+1</f>
        <v/>
      </c>
      <c r="CH246" s="64">
        <f>CE246*16</f>
        <v/>
      </c>
      <c r="CI246" s="66">
        <f>VLOOKUP(A246,[1]DATA!$A$6:$AI$331,34,0)</f>
        <v/>
      </c>
      <c r="CJ246" s="67">
        <f>VLOOKUP(A246,[2]CHAMCONG!A$7:CI$333,79,0)</f>
        <v/>
      </c>
      <c r="CK246" s="68">
        <f>CJ246-CA246</f>
        <v/>
      </c>
      <c r="CL246" s="25" t="n"/>
      <c r="CM246" s="25" t="n"/>
    </row>
    <row r="247" ht="18" customFormat="1" customHeight="1" s="26">
      <c r="A247" s="69" t="inlineStr">
        <is>
          <t>A1805</t>
        </is>
      </c>
      <c r="B247" s="70" t="inlineStr">
        <is>
          <t>Phạm Thị Vân Hà</t>
        </is>
      </c>
      <c r="C247" s="71" t="inlineStr">
        <is>
          <t>X2 Line 2-6</t>
        </is>
      </c>
      <c r="D247" s="72" t="inlineStr">
        <is>
          <t>Trực tiếp</t>
        </is>
      </c>
      <c r="E247" s="73" t="inlineStr">
        <is>
          <t>2021-02-22</t>
        </is>
      </c>
      <c r="F247" s="73" t="inlineStr"/>
      <c r="G247" s="74" t="inlineStr">
        <is>
          <t>A</t>
        </is>
      </c>
      <c r="H247" s="74" t="n">
        <v>4</v>
      </c>
      <c r="I247" s="75" t="inlineStr">
        <is>
          <t>A</t>
        </is>
      </c>
      <c r="J247" s="74" t="n">
        <v>0</v>
      </c>
      <c r="K247" s="75" t="inlineStr"/>
      <c r="L247" s="74" t="n">
        <v>0</v>
      </c>
      <c r="M247" s="75" t="inlineStr">
        <is>
          <t>A</t>
        </is>
      </c>
      <c r="N247" s="74" t="n">
        <v>4</v>
      </c>
      <c r="O247" s="75" t="inlineStr">
        <is>
          <t>A</t>
        </is>
      </c>
      <c r="P247" s="74" t="n">
        <v>4</v>
      </c>
      <c r="Q247" s="74" t="inlineStr">
        <is>
          <t>A</t>
        </is>
      </c>
      <c r="R247" s="74" t="n">
        <v>4</v>
      </c>
      <c r="S247" s="75" t="inlineStr">
        <is>
          <t>A</t>
        </is>
      </c>
      <c r="T247" s="74" t="n">
        <v>4</v>
      </c>
      <c r="U247" s="75" t="inlineStr">
        <is>
          <t>A</t>
        </is>
      </c>
      <c r="V247" s="74" t="n">
        <v>4</v>
      </c>
      <c r="W247" s="75" t="inlineStr">
        <is>
          <t>L</t>
        </is>
      </c>
      <c r="X247" s="74" t="n">
        <v>0</v>
      </c>
      <c r="Y247" s="75" t="inlineStr"/>
      <c r="Z247" s="74" t="n">
        <v>0</v>
      </c>
      <c r="AA247" s="75" t="inlineStr">
        <is>
          <t>R0</t>
        </is>
      </c>
      <c r="AB247" s="74" t="n">
        <v>0</v>
      </c>
      <c r="AC247" s="75" t="n"/>
      <c r="AD247" s="74" t="n"/>
      <c r="AE247" s="74" t="n"/>
      <c r="AF247" s="74" t="n"/>
      <c r="AG247" s="75" t="n"/>
      <c r="AH247" s="74" t="n"/>
      <c r="AI247" s="75" t="n"/>
      <c r="AJ247" s="74" t="n"/>
      <c r="AK247" s="75" t="n"/>
      <c r="AL247" s="74" t="n"/>
      <c r="AM247" s="75" t="n"/>
      <c r="AN247" s="74" t="n"/>
      <c r="AO247" s="75" t="n"/>
      <c r="AP247" s="74" t="n"/>
      <c r="AQ247" s="75" t="n"/>
      <c r="AR247" s="74" t="n"/>
      <c r="AS247" s="74" t="n"/>
      <c r="AT247" s="74" t="n"/>
      <c r="AU247" s="74" t="n"/>
      <c r="AV247" s="74" t="n"/>
      <c r="AW247" s="74" t="n"/>
      <c r="AX247" s="74" t="n"/>
      <c r="AY247" s="75" t="n"/>
      <c r="AZ247" s="74" t="n"/>
      <c r="BA247" s="74" t="n"/>
      <c r="BB247" s="74" t="n"/>
      <c r="BC247" s="74" t="n"/>
      <c r="BD247" s="74" t="n"/>
      <c r="BE247" s="75" t="n"/>
      <c r="BF247" s="74" t="n"/>
      <c r="BG247" s="74" t="n"/>
      <c r="BH247" s="74" t="n"/>
      <c r="BI247" s="74" t="n"/>
      <c r="BJ247" s="74" t="n"/>
      <c r="BK247" s="74" t="n"/>
      <c r="BL247" s="74" t="n"/>
      <c r="BM247" s="74" t="n"/>
      <c r="BN247" s="74" t="n"/>
      <c r="BO247" s="74" t="n"/>
      <c r="BP247" s="74" t="n"/>
      <c r="BQ247" s="62">
        <f>COUNTIF($G247:$BP247,"a")+COUNTIF($G247:$BP247,"r0,a5")/2+COUNTIF($G247:$BP247,"p5,a5")/2</f>
        <v/>
      </c>
      <c r="BR247" s="62">
        <f>COUNTIF($G247:$BP247,"d")+COUNTIF($G247:$BP247,"r0,d5")/2+COUNTIF($G247:$BP247,"p5,d5")/2</f>
        <v/>
      </c>
      <c r="BS247" s="62">
        <f>COUNTIF($G247:$BP247,"b")+COUNTIF($G247:$BP247,"r0,b5")/2+COUNTIF($G247:$BP247,"p5,b5")/2</f>
        <v/>
      </c>
      <c r="BT247" s="62">
        <f>COUNTIF($G247:$BP247,"c")+COUNTIF($G247:$BP247,"r0,c5")/2+COUNTIF($G247:$BP247,"p5,c5")/2</f>
        <v/>
      </c>
      <c r="BU247" s="62">
        <f>COUNTIF($G247:$BP247,"KH")+COUNTIF($G247:$BP247,"TL")+COUNTIF($G247:$BP247,"L")</f>
        <v/>
      </c>
      <c r="BV247" s="62" t="n"/>
      <c r="BW247" s="62">
        <f>COUNTIF($G247:$BP247,"hh")</f>
        <v/>
      </c>
      <c r="BX247" s="62">
        <f>COUNTIF($G247:$BP247,"nt7")</f>
        <v/>
      </c>
      <c r="BY247" s="62">
        <f>COUNTIF($G247:$BP247,"P")+COUNTIF($G247:$BP247,"p5,a5")/2+COUNTIF($G247:$BP247,"p5,b5")/2+COUNTIF($G247:$BP247,"p5,c5")/2+COUNTIF($G247:$BP247,"p5,d5")/2</f>
        <v/>
      </c>
      <c r="BZ247" s="63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4">
        <f>IF(BZ247&gt;25,4,IF(BZ247&gt;18,3,IF(BZ247&gt;12,2,IF(BZ247&gt;4,1,0))))-BX247-2+1</f>
        <v/>
      </c>
      <c r="CE247" s="30" t="n"/>
      <c r="CF247" s="64">
        <f>CD247*CI247</f>
        <v/>
      </c>
      <c r="CG247" s="65">
        <f>F247-BY247+1</f>
        <v/>
      </c>
      <c r="CH247" s="64">
        <f>CE247*16</f>
        <v/>
      </c>
      <c r="CI247" s="66">
        <f>VLOOKUP(A247,[1]DATA!$A$6:$AI$331,34,0)</f>
        <v/>
      </c>
      <c r="CJ247" s="67">
        <f>VLOOKUP(A247,[2]CHAMCONG!A$7:CI$333,79,0)</f>
        <v/>
      </c>
      <c r="CK247" s="68">
        <f>CJ247-CA247</f>
        <v/>
      </c>
      <c r="CL247" s="25" t="n"/>
      <c r="CM247" s="25" t="n"/>
    </row>
    <row r="248" ht="19.5" customFormat="1" customHeight="1" s="26">
      <c r="A248" s="69" t="inlineStr">
        <is>
          <t>A1809</t>
        </is>
      </c>
      <c r="B248" s="70" t="inlineStr">
        <is>
          <t>Kim Rạch Tha</t>
        </is>
      </c>
      <c r="C248" s="71" t="inlineStr">
        <is>
          <t>Kho X1</t>
        </is>
      </c>
      <c r="D248" s="72" t="inlineStr">
        <is>
          <t>Trực tiếp</t>
        </is>
      </c>
      <c r="E248" s="73" t="inlineStr">
        <is>
          <t>2021-02-23</t>
        </is>
      </c>
      <c r="F248" s="73" t="inlineStr"/>
      <c r="G248" s="74" t="inlineStr">
        <is>
          <t>A</t>
        </is>
      </c>
      <c r="H248" s="74" t="n">
        <v>3</v>
      </c>
      <c r="I248" s="75" t="inlineStr">
        <is>
          <t>A</t>
        </is>
      </c>
      <c r="J248" s="74" t="n">
        <v>4</v>
      </c>
      <c r="K248" s="74" t="inlineStr"/>
      <c r="L248" s="74" t="n">
        <v>0</v>
      </c>
      <c r="M248" s="74" t="inlineStr">
        <is>
          <t>A</t>
        </is>
      </c>
      <c r="N248" s="74" t="n">
        <v>4</v>
      </c>
      <c r="O248" s="75" t="inlineStr">
        <is>
          <t>A</t>
        </is>
      </c>
      <c r="P248" s="74" t="n">
        <v>4</v>
      </c>
      <c r="Q248" s="74" t="inlineStr">
        <is>
          <t>A</t>
        </is>
      </c>
      <c r="R248" s="74" t="n">
        <v>4</v>
      </c>
      <c r="S248" s="74" t="inlineStr">
        <is>
          <t>A</t>
        </is>
      </c>
      <c r="T248" s="74" t="n">
        <v>4</v>
      </c>
      <c r="U248" s="74" t="inlineStr">
        <is>
          <t>A</t>
        </is>
      </c>
      <c r="V248" s="74" t="n">
        <v>4</v>
      </c>
      <c r="W248" s="75" t="inlineStr">
        <is>
          <t>L</t>
        </is>
      </c>
      <c r="X248" s="74" t="n">
        <v>0</v>
      </c>
      <c r="Y248" s="74" t="inlineStr"/>
      <c r="Z248" s="74" t="n">
        <v>0</v>
      </c>
      <c r="AA248" s="74" t="inlineStr">
        <is>
          <t>R0</t>
        </is>
      </c>
      <c r="AB248" s="74" t="n">
        <v>0</v>
      </c>
      <c r="AC248" s="75" t="n"/>
      <c r="AD248" s="74" t="n"/>
      <c r="AE248" s="74" t="n"/>
      <c r="AF248" s="74" t="n"/>
      <c r="AG248" s="74" t="n"/>
      <c r="AH248" s="74" t="n"/>
      <c r="AI248" s="74" t="n"/>
      <c r="AJ248" s="74" t="n"/>
      <c r="AK248" s="75" t="n"/>
      <c r="AL248" s="74" t="n"/>
      <c r="AM248" s="74" t="n"/>
      <c r="AN248" s="74" t="n"/>
      <c r="AO248" s="74" t="n"/>
      <c r="AP248" s="74" t="n"/>
      <c r="AQ248" s="75" t="n"/>
      <c r="AR248" s="74" t="n"/>
      <c r="AS248" s="74" t="n"/>
      <c r="AT248" s="74" t="n"/>
      <c r="AU248" s="74" t="n"/>
      <c r="AV248" s="74" t="n"/>
      <c r="AW248" s="74" t="n"/>
      <c r="AX248" s="74" t="n"/>
      <c r="AY248" s="75" t="n"/>
      <c r="AZ248" s="74" t="n"/>
      <c r="BA248" s="74" t="n"/>
      <c r="BB248" s="74" t="n"/>
      <c r="BC248" s="74" t="n"/>
      <c r="BD248" s="74" t="n"/>
      <c r="BE248" s="75" t="n"/>
      <c r="BF248" s="74" t="n"/>
      <c r="BG248" s="74" t="n"/>
      <c r="BH248" s="74" t="n"/>
      <c r="BI248" s="74" t="n"/>
      <c r="BJ248" s="74" t="n"/>
      <c r="BK248" s="74" t="n"/>
      <c r="BL248" s="74" t="n"/>
      <c r="BM248" s="74" t="n"/>
      <c r="BN248" s="74" t="n"/>
      <c r="BO248" s="74" t="n"/>
      <c r="BP248" s="74" t="n"/>
      <c r="BQ248" s="62">
        <f>COUNTIF($G248:$BP248,"a")+COUNTIF($G248:$BP248,"r0,a5")/2+COUNTIF($G248:$BP248,"p5,a5")/2</f>
        <v/>
      </c>
      <c r="BR248" s="62">
        <f>COUNTIF($G248:$BP248,"d")+COUNTIF($G248:$BP248,"r0,d5")/2+COUNTIF($G248:$BP248,"p5,d5")/2</f>
        <v/>
      </c>
      <c r="BS248" s="62">
        <f>COUNTIF($G248:$BP248,"b")+COUNTIF($G248:$BP248,"r0,b5")/2+COUNTIF($G248:$BP248,"p5,b5")/2</f>
        <v/>
      </c>
      <c r="BT248" s="62">
        <f>COUNTIF($G248:$BP248,"c")+COUNTIF($G248:$BP248,"r0,c5")/2+COUNTIF($G248:$BP248,"p5,c5")/2</f>
        <v/>
      </c>
      <c r="BU248" s="62">
        <f>COUNTIF($G248:$BP248,"KH")+COUNTIF($G248:$BP248,"TL")+COUNTIF($G248:$BP248,"L")</f>
        <v/>
      </c>
      <c r="BV248" s="62" t="n"/>
      <c r="BW248" s="62">
        <f>COUNTIF($G248:$BP248,"hh")</f>
        <v/>
      </c>
      <c r="BX248" s="62">
        <f>COUNTIF($G248:$BP248,"nt7")</f>
        <v/>
      </c>
      <c r="BY248" s="62">
        <f>COUNTIF($G248:$BP248,"P")+COUNTIF($G248:$BP248,"p5,a5")/2+COUNTIF($G248:$BP248,"p5,b5")/2+COUNTIF($G248:$BP248,"p5,c5")/2+COUNTIF($G248:$BP248,"p5,d5")/2</f>
        <v/>
      </c>
      <c r="BZ248" s="63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4">
        <f>IF(BZ248&gt;25,4,IF(BZ248&gt;18,3,IF(BZ248&gt;12,2,IF(BZ248&gt;4,1,0))))-BX248-2+1</f>
        <v/>
      </c>
      <c r="CE248" s="30" t="n"/>
      <c r="CF248" s="64">
        <f>CD248*CI248</f>
        <v/>
      </c>
      <c r="CG248" s="65">
        <f>F248-BY248+1</f>
        <v/>
      </c>
      <c r="CH248" s="64">
        <f>CE248*16</f>
        <v/>
      </c>
      <c r="CI248" s="66">
        <f>VLOOKUP(A248,[1]DATA!$A$6:$AI$331,34,0)</f>
        <v/>
      </c>
      <c r="CJ248" s="67">
        <f>VLOOKUP(A248,[2]CHAMCONG!A$7:CI$333,79,0)</f>
        <v/>
      </c>
      <c r="CK248" s="68">
        <f>CJ248-CA248</f>
        <v/>
      </c>
      <c r="CL248" s="25" t="n"/>
      <c r="CM248" s="25" t="n"/>
    </row>
    <row r="249" ht="18" customFormat="1" customHeight="1" s="26">
      <c r="A249" s="69" t="inlineStr">
        <is>
          <t>A1810</t>
        </is>
      </c>
      <c r="B249" s="70" t="inlineStr">
        <is>
          <t>Võ Thị Minh Thùy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2021-02-22</t>
        </is>
      </c>
      <c r="F249" s="73" t="inlineStr"/>
      <c r="G249" s="74" t="inlineStr">
        <is>
          <t>C</t>
        </is>
      </c>
      <c r="H249" s="74" t="n">
        <v>4</v>
      </c>
      <c r="I249" s="74" t="inlineStr">
        <is>
          <t>C</t>
        </is>
      </c>
      <c r="J249" s="74" t="n">
        <v>4</v>
      </c>
      <c r="K249" s="74" t="inlineStr"/>
      <c r="L249" s="74" t="n">
        <v>0</v>
      </c>
      <c r="M249" s="74" t="inlineStr">
        <is>
          <t>R0</t>
        </is>
      </c>
      <c r="N249" s="74" t="n">
        <v>0</v>
      </c>
      <c r="O249" s="75" t="inlineStr">
        <is>
          <t>A</t>
        </is>
      </c>
      <c r="P249" s="74" t="n">
        <v>4</v>
      </c>
      <c r="Q249" s="75" t="inlineStr">
        <is>
          <t>P0</t>
        </is>
      </c>
      <c r="R249" s="75" t="n">
        <v>0</v>
      </c>
      <c r="S249" s="75" t="inlineStr">
        <is>
          <t>A</t>
        </is>
      </c>
      <c r="T249" s="74" t="n">
        <v>4</v>
      </c>
      <c r="U249" s="75" t="inlineStr">
        <is>
          <t>A</t>
        </is>
      </c>
      <c r="V249" s="74" t="n">
        <v>4</v>
      </c>
      <c r="W249" s="75" t="inlineStr">
        <is>
          <t>L</t>
        </is>
      </c>
      <c r="X249" s="74" t="n">
        <v>0</v>
      </c>
      <c r="Y249" s="75" t="inlineStr"/>
      <c r="Z249" s="74" t="n">
        <v>0</v>
      </c>
      <c r="AA249" s="75" t="inlineStr">
        <is>
          <t>P0</t>
        </is>
      </c>
      <c r="AB249" s="74" t="n">
        <v>0</v>
      </c>
      <c r="AC249" s="75" t="n"/>
      <c r="AD249" s="74" t="n"/>
      <c r="AE249" s="75" t="n"/>
      <c r="AF249" s="75" t="n"/>
      <c r="AG249" s="75" t="n"/>
      <c r="AH249" s="74" t="n"/>
      <c r="AI249" s="75" t="n"/>
      <c r="AJ249" s="74" t="n"/>
      <c r="AK249" s="75" t="n"/>
      <c r="AL249" s="74" t="n"/>
      <c r="AM249" s="75" t="n"/>
      <c r="AN249" s="74" t="n"/>
      <c r="AO249" s="75" t="n"/>
      <c r="AP249" s="74" t="n"/>
      <c r="AQ249" s="75" t="n"/>
      <c r="AR249" s="74" t="n"/>
      <c r="AS249" s="75" t="n"/>
      <c r="AT249" s="75" t="n"/>
      <c r="AU249" s="75" t="n"/>
      <c r="AV249" s="74" t="n"/>
      <c r="AW249" s="74" t="n"/>
      <c r="AX249" s="74" t="n"/>
      <c r="AY249" s="75" t="n"/>
      <c r="AZ249" s="74" t="n"/>
      <c r="BA249" s="75" t="n"/>
      <c r="BB249" s="74" t="n"/>
      <c r="BC249" s="74" t="n"/>
      <c r="BD249" s="74" t="n"/>
      <c r="BE249" s="74" t="n"/>
      <c r="BF249" s="74" t="n"/>
      <c r="BG249" s="74" t="n"/>
      <c r="BH249" s="74" t="n"/>
      <c r="BI249" s="74" t="n"/>
      <c r="BJ249" s="74" t="n"/>
      <c r="BK249" s="74" t="n"/>
      <c r="BL249" s="74" t="n"/>
      <c r="BM249" s="74" t="n"/>
      <c r="BN249" s="74" t="n"/>
      <c r="BO249" s="74" t="n"/>
      <c r="BP249" s="74" t="n"/>
      <c r="BQ249" s="62">
        <f>COUNTIF($G249:$BP249,"a")+COUNTIF($G249:$BP249,"r0,a5")/2+COUNTIF($G249:$BP249,"p5,a5")/2</f>
        <v/>
      </c>
      <c r="BR249" s="62">
        <f>COUNTIF($G249:$BP249,"d")+COUNTIF($G249:$BP249,"r0,d5")/2+COUNTIF($G249:$BP249,"p5,d5")/2</f>
        <v/>
      </c>
      <c r="BS249" s="62">
        <f>COUNTIF($G249:$BP249,"b")+COUNTIF($G249:$BP249,"r0,b5")/2+COUNTIF($G249:$BP249,"p5,b5")/2</f>
        <v/>
      </c>
      <c r="BT249" s="62">
        <f>COUNTIF($G249:$BP249,"c")+COUNTIF($G249:$BP249,"r0,c5")/2+COUNTIF($G249:$BP249,"p5,c5")/2</f>
        <v/>
      </c>
      <c r="BU249" s="62">
        <f>COUNTIF($G249:$BP249,"KH")+COUNTIF($G249:$BP249,"TL")+COUNTIF($G249:$BP249,"L")</f>
        <v/>
      </c>
      <c r="BV249" s="62" t="n"/>
      <c r="BW249" s="62">
        <f>COUNTIF($G249:$BP249,"hh")</f>
        <v/>
      </c>
      <c r="BX249" s="62">
        <f>COUNTIF($G249:$BP249,"nt7")</f>
        <v/>
      </c>
      <c r="BY249" s="62">
        <f>COUNTIF($G249:$BP249,"P")+COUNTIF($G249:$BP249,"p5,a5")/2+COUNTIF($G249:$BP249,"p5,b5")/2+COUNTIF($G249:$BP249,"p5,c5")/2+COUNTIF($G249:$BP249,"p5,d5")/2</f>
        <v/>
      </c>
      <c r="BZ249" s="63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4">
        <f>IF(BZ249&gt;25,4,IF(BZ249&gt;18,3,IF(BZ249&gt;12,2,IF(BZ249&gt;4,1,0))))-BX249-2+1</f>
        <v/>
      </c>
      <c r="CE249" s="30" t="n"/>
      <c r="CF249" s="64">
        <f>CD249*CI249</f>
        <v/>
      </c>
      <c r="CG249" s="65">
        <f>F249-BY249+1</f>
        <v/>
      </c>
      <c r="CH249" s="64">
        <f>CE249*16</f>
        <v/>
      </c>
      <c r="CI249" s="66">
        <f>VLOOKUP(A249,[1]DATA!$A$6:$AI$331,34,0)</f>
        <v/>
      </c>
      <c r="CJ249" s="67">
        <f>VLOOKUP(A249,[2]CHAMCONG!A$7:CI$333,79,0)</f>
        <v/>
      </c>
      <c r="CK249" s="68">
        <f>CJ249-CA249</f>
        <v/>
      </c>
      <c r="CL249" s="25" t="n"/>
      <c r="CM249" s="25" t="n"/>
    </row>
    <row r="250" ht="18" customFormat="1" customHeight="1" s="26">
      <c r="A250" s="69" t="inlineStr">
        <is>
          <t>A1812</t>
        </is>
      </c>
      <c r="B250" s="70" t="inlineStr">
        <is>
          <t>Võ Hoàng Anh Kiệt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2021-02-22</t>
        </is>
      </c>
      <c r="F250" s="73" t="inlineStr"/>
      <c r="G250" s="74" t="inlineStr">
        <is>
          <t>P0</t>
        </is>
      </c>
      <c r="H250" s="74" t="n">
        <v>0</v>
      </c>
      <c r="I250" s="75" t="inlineStr">
        <is>
          <t>P0</t>
        </is>
      </c>
      <c r="J250" s="74" t="n">
        <v>0</v>
      </c>
      <c r="K250" s="75" t="inlineStr"/>
      <c r="L250" s="74" t="n">
        <v>0</v>
      </c>
      <c r="M250" s="75" t="inlineStr">
        <is>
          <t>A</t>
        </is>
      </c>
      <c r="N250" s="74" t="n">
        <v>4</v>
      </c>
      <c r="O250" s="75" t="inlineStr">
        <is>
          <t>A</t>
        </is>
      </c>
      <c r="P250" s="74" t="n">
        <v>4</v>
      </c>
      <c r="Q250" s="75" t="inlineStr">
        <is>
          <t>A</t>
        </is>
      </c>
      <c r="R250" s="75" t="n">
        <v>0</v>
      </c>
      <c r="S250" s="75" t="inlineStr">
        <is>
          <t>A</t>
        </is>
      </c>
      <c r="T250" s="74" t="n">
        <v>4</v>
      </c>
      <c r="U250" s="75" t="inlineStr">
        <is>
          <t>A</t>
        </is>
      </c>
      <c r="V250" s="74" t="n">
        <v>4</v>
      </c>
      <c r="W250" s="75" t="inlineStr">
        <is>
          <t>L</t>
        </is>
      </c>
      <c r="X250" s="74" t="n">
        <v>0</v>
      </c>
      <c r="Y250" s="75" t="inlineStr"/>
      <c r="Z250" s="74" t="n">
        <v>0</v>
      </c>
      <c r="AA250" s="75" t="inlineStr">
        <is>
          <t>P0</t>
        </is>
      </c>
      <c r="AB250" s="74" t="n">
        <v>0</v>
      </c>
      <c r="AC250" s="74" t="n"/>
      <c r="AD250" s="74" t="n"/>
      <c r="AE250" s="74" t="n"/>
      <c r="AF250" s="74" t="n"/>
      <c r="AG250" s="74" t="n"/>
      <c r="AH250" s="74" t="n"/>
      <c r="AI250" s="74" t="n"/>
      <c r="AJ250" s="74" t="n"/>
      <c r="AK250" s="74" t="n"/>
      <c r="AL250" s="74" t="n"/>
      <c r="AM250" s="74" t="n"/>
      <c r="AN250" s="74" t="n"/>
      <c r="AO250" s="74" t="n"/>
      <c r="AP250" s="74" t="n"/>
      <c r="AQ250" s="74" t="n"/>
      <c r="AR250" s="74" t="n"/>
      <c r="AS250" s="74" t="n"/>
      <c r="AT250" s="74" t="n"/>
      <c r="AU250" s="74" t="n"/>
      <c r="AV250" s="74" t="n"/>
      <c r="AW250" s="74" t="n"/>
      <c r="AX250" s="74" t="n"/>
      <c r="AY250" s="74" t="n"/>
      <c r="AZ250" s="74" t="n"/>
      <c r="BA250" s="74" t="n"/>
      <c r="BB250" s="74" t="n"/>
      <c r="BC250" s="74" t="n"/>
      <c r="BD250" s="74" t="n"/>
      <c r="BE250" s="74" t="n"/>
      <c r="BF250" s="74" t="n"/>
      <c r="BG250" s="74" t="n"/>
      <c r="BH250" s="74" t="n"/>
      <c r="BI250" s="74" t="n"/>
      <c r="BJ250" s="74" t="n"/>
      <c r="BK250" s="74" t="n"/>
      <c r="BL250" s="74" t="n"/>
      <c r="BM250" s="74" t="n"/>
      <c r="BN250" s="74" t="n"/>
      <c r="BO250" s="74" t="n"/>
      <c r="BP250" s="74" t="n"/>
      <c r="BQ250" s="62">
        <f>COUNTIF($G250:$BP250,"a")+COUNTIF($G250:$BP250,"r0,a5")/2+COUNTIF($G250:$BP250,"p5,a5")/2</f>
        <v/>
      </c>
      <c r="BR250" s="62">
        <f>COUNTIF($G250:$BP250,"d")+COUNTIF($G250:$BP250,"r0,d5")/2+COUNTIF($G250:$BP250,"p5,d5")/2</f>
        <v/>
      </c>
      <c r="BS250" s="62">
        <f>COUNTIF($G250:$BP250,"b")+COUNTIF($G250:$BP250,"r0,b5")/2+COUNTIF($G250:$BP250,"p5,b5")/2</f>
        <v/>
      </c>
      <c r="BT250" s="62">
        <f>COUNTIF($G250:$BP250,"c")+COUNTIF($G250:$BP250,"r0,c5")/2+COUNTIF($G250:$BP250,"p5,c5")/2</f>
        <v/>
      </c>
      <c r="BU250" s="62">
        <f>COUNTIF($G250:$BP250,"KH")+COUNTIF($G250:$BP250,"TL")+COUNTIF($G250:$BP250,"L")</f>
        <v/>
      </c>
      <c r="BV250" s="62" t="n"/>
      <c r="BW250" s="62">
        <f>COUNTIF($G250:$BP250,"hh")</f>
        <v/>
      </c>
      <c r="BX250" s="62">
        <f>COUNTIF($G250:$BP250,"nt7")</f>
        <v/>
      </c>
      <c r="BY250" s="62">
        <f>COUNTIF($G250:$BP250,"P")+COUNTIF($G250:$BP250,"p5,a5")/2+COUNTIF($G250:$BP250,"p5,b5")/2+COUNTIF($G250:$BP250,"p5,c5")/2+COUNTIF($G250:$BP250,"p5,d5")/2</f>
        <v/>
      </c>
      <c r="BZ250" s="63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4">
        <f>IF(BZ250&gt;25,4,IF(BZ250&gt;18,3,IF(BZ250&gt;12,2,IF(BZ250&gt;4,1,0))))-BX250-2+1</f>
        <v/>
      </c>
      <c r="CE250" s="30" t="n"/>
      <c r="CF250" s="64">
        <f>CD250*CI250</f>
        <v/>
      </c>
      <c r="CG250" s="65">
        <f>F250-BY250+1</f>
        <v/>
      </c>
      <c r="CH250" s="64">
        <f>CE250*16</f>
        <v/>
      </c>
      <c r="CI250" s="66">
        <f>VLOOKUP(A250,[1]DATA!$A$6:$AI$331,34,0)</f>
        <v/>
      </c>
      <c r="CJ250" s="67">
        <f>VLOOKUP(A250,[2]CHAMCONG!A$7:CI$333,79,0)</f>
        <v/>
      </c>
      <c r="CK250" s="68">
        <f>CJ250-CA250</f>
        <v/>
      </c>
      <c r="CL250" s="25" t="n"/>
      <c r="CM250" s="25" t="n"/>
    </row>
    <row r="251" ht="18" customFormat="1" customHeight="1" s="26">
      <c r="A251" s="69" t="inlineStr">
        <is>
          <t>A1816</t>
        </is>
      </c>
      <c r="B251" s="70" t="inlineStr">
        <is>
          <t>Trần Thanh An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C</t>
        </is>
      </c>
      <c r="H251" s="74" t="n">
        <v>4</v>
      </c>
      <c r="I251" s="75" t="inlineStr">
        <is>
          <t>C</t>
        </is>
      </c>
      <c r="J251" s="74" t="n">
        <v>4</v>
      </c>
      <c r="K251" s="74" t="inlineStr"/>
      <c r="L251" s="74" t="n">
        <v>0</v>
      </c>
      <c r="M251" s="74" t="inlineStr">
        <is>
          <t>A</t>
        </is>
      </c>
      <c r="N251" s="74" t="n">
        <v>4</v>
      </c>
      <c r="O251" s="75" t="inlineStr">
        <is>
          <t>A</t>
        </is>
      </c>
      <c r="P251" s="74" t="n">
        <v>4</v>
      </c>
      <c r="Q251" s="75" t="inlineStr">
        <is>
          <t>A</t>
        </is>
      </c>
      <c r="R251" s="75" t="n">
        <v>4</v>
      </c>
      <c r="S251" s="75" t="inlineStr">
        <is>
          <t>A</t>
        </is>
      </c>
      <c r="T251" s="74" t="n">
        <v>4</v>
      </c>
      <c r="U251" s="74" t="inlineStr">
        <is>
          <t>R0,D5</t>
        </is>
      </c>
      <c r="V251" s="74" t="n">
        <v>0</v>
      </c>
      <c r="W251" s="74" t="inlineStr">
        <is>
          <t>L</t>
        </is>
      </c>
      <c r="X251" s="74" t="n">
        <v>0</v>
      </c>
      <c r="Y251" s="74" t="inlineStr"/>
      <c r="Z251" s="74" t="n">
        <v>0</v>
      </c>
      <c r="AA251" s="74" t="inlineStr">
        <is>
          <t>P0</t>
        </is>
      </c>
      <c r="AB251" s="74" t="n">
        <v>0</v>
      </c>
      <c r="AC251" s="74" t="n"/>
      <c r="AD251" s="74" t="n"/>
      <c r="AE251" s="74" t="n"/>
      <c r="AF251" s="74" t="n"/>
      <c r="AG251" s="74" t="n"/>
      <c r="AH251" s="74" t="n"/>
      <c r="AI251" s="74" t="n"/>
      <c r="AJ251" s="74" t="n"/>
      <c r="AK251" s="74" t="n"/>
      <c r="AL251" s="74" t="n"/>
      <c r="AM251" s="74" t="n"/>
      <c r="AN251" s="74" t="n"/>
      <c r="AO251" s="75" t="n"/>
      <c r="AP251" s="74" t="n"/>
      <c r="AQ251" s="75" t="n"/>
      <c r="AR251" s="74" t="n"/>
      <c r="AS251" s="75" t="n"/>
      <c r="AT251" s="75" t="n"/>
      <c r="AU251" s="75" t="n"/>
      <c r="AV251" s="74" t="n"/>
      <c r="AW251" s="74" t="n"/>
      <c r="AX251" s="74" t="n"/>
      <c r="AY251" s="74" t="n"/>
      <c r="AZ251" s="74" t="n"/>
      <c r="BA251" s="74" t="n"/>
      <c r="BB251" s="74" t="n"/>
      <c r="BC251" s="74" t="n"/>
      <c r="BD251" s="74" t="n"/>
      <c r="BE251" s="74" t="n"/>
      <c r="BF251" s="74" t="n"/>
      <c r="BG251" s="74" t="n"/>
      <c r="BH251" s="74" t="n"/>
      <c r="BI251" s="74" t="n"/>
      <c r="BJ251" s="74" t="n"/>
      <c r="BK251" s="74" t="n"/>
      <c r="BL251" s="74" t="n"/>
      <c r="BM251" s="74" t="n"/>
      <c r="BN251" s="74" t="n"/>
      <c r="BO251" s="74" t="n"/>
      <c r="BP251" s="74" t="n"/>
      <c r="BQ251" s="62">
        <f>COUNTIF($G251:$BP251,"a")+COUNTIF($G251:$BP251,"r0,a5")/2+COUNTIF($G251:$BP251,"p5,a5")/2</f>
        <v/>
      </c>
      <c r="BR251" s="62">
        <f>COUNTIF($G251:$BP251,"d")+COUNTIF($G251:$BP251,"r0,d5")/2+COUNTIF($G251:$BP251,"p5,d5")/2</f>
        <v/>
      </c>
      <c r="BS251" s="62">
        <f>COUNTIF($G251:$BP251,"b")+COUNTIF($G251:$BP251,"r0,b5")/2+COUNTIF($G251:$BP251,"p5,b5")/2</f>
        <v/>
      </c>
      <c r="BT251" s="62">
        <f>COUNTIF($G251:$BP251,"c")+COUNTIF($G251:$BP251,"r0,c5")/2+COUNTIF($G251:$BP251,"p5,c5")/2</f>
        <v/>
      </c>
      <c r="BU251" s="62">
        <f>COUNTIF($G251:$BP251,"KH")+COUNTIF($G251:$BP251,"TL")+COUNTIF($G251:$BP251,"L")</f>
        <v/>
      </c>
      <c r="BV251" s="62" t="n"/>
      <c r="BW251" s="62">
        <f>COUNTIF($G251:$BP251,"hh")</f>
        <v/>
      </c>
      <c r="BX251" s="62">
        <f>COUNTIF($G251:$BP251,"nt7")</f>
        <v/>
      </c>
      <c r="BY251" s="62">
        <f>COUNTIF($G251:$BP251,"P")+COUNTIF($G251:$BP251,"p5,a5")/2+COUNTIF($G251:$BP251,"p5,b5")/2+COUNTIF($G251:$BP251,"p5,c5")/2+COUNTIF($G251:$BP251,"p5,d5")/2</f>
        <v/>
      </c>
      <c r="BZ251" s="63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4">
        <f>IF(BZ251&gt;25,4,IF(BZ251&gt;18,3,IF(BZ251&gt;12,2,IF(BZ251&gt;4,1,0))))-BX251-2+1</f>
        <v/>
      </c>
      <c r="CE251" s="30" t="n"/>
      <c r="CF251" s="64">
        <f>CD251*CI251</f>
        <v/>
      </c>
      <c r="CG251" s="65">
        <f>F251-BY251+1</f>
        <v/>
      </c>
      <c r="CH251" s="64">
        <f>CE251*16</f>
        <v/>
      </c>
      <c r="CI251" s="66">
        <f>VLOOKUP(A251,[1]DATA!$A$6:$AI$331,34,0)</f>
        <v/>
      </c>
      <c r="CJ251" s="67">
        <f>VLOOKUP(A251,[2]CHAMCONG!A$7:CI$333,79,0)</f>
        <v/>
      </c>
      <c r="CK251" s="68">
        <f>CJ251-CA251</f>
        <v/>
      </c>
      <c r="CL251" s="25" t="n"/>
      <c r="CM251" s="25" t="n"/>
    </row>
    <row r="252" ht="18" customFormat="1" customHeight="1" s="26">
      <c r="A252" s="69" t="inlineStr">
        <is>
          <t>A1818</t>
        </is>
      </c>
      <c r="B252" s="70" t="inlineStr">
        <is>
          <t>Nguyễn Thị Phụng Kiều</t>
        </is>
      </c>
      <c r="C252" s="71" t="inlineStr">
        <is>
          <t>X1 Ép - B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C</t>
        </is>
      </c>
      <c r="H252" s="74" t="n">
        <v>4</v>
      </c>
      <c r="I252" s="75" t="inlineStr">
        <is>
          <t>C</t>
        </is>
      </c>
      <c r="J252" s="74" t="n">
        <v>4</v>
      </c>
      <c r="K252" s="75" t="inlineStr"/>
      <c r="L252" s="74" t="n">
        <v>0</v>
      </c>
      <c r="M252" s="75" t="inlineStr">
        <is>
          <t>A</t>
        </is>
      </c>
      <c r="N252" s="74" t="n">
        <v>4</v>
      </c>
      <c r="O252" s="75" t="inlineStr">
        <is>
          <t>A</t>
        </is>
      </c>
      <c r="P252" s="74" t="n">
        <v>4</v>
      </c>
      <c r="Q252" s="74" t="inlineStr">
        <is>
          <t>A</t>
        </is>
      </c>
      <c r="R252" s="74" t="n">
        <v>4</v>
      </c>
      <c r="S252" s="75" t="inlineStr">
        <is>
          <t>A</t>
        </is>
      </c>
      <c r="T252" s="74" t="n">
        <v>4</v>
      </c>
      <c r="U252" s="75" t="inlineStr">
        <is>
          <t>A</t>
        </is>
      </c>
      <c r="V252" s="74" t="n">
        <v>4</v>
      </c>
      <c r="W252" s="75" t="inlineStr">
        <is>
          <t>L</t>
        </is>
      </c>
      <c r="X252" s="74" t="n">
        <v>0</v>
      </c>
      <c r="Y252" s="75" t="inlineStr"/>
      <c r="Z252" s="74" t="n">
        <v>0</v>
      </c>
      <c r="AA252" s="74" t="inlineStr">
        <is>
          <t>P0</t>
        </is>
      </c>
      <c r="AB252" s="74" t="n">
        <v>0</v>
      </c>
      <c r="AC252" s="74" t="n"/>
      <c r="AD252" s="74" t="n"/>
      <c r="AE252" s="74" t="n"/>
      <c r="AF252" s="74" t="n"/>
      <c r="AG252" s="74" t="n"/>
      <c r="AH252" s="74" t="n"/>
      <c r="AI252" s="74" t="n"/>
      <c r="AJ252" s="74" t="n"/>
      <c r="AK252" s="74" t="n"/>
      <c r="AL252" s="74" t="n"/>
      <c r="AM252" s="74" t="n"/>
      <c r="AN252" s="74" t="n"/>
      <c r="AO252" s="74" t="n"/>
      <c r="AP252" s="74" t="n"/>
      <c r="AQ252" s="74" t="n"/>
      <c r="AR252" s="74" t="n"/>
      <c r="AS252" s="74" t="n"/>
      <c r="AT252" s="74" t="n"/>
      <c r="AU252" s="74" t="n"/>
      <c r="AV252" s="74" t="n"/>
      <c r="AW252" s="74" t="n"/>
      <c r="AX252" s="74" t="n"/>
      <c r="AY252" s="74" t="n"/>
      <c r="AZ252" s="74" t="n"/>
      <c r="BA252" s="74" t="n"/>
      <c r="BB252" s="74" t="n"/>
      <c r="BC252" s="74" t="n"/>
      <c r="BD252" s="74" t="n"/>
      <c r="BE252" s="74" t="n"/>
      <c r="BF252" s="74" t="n"/>
      <c r="BG252" s="74" t="n"/>
      <c r="BH252" s="74" t="n"/>
      <c r="BI252" s="74" t="n"/>
      <c r="BJ252" s="74" t="n"/>
      <c r="BK252" s="74" t="n"/>
      <c r="BL252" s="74" t="n"/>
      <c r="BM252" s="74" t="n"/>
      <c r="BN252" s="74" t="n"/>
      <c r="BO252" s="74" t="n"/>
      <c r="BP252" s="74" t="n"/>
      <c r="BQ252" s="62">
        <f>COUNTIF($G252:$BP252,"a")+COUNTIF($G252:$BP252,"r0,a5")/2+COUNTIF($G252:$BP252,"p5,a5")/2</f>
        <v/>
      </c>
      <c r="BR252" s="62">
        <f>COUNTIF($G252:$BP252,"d")+COUNTIF($G252:$BP252,"r0,d5")/2+COUNTIF($G252:$BP252,"p5,d5")/2</f>
        <v/>
      </c>
      <c r="BS252" s="62">
        <f>COUNTIF($G252:$BP252,"b")+COUNTIF($G252:$BP252,"r0,b5")/2+COUNTIF($G252:$BP252,"p5,b5")/2</f>
        <v/>
      </c>
      <c r="BT252" s="62">
        <f>COUNTIF($G252:$BP252,"c")+COUNTIF($G252:$BP252,"r0,c5")/2+COUNTIF($G252:$BP252,"p5,c5")/2</f>
        <v/>
      </c>
      <c r="BU252" s="62">
        <f>COUNTIF($G252:$BP252,"KH")+COUNTIF($G252:$BP252,"TL")+COUNTIF($G252:$BP252,"L")</f>
        <v/>
      </c>
      <c r="BV252" s="62" t="n"/>
      <c r="BW252" s="62">
        <f>COUNTIF($G252:$BP252,"hh")</f>
        <v/>
      </c>
      <c r="BX252" s="62">
        <f>COUNTIF($G252:$BP252,"nt7")</f>
        <v/>
      </c>
      <c r="BY252" s="62">
        <f>COUNTIF($G252:$BP252,"P")+COUNTIF($G252:$BP252,"p5,a5")/2+COUNTIF($G252:$BP252,"p5,b5")/2+COUNTIF($G252:$BP252,"p5,c5")/2+COUNTIF($G252:$BP252,"p5,d5")/2</f>
        <v/>
      </c>
      <c r="BZ252" s="63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4">
        <f>IF(BZ252&gt;25,4,IF(BZ252&gt;18,3,IF(BZ252&gt;12,2,IF(BZ252&gt;4,1,0))))-BX252-2+1</f>
        <v/>
      </c>
      <c r="CE252" s="30" t="n"/>
      <c r="CF252" s="64">
        <f>CD252*CI252</f>
        <v/>
      </c>
      <c r="CG252" s="65">
        <f>F252-BY252+1</f>
        <v/>
      </c>
      <c r="CH252" s="64">
        <f>CE252*16</f>
        <v/>
      </c>
      <c r="CI252" s="66">
        <f>VLOOKUP(A252,[1]DATA!$A$6:$AI$331,34,0)</f>
        <v/>
      </c>
      <c r="CJ252" s="67">
        <f>VLOOKUP(A252,[2]CHAMCONG!A$7:CI$333,79,0)</f>
        <v/>
      </c>
      <c r="CK252" s="68">
        <f>CJ252-CA252</f>
        <v/>
      </c>
      <c r="CL252" s="25" t="n"/>
      <c r="CM252" s="25" t="n"/>
    </row>
    <row r="253" ht="18" customFormat="1" customHeight="1" s="26">
      <c r="A253" s="69" t="inlineStr">
        <is>
          <t>A1820</t>
        </is>
      </c>
      <c r="B253" s="70" t="inlineStr">
        <is>
          <t>Đoàn Kim Nguyên</t>
        </is>
      </c>
      <c r="C253" s="71" t="inlineStr">
        <is>
          <t>X1 Ép - B</t>
        </is>
      </c>
      <c r="D253" s="72" t="inlineStr">
        <is>
          <t>Trực tiếp</t>
        </is>
      </c>
      <c r="E253" s="73" t="inlineStr">
        <is>
          <t>2021-02-24</t>
        </is>
      </c>
      <c r="F253" s="73" t="inlineStr"/>
      <c r="G253" s="74" t="inlineStr">
        <is>
          <t>C</t>
        </is>
      </c>
      <c r="H253" s="74" t="n">
        <v>4</v>
      </c>
      <c r="I253" s="75" t="inlineStr">
        <is>
          <t>P0</t>
        </is>
      </c>
      <c r="J253" s="74" t="n">
        <v>0</v>
      </c>
      <c r="K253" s="75" t="inlineStr"/>
      <c r="L253" s="74" t="n">
        <v>0</v>
      </c>
      <c r="M253" s="75" t="inlineStr">
        <is>
          <t>A</t>
        </is>
      </c>
      <c r="N253" s="74" t="n">
        <v>4</v>
      </c>
      <c r="O253" s="75" t="inlineStr">
        <is>
          <t>A</t>
        </is>
      </c>
      <c r="P253" s="74" t="n">
        <v>4</v>
      </c>
      <c r="Q253" s="74" t="inlineStr">
        <is>
          <t>A</t>
        </is>
      </c>
      <c r="R253" s="74" t="n">
        <v>4</v>
      </c>
      <c r="S253" s="74" t="inlineStr">
        <is>
          <t>P0</t>
        </is>
      </c>
      <c r="T253" s="74" t="n">
        <v>0</v>
      </c>
      <c r="U253" s="74" t="inlineStr">
        <is>
          <t>P0</t>
        </is>
      </c>
      <c r="V253" s="74" t="n">
        <v>0</v>
      </c>
      <c r="W253" s="74" t="inlineStr">
        <is>
          <t>L</t>
        </is>
      </c>
      <c r="X253" s="74" t="n">
        <v>0</v>
      </c>
      <c r="Y253" s="74" t="inlineStr"/>
      <c r="Z253" s="74" t="n">
        <v>0</v>
      </c>
      <c r="AA253" s="74" t="inlineStr">
        <is>
          <t>P0</t>
        </is>
      </c>
      <c r="AB253" s="74" t="n">
        <v>0</v>
      </c>
      <c r="AC253" s="74" t="n"/>
      <c r="AD253" s="74" t="n"/>
      <c r="AE253" s="74" t="n"/>
      <c r="AF253" s="74" t="n"/>
      <c r="AG253" s="74" t="n"/>
      <c r="AH253" s="74" t="n"/>
      <c r="AI253" s="74" t="n"/>
      <c r="AJ253" s="74" t="n"/>
      <c r="AK253" s="74" t="n"/>
      <c r="AL253" s="74" t="n"/>
      <c r="AM253" s="74" t="n"/>
      <c r="AN253" s="74" t="n"/>
      <c r="AO253" s="74" t="n"/>
      <c r="AP253" s="74" t="n"/>
      <c r="AQ253" s="75" t="n"/>
      <c r="AR253" s="74" t="n"/>
      <c r="AS253" s="74" t="n"/>
      <c r="AT253" s="74" t="n"/>
      <c r="AU253" s="74" t="n"/>
      <c r="AV253" s="74" t="n"/>
      <c r="AW253" s="74" t="n"/>
      <c r="AX253" s="74" t="n"/>
      <c r="AY253" s="75" t="n"/>
      <c r="AZ253" s="74" t="n"/>
      <c r="BA253" s="74" t="n"/>
      <c r="BB253" s="74" t="n"/>
      <c r="BC253" s="74" t="n"/>
      <c r="BD253" s="74" t="n"/>
      <c r="BE253" s="75" t="n"/>
      <c r="BF253" s="74" t="n"/>
      <c r="BG253" s="74" t="n"/>
      <c r="BH253" s="74" t="n"/>
      <c r="BI253" s="74" t="n"/>
      <c r="BJ253" s="74" t="n"/>
      <c r="BK253" s="74" t="n"/>
      <c r="BL253" s="74" t="n"/>
      <c r="BM253" s="74" t="n"/>
      <c r="BN253" s="74" t="n"/>
      <c r="BO253" s="74" t="n"/>
      <c r="BP253" s="74" t="n"/>
      <c r="BQ253" s="62">
        <f>COUNTIF($G253:$BP253,"a")+COUNTIF($G253:$BP253,"r0,a5")/2+COUNTIF($G253:$BP253,"p5,a5")/2</f>
        <v/>
      </c>
      <c r="BR253" s="62">
        <f>COUNTIF($G253:$BP253,"d")+COUNTIF($G253:$BP253,"r0,d5")/2+COUNTIF($G253:$BP253,"p5,d5")/2</f>
        <v/>
      </c>
      <c r="BS253" s="62">
        <f>COUNTIF($G253:$BP253,"b")+COUNTIF($G253:$BP253,"r0,b5")/2+COUNTIF($G253:$BP253,"p5,b5")/2</f>
        <v/>
      </c>
      <c r="BT253" s="62">
        <f>COUNTIF($G253:$BP253,"c")+COUNTIF($G253:$BP253,"r0,c5")/2+COUNTIF($G253:$BP253,"p5,c5")/2</f>
        <v/>
      </c>
      <c r="BU253" s="62">
        <f>COUNTIF($G253:$BP253,"KH")+COUNTIF($G253:$BP253,"TL")+COUNTIF($G253:$BP253,"L")</f>
        <v/>
      </c>
      <c r="BV253" s="62" t="n"/>
      <c r="BW253" s="62">
        <f>COUNTIF($G253:$BP253,"hh")</f>
        <v/>
      </c>
      <c r="BX253" s="62">
        <f>COUNTIF($G253:$BP253,"nt7")</f>
        <v/>
      </c>
      <c r="BY253" s="62">
        <f>COUNTIF($G253:$BP253,"P")+COUNTIF($G253:$BP253,"p5,a5")/2+COUNTIF($G253:$BP253,"p5,b5")/2+COUNTIF($G253:$BP253,"p5,c5")/2+COUNTIF($G253:$BP253,"p5,d5")/2</f>
        <v/>
      </c>
      <c r="BZ253" s="63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4">
        <f>IF(BZ253&gt;25,4,IF(BZ253&gt;18,3,IF(BZ253&gt;12,2,IF(BZ253&gt;4,1,0))))-BX253-2+1</f>
        <v/>
      </c>
      <c r="CE253" s="30" t="n"/>
      <c r="CF253" s="64">
        <f>CD253*CI253</f>
        <v/>
      </c>
      <c r="CG253" s="65">
        <f>F253-BY253+1</f>
        <v/>
      </c>
      <c r="CH253" s="64">
        <f>CE253*16</f>
        <v/>
      </c>
      <c r="CI253" s="66">
        <f>VLOOKUP(A253,[1]DATA!$A$6:$AI$331,34,0)</f>
        <v/>
      </c>
      <c r="CJ253" s="67">
        <f>VLOOKUP(A253,[2]CHAMCONG!A$7:CI$333,79,0)</f>
        <v/>
      </c>
      <c r="CK253" s="68">
        <f>CJ253-CA253</f>
        <v/>
      </c>
      <c r="CL253" s="25" t="n"/>
      <c r="CM253" s="25" t="n"/>
    </row>
    <row r="254" ht="18" customFormat="1" customHeight="1" s="26">
      <c r="A254" s="69" t="inlineStr">
        <is>
          <t>A1823</t>
        </is>
      </c>
      <c r="B254" s="70" t="inlineStr">
        <is>
          <t>Nguyễn Văn Hòa</t>
        </is>
      </c>
      <c r="C254" s="71" t="inlineStr">
        <is>
          <t>Hành Chính</t>
        </is>
      </c>
      <c r="D254" s="72" t="inlineStr">
        <is>
          <t>Trực tiếp</t>
        </is>
      </c>
      <c r="E254" s="73" t="inlineStr">
        <is>
          <t>2021-02-24</t>
        </is>
      </c>
      <c r="F254" s="73" t="inlineStr"/>
      <c r="G254" s="74" t="inlineStr">
        <is>
          <t>C</t>
        </is>
      </c>
      <c r="H254" s="74" t="n">
        <v>3</v>
      </c>
      <c r="I254" s="74" t="inlineStr">
        <is>
          <t>C</t>
        </is>
      </c>
      <c r="J254" s="74" t="n">
        <v>3</v>
      </c>
      <c r="K254" s="74" t="inlineStr"/>
      <c r="L254" s="74" t="n">
        <v>0</v>
      </c>
      <c r="M254" s="74" t="inlineStr">
        <is>
          <t>A</t>
        </is>
      </c>
      <c r="N254" s="74" t="n">
        <v>3</v>
      </c>
      <c r="O254" s="74" t="inlineStr">
        <is>
          <t>A</t>
        </is>
      </c>
      <c r="P254" s="74" t="n">
        <v>3</v>
      </c>
      <c r="Q254" s="75" t="inlineStr">
        <is>
          <t>A</t>
        </is>
      </c>
      <c r="R254" s="75" t="n">
        <v>3</v>
      </c>
      <c r="S254" s="74" t="inlineStr">
        <is>
          <t>A</t>
        </is>
      </c>
      <c r="T254" s="74" t="n">
        <v>3</v>
      </c>
      <c r="U254" s="74" t="inlineStr">
        <is>
          <t>A</t>
        </is>
      </c>
      <c r="V254" s="74" t="n">
        <v>3</v>
      </c>
      <c r="W254" s="74" t="inlineStr">
        <is>
          <t>L</t>
        </is>
      </c>
      <c r="X254" s="74" t="n">
        <v>0</v>
      </c>
      <c r="Y254" s="74" t="inlineStr"/>
      <c r="Z254" s="74" t="n">
        <v>0</v>
      </c>
      <c r="AA254" s="74" t="inlineStr">
        <is>
          <t>R0</t>
        </is>
      </c>
      <c r="AB254" s="74" t="n">
        <v>0</v>
      </c>
      <c r="AC254" s="74" t="n"/>
      <c r="AD254" s="74" t="n"/>
      <c r="AE254" s="74" t="n"/>
      <c r="AF254" s="74" t="n"/>
      <c r="AG254" s="75" t="n"/>
      <c r="AH254" s="74" t="n"/>
      <c r="AI254" s="75" t="n"/>
      <c r="AJ254" s="74" t="n"/>
      <c r="AK254" s="75" t="n"/>
      <c r="AL254" s="74" t="n"/>
      <c r="AM254" s="75" t="n"/>
      <c r="AN254" s="74" t="n"/>
      <c r="AO254" s="75" t="n"/>
      <c r="AP254" s="74" t="n"/>
      <c r="AQ254" s="74" t="n"/>
      <c r="AR254" s="74" t="n"/>
      <c r="AS254" s="74" t="n"/>
      <c r="AT254" s="74" t="n"/>
      <c r="AU254" s="74" t="n"/>
      <c r="AV254" s="74" t="n"/>
      <c r="AW254" s="74" t="n"/>
      <c r="AX254" s="74" t="n"/>
      <c r="AY254" s="74" t="n"/>
      <c r="AZ254" s="74" t="n"/>
      <c r="BA254" s="74" t="n"/>
      <c r="BB254" s="74" t="n"/>
      <c r="BC254" s="74" t="n"/>
      <c r="BD254" s="74" t="n"/>
      <c r="BE254" s="74" t="n"/>
      <c r="BF254" s="74" t="n"/>
      <c r="BG254" s="74" t="n"/>
      <c r="BH254" s="74" t="n"/>
      <c r="BI254" s="74" t="n"/>
      <c r="BJ254" s="74" t="n"/>
      <c r="BK254" s="74" t="n"/>
      <c r="BL254" s="74" t="n"/>
      <c r="BM254" s="74" t="n"/>
      <c r="BN254" s="74" t="n"/>
      <c r="BO254" s="74" t="n"/>
      <c r="BP254" s="74" t="n"/>
      <c r="BQ254" s="62">
        <f>COUNTIF($G254:$BP254,"a")+COUNTIF($G254:$BP254,"r0,a5")/2+COUNTIF($G254:$BP254,"p5,a5")/2</f>
        <v/>
      </c>
      <c r="BR254" s="62">
        <f>COUNTIF($G254:$BP254,"d")+COUNTIF($G254:$BP254,"r0,d5")/2+COUNTIF($G254:$BP254,"p5,d5")/2</f>
        <v/>
      </c>
      <c r="BS254" s="62">
        <f>COUNTIF($G254:$BP254,"b")+COUNTIF($G254:$BP254,"r0,b5")/2+COUNTIF($G254:$BP254,"p5,b5")/2</f>
        <v/>
      </c>
      <c r="BT254" s="62">
        <f>COUNTIF($G254:$BP254,"c")+COUNTIF($G254:$BP254,"r0,c5")/2+COUNTIF($G254:$BP254,"p5,c5")/2</f>
        <v/>
      </c>
      <c r="BU254" s="62">
        <f>COUNTIF($G254:$BP254,"KH")+COUNTIF($G254:$BP254,"TL")+COUNTIF($G254:$BP254,"L")</f>
        <v/>
      </c>
      <c r="BV254" s="62" t="n"/>
      <c r="BW254" s="62">
        <f>COUNTIF($G254:$BP254,"hh")</f>
        <v/>
      </c>
      <c r="BX254" s="62">
        <f>COUNTIF($G254:$BP254,"nt7")</f>
        <v/>
      </c>
      <c r="BY254" s="62">
        <f>COUNTIF($G254:$BP254,"P")+COUNTIF($G254:$BP254,"p5,a5")/2+COUNTIF($G254:$BP254,"p5,b5")/2+COUNTIF($G254:$BP254,"p5,c5")/2+COUNTIF($G254:$BP254,"p5,d5")/2</f>
        <v/>
      </c>
      <c r="BZ254" s="63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4">
        <f>IF(BZ254&gt;25,4,IF(BZ254&gt;18,3,IF(BZ254&gt;12,2,IF(BZ254&gt;4,1,0))))-BX254-2+1</f>
        <v/>
      </c>
      <c r="CE254" s="30" t="n"/>
      <c r="CF254" s="64">
        <f>CD254*CI254</f>
        <v/>
      </c>
      <c r="CG254" s="65">
        <f>F254-BY254+1</f>
        <v/>
      </c>
      <c r="CH254" s="64">
        <f>CE254*16</f>
        <v/>
      </c>
      <c r="CI254" s="66">
        <f>VLOOKUP(A254,[1]DATA!$A$6:$AI$331,34,0)</f>
        <v/>
      </c>
      <c r="CJ254" s="67">
        <f>VLOOKUP(A254,[2]CHAMCONG!A$7:CI$333,79,0)</f>
        <v/>
      </c>
      <c r="CK254" s="68">
        <f>CJ254-CA254</f>
        <v/>
      </c>
      <c r="CL254" s="25" t="n"/>
      <c r="CM254" s="25" t="n"/>
    </row>
    <row r="255" ht="15.75" customFormat="1" customHeight="1" s="26">
      <c r="A255" s="69" t="inlineStr">
        <is>
          <t>A1824</t>
        </is>
      </c>
      <c r="B255" s="70" t="inlineStr">
        <is>
          <t>Nguyễn Thành Thật</t>
        </is>
      </c>
      <c r="C255" s="71" t="inlineStr">
        <is>
          <t>Kho X1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A</t>
        </is>
      </c>
      <c r="H255" s="74" t="n">
        <v>4</v>
      </c>
      <c r="I255" s="74" t="inlineStr">
        <is>
          <t>A</t>
        </is>
      </c>
      <c r="J255" s="74" t="n">
        <v>4</v>
      </c>
      <c r="K255" s="74" t="inlineStr">
        <is>
          <t>CN</t>
        </is>
      </c>
      <c r="L255" s="74" t="n">
        <v>12</v>
      </c>
      <c r="M255" s="74" t="inlineStr">
        <is>
          <t>A</t>
        </is>
      </c>
      <c r="N255" s="74" t="n">
        <v>4</v>
      </c>
      <c r="O255" s="74" t="inlineStr">
        <is>
          <t>A</t>
        </is>
      </c>
      <c r="P255" s="74" t="n">
        <v>4</v>
      </c>
      <c r="Q255" s="75" t="inlineStr">
        <is>
          <t>A</t>
        </is>
      </c>
      <c r="R255" s="75" t="n">
        <v>4</v>
      </c>
      <c r="S255" s="75" t="inlineStr">
        <is>
          <t>A</t>
        </is>
      </c>
      <c r="T255" s="74" t="n">
        <v>4</v>
      </c>
      <c r="U255" s="74" t="inlineStr">
        <is>
          <t>A</t>
        </is>
      </c>
      <c r="V255" s="74" t="n">
        <v>4</v>
      </c>
      <c r="W255" s="75" t="inlineStr">
        <is>
          <t>L</t>
        </is>
      </c>
      <c r="X255" s="74" t="n">
        <v>0</v>
      </c>
      <c r="Y255" s="75" t="inlineStr"/>
      <c r="Z255" s="74" t="n">
        <v>0</v>
      </c>
      <c r="AA255" s="74" t="inlineStr">
        <is>
          <t>R0</t>
        </is>
      </c>
      <c r="AB255" s="74" t="n">
        <v>0</v>
      </c>
      <c r="AC255" s="74" t="n"/>
      <c r="AD255" s="74" t="n"/>
      <c r="AE255" s="74" t="n"/>
      <c r="AF255" s="74" t="n"/>
      <c r="AG255" s="74" t="n"/>
      <c r="AH255" s="74" t="n"/>
      <c r="AI255" s="74" t="n"/>
      <c r="AJ255" s="74" t="n"/>
      <c r="AK255" s="74" t="n"/>
      <c r="AL255" s="74" t="n"/>
      <c r="AM255" s="74" t="n"/>
      <c r="AN255" s="74" t="n"/>
      <c r="AO255" s="74" t="n"/>
      <c r="AP255" s="74" t="n"/>
      <c r="AQ255" s="74" t="n"/>
      <c r="AR255" s="74" t="n"/>
      <c r="AS255" s="74" t="n"/>
      <c r="AT255" s="74" t="n"/>
      <c r="AU255" s="74" t="n"/>
      <c r="AV255" s="74" t="n"/>
      <c r="AW255" s="74" t="n"/>
      <c r="AX255" s="74" t="n"/>
      <c r="AY255" s="74" t="n"/>
      <c r="AZ255" s="74" t="n"/>
      <c r="BA255" s="74" t="n"/>
      <c r="BB255" s="74" t="n"/>
      <c r="BC255" s="74" t="n"/>
      <c r="BD255" s="74" t="n"/>
      <c r="BE255" s="74" t="n"/>
      <c r="BF255" s="74" t="n"/>
      <c r="BG255" s="74" t="n"/>
      <c r="BH255" s="74" t="n"/>
      <c r="BI255" s="74" t="n"/>
      <c r="BJ255" s="74" t="n"/>
      <c r="BK255" s="74" t="n"/>
      <c r="BL255" s="74" t="n"/>
      <c r="BM255" s="74" t="n"/>
      <c r="BN255" s="74" t="n"/>
      <c r="BO255" s="74" t="n"/>
      <c r="BP255" s="74" t="n"/>
      <c r="BQ255" s="62">
        <f>COUNTIF($G255:$BP255,"a")+COUNTIF($G255:$BP255,"r0,a5")/2+COUNTIF($G255:$BP255,"p5,a5")/2</f>
        <v/>
      </c>
      <c r="BR255" s="62">
        <f>COUNTIF($G255:$BP255,"d")+COUNTIF($G255:$BP255,"r0,d5")/2+COUNTIF($G255:$BP255,"p5,d5")/2</f>
        <v/>
      </c>
      <c r="BS255" s="62">
        <f>COUNTIF($G255:$BP255,"b")+COUNTIF($G255:$BP255,"r0,b5")/2+COUNTIF($G255:$BP255,"p5,b5")/2</f>
        <v/>
      </c>
      <c r="BT255" s="62">
        <f>COUNTIF($G255:$BP255,"c")+COUNTIF($G255:$BP255,"r0,c5")/2+COUNTIF($G255:$BP255,"p5,c5")/2</f>
        <v/>
      </c>
      <c r="BU255" s="62">
        <f>COUNTIF($G255:$BP255,"KH")+COUNTIF($G255:$BP255,"TL")+COUNTIF($G255:$BP255,"L")</f>
        <v/>
      </c>
      <c r="BV255" s="62" t="n"/>
      <c r="BW255" s="62">
        <f>COUNTIF($G255:$BP255,"hh")</f>
        <v/>
      </c>
      <c r="BX255" s="62">
        <f>COUNTIF($G255:$BP255,"nt7")</f>
        <v/>
      </c>
      <c r="BY255" s="62">
        <f>COUNTIF($G255:$BP255,"P")+COUNTIF($G255:$BP255,"p5,a5")/2+COUNTIF($G255:$BP255,"p5,b5")/2+COUNTIF($G255:$BP255,"p5,c5")/2+COUNTIF($G255:$BP255,"p5,d5")/2</f>
        <v/>
      </c>
      <c r="BZ255" s="63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4">
        <f>IF(BZ255&gt;25,4,IF(BZ255&gt;18,3,IF(BZ255&gt;12,2,IF(BZ255&gt;4,1,0))))-BX255-2+1</f>
        <v/>
      </c>
      <c r="CE255" s="30" t="n"/>
      <c r="CF255" s="64">
        <f>CD255*CI255</f>
        <v/>
      </c>
      <c r="CG255" s="65">
        <f>F255-BY255+1</f>
        <v/>
      </c>
      <c r="CH255" s="64">
        <f>CE255*16</f>
        <v/>
      </c>
      <c r="CI255" s="66">
        <f>VLOOKUP(A255,[1]DATA!$A$6:$AI$331,34,0)</f>
        <v/>
      </c>
      <c r="CJ255" s="67">
        <f>VLOOKUP(A255,[2]CHAMCONG!A$7:CI$333,79,0)</f>
        <v/>
      </c>
      <c r="CK255" s="68">
        <f>CJ255-CA255</f>
        <v/>
      </c>
      <c r="CL255" s="25" t="n"/>
      <c r="CM255" s="25" t="n"/>
    </row>
    <row r="256" ht="18" customFormat="1" customHeight="1" s="29">
      <c r="A256" s="69" t="inlineStr">
        <is>
          <t>A1833</t>
        </is>
      </c>
      <c r="B256" s="70" t="inlineStr">
        <is>
          <t>Trương Hữu Nghị</t>
        </is>
      </c>
      <c r="C256" s="71" t="inlineStr">
        <is>
          <t>X2 Line 2-2</t>
        </is>
      </c>
      <c r="D256" s="72" t="inlineStr">
        <is>
          <t>Trực tiếp</t>
        </is>
      </c>
      <c r="E256" s="73" t="inlineStr">
        <is>
          <t>2021-02-25</t>
        </is>
      </c>
      <c r="F256" s="73" t="inlineStr"/>
      <c r="G256" s="74" t="inlineStr">
        <is>
          <t>A</t>
        </is>
      </c>
      <c r="H256" s="74" t="n">
        <v>4</v>
      </c>
      <c r="I256" s="74" t="inlineStr">
        <is>
          <t>A</t>
        </is>
      </c>
      <c r="J256" s="74" t="n">
        <v>4</v>
      </c>
      <c r="K256" s="74" t="inlineStr"/>
      <c r="L256" s="74" t="n">
        <v>0</v>
      </c>
      <c r="M256" s="74" t="inlineStr">
        <is>
          <t>A</t>
        </is>
      </c>
      <c r="N256" s="74" t="n">
        <v>4</v>
      </c>
      <c r="O256" s="75" t="inlineStr">
        <is>
          <t>A</t>
        </is>
      </c>
      <c r="P256" s="74" t="n">
        <v>4</v>
      </c>
      <c r="Q256" s="75" t="inlineStr">
        <is>
          <t>A</t>
        </is>
      </c>
      <c r="R256" s="75" t="n">
        <v>4</v>
      </c>
      <c r="S256" s="75" t="inlineStr">
        <is>
          <t>A</t>
        </is>
      </c>
      <c r="T256" s="74" t="n">
        <v>4</v>
      </c>
      <c r="U256" s="74" t="inlineStr">
        <is>
          <t>A</t>
        </is>
      </c>
      <c r="V256" s="74" t="n">
        <v>4</v>
      </c>
      <c r="W256" s="75" t="inlineStr">
        <is>
          <t>L</t>
        </is>
      </c>
      <c r="X256" s="74" t="n">
        <v>0</v>
      </c>
      <c r="Y256" s="75" t="inlineStr"/>
      <c r="Z256" s="74" t="n">
        <v>0</v>
      </c>
      <c r="AA256" s="74" t="inlineStr">
        <is>
          <t>R0</t>
        </is>
      </c>
      <c r="AB256" s="74" t="n">
        <v>0</v>
      </c>
      <c r="AC256" s="74" t="n"/>
      <c r="AD256" s="74" t="n"/>
      <c r="AE256" s="74" t="n"/>
      <c r="AF256" s="74" t="n"/>
      <c r="AG256" s="74" t="n"/>
      <c r="AH256" s="74" t="n"/>
      <c r="AI256" s="74" t="n"/>
      <c r="AJ256" s="74" t="n"/>
      <c r="AK256" s="74" t="n"/>
      <c r="AL256" s="74" t="n"/>
      <c r="AM256" s="74" t="n"/>
      <c r="AN256" s="74" t="n"/>
      <c r="AO256" s="74" t="n"/>
      <c r="AP256" s="74" t="n"/>
      <c r="AQ256" s="75" t="n"/>
      <c r="AR256" s="74" t="n"/>
      <c r="AS256" s="75" t="n"/>
      <c r="AT256" s="75" t="n"/>
      <c r="AU256" s="75" t="n"/>
      <c r="AV256" s="74" t="n"/>
      <c r="AW256" s="74" t="n"/>
      <c r="AX256" s="74" t="n"/>
      <c r="AY256" s="75" t="n"/>
      <c r="AZ256" s="74" t="n"/>
      <c r="BA256" s="75" t="n"/>
      <c r="BB256" s="74" t="n"/>
      <c r="BC256" s="74" t="n"/>
      <c r="BD256" s="74" t="n"/>
      <c r="BE256" s="74" t="n"/>
      <c r="BF256" s="74" t="n"/>
      <c r="BG256" s="74" t="n"/>
      <c r="BH256" s="74" t="n"/>
      <c r="BI256" s="74" t="n"/>
      <c r="BJ256" s="74" t="n"/>
      <c r="BK256" s="74" t="n"/>
      <c r="BL256" s="74" t="n"/>
      <c r="BM256" s="74" t="n"/>
      <c r="BN256" s="74" t="n"/>
      <c r="BO256" s="74" t="n"/>
      <c r="BP256" s="74" t="n"/>
      <c r="BQ256" s="62">
        <f>COUNTIF($G256:$BP256,"a")+COUNTIF($G256:$BP256,"r0,a5")/2+COUNTIF($G256:$BP256,"p5,a5")/2</f>
        <v/>
      </c>
      <c r="BR256" s="62">
        <f>COUNTIF($G256:$BP256,"d")+COUNTIF($G256:$BP256,"r0,d5")/2+COUNTIF($G256:$BP256,"p5,d5")/2</f>
        <v/>
      </c>
      <c r="BS256" s="62">
        <f>COUNTIF($G256:$BP256,"b")+COUNTIF($G256:$BP256,"r0,b5")/2+COUNTIF($G256:$BP256,"p5,b5")/2</f>
        <v/>
      </c>
      <c r="BT256" s="62">
        <f>COUNTIF($G256:$BP256,"c")+COUNTIF($G256:$BP256,"r0,c5")/2+COUNTIF($G256:$BP256,"p5,c5")/2</f>
        <v/>
      </c>
      <c r="BU256" s="62">
        <f>COUNTIF($G256:$BP256,"KH")+COUNTIF($G256:$BP256,"TL")+COUNTIF($G256:$BP256,"L")</f>
        <v/>
      </c>
      <c r="BV256" s="62" t="n"/>
      <c r="BW256" s="62">
        <f>COUNTIF($G256:$BP256,"hh")</f>
        <v/>
      </c>
      <c r="BX256" s="62">
        <f>COUNTIF($G256:$BP256,"nt7")</f>
        <v/>
      </c>
      <c r="BY256" s="62">
        <f>COUNTIF($G256:$BP256,"P")+COUNTIF($G256:$BP256,"p5,a5")/2+COUNTIF($G256:$BP256,"p5,b5")/2+COUNTIF($G256:$BP256,"p5,c5")/2+COUNTIF($G256:$BP256,"p5,d5")/2</f>
        <v/>
      </c>
      <c r="BZ256" s="63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4">
        <f>IF(BZ256&gt;25,4,IF(BZ256&gt;18,3,IF(BZ256&gt;12,2,IF(BZ256&gt;4,1,0))))-BX256-2+1</f>
        <v/>
      </c>
      <c r="CE256" s="30" t="n"/>
      <c r="CF256" s="64">
        <f>CD256*CI256</f>
        <v/>
      </c>
      <c r="CG256" s="65">
        <f>F256-BY256+1</f>
        <v/>
      </c>
      <c r="CH256" s="64">
        <f>CE256*16</f>
        <v/>
      </c>
      <c r="CI256" s="66">
        <f>VLOOKUP(A256,[1]DATA!$A$6:$AI$331,34,0)</f>
        <v/>
      </c>
      <c r="CJ256" s="67">
        <f>VLOOKUP(A256,[2]CHAMCONG!A$7:CI$333,79,0)</f>
        <v/>
      </c>
      <c r="CK256" s="68">
        <f>CJ256-CA256</f>
        <v/>
      </c>
      <c r="CL256" s="25" t="n"/>
      <c r="CM256" s="25" t="n"/>
    </row>
    <row r="257" ht="18" customFormat="1" customHeight="1" s="26">
      <c r="A257" s="69" t="inlineStr">
        <is>
          <t>A1834</t>
        </is>
      </c>
      <c r="B257" s="70" t="inlineStr">
        <is>
          <t>Nguyễn Minh Tiến</t>
        </is>
      </c>
      <c r="C257" s="71" t="inlineStr">
        <is>
          <t>X2 Line 2-2</t>
        </is>
      </c>
      <c r="D257" s="72" t="inlineStr">
        <is>
          <t>Trực tiếp</t>
        </is>
      </c>
      <c r="E257" s="73" t="inlineStr">
        <is>
          <t>2021-02-25</t>
        </is>
      </c>
      <c r="F257" s="73" t="inlineStr"/>
      <c r="G257" s="74" t="inlineStr">
        <is>
          <t>C</t>
        </is>
      </c>
      <c r="H257" s="74" t="n">
        <v>4</v>
      </c>
      <c r="I257" s="75" t="inlineStr">
        <is>
          <t>C</t>
        </is>
      </c>
      <c r="J257" s="74" t="n">
        <v>4</v>
      </c>
      <c r="K257" s="74" t="inlineStr"/>
      <c r="L257" s="74" t="n">
        <v>0</v>
      </c>
      <c r="M257" s="74" t="inlineStr">
        <is>
          <t>C</t>
        </is>
      </c>
      <c r="N257" s="74" t="n">
        <v>4</v>
      </c>
      <c r="O257" s="75" t="inlineStr">
        <is>
          <t>P0</t>
        </is>
      </c>
      <c r="P257" s="74" t="n">
        <v>0</v>
      </c>
      <c r="Q257" s="74" t="inlineStr">
        <is>
          <t>C</t>
        </is>
      </c>
      <c r="R257" s="74" t="n">
        <v>4</v>
      </c>
      <c r="S257" s="74" t="inlineStr">
        <is>
          <t>C</t>
        </is>
      </c>
      <c r="T257" s="74" t="n">
        <v>4</v>
      </c>
      <c r="U257" s="74" t="inlineStr">
        <is>
          <t>C</t>
        </is>
      </c>
      <c r="V257" s="74" t="n">
        <v>4</v>
      </c>
      <c r="W257" s="74" t="inlineStr">
        <is>
          <t>L</t>
        </is>
      </c>
      <c r="X257" s="74" t="n">
        <v>12</v>
      </c>
      <c r="Y257" s="74" t="inlineStr"/>
      <c r="Z257" s="74" t="n">
        <v>12</v>
      </c>
      <c r="AA257" s="74" t="inlineStr">
        <is>
          <t>P0</t>
        </is>
      </c>
      <c r="AB257" s="74" t="n">
        <v>0</v>
      </c>
      <c r="AC257" s="74" t="n"/>
      <c r="AD257" s="74" t="n"/>
      <c r="AE257" s="74" t="n"/>
      <c r="AF257" s="74" t="n"/>
      <c r="AG257" s="74" t="n"/>
      <c r="AH257" s="74" t="n"/>
      <c r="AI257" s="74" t="n"/>
      <c r="AJ257" s="74" t="n"/>
      <c r="AK257" s="74" t="n"/>
      <c r="AL257" s="74" t="n"/>
      <c r="AM257" s="74" t="n"/>
      <c r="AN257" s="74" t="n"/>
      <c r="AO257" s="74" t="n"/>
      <c r="AP257" s="74" t="n"/>
      <c r="AQ257" s="74" t="n"/>
      <c r="AR257" s="74" t="n"/>
      <c r="AS257" s="74" t="n"/>
      <c r="AT257" s="74" t="n"/>
      <c r="AU257" s="74" t="n"/>
      <c r="AV257" s="74" t="n"/>
      <c r="AW257" s="74" t="n"/>
      <c r="AX257" s="74" t="n"/>
      <c r="AY257" s="74" t="n"/>
      <c r="AZ257" s="74" t="n"/>
      <c r="BA257" s="74" t="n"/>
      <c r="BB257" s="74" t="n"/>
      <c r="BC257" s="74" t="n"/>
      <c r="BD257" s="74" t="n"/>
      <c r="BE257" s="74" t="n"/>
      <c r="BF257" s="74" t="n"/>
      <c r="BG257" s="74" t="n"/>
      <c r="BH257" s="74" t="n"/>
      <c r="BI257" s="74" t="n"/>
      <c r="BJ257" s="74" t="n"/>
      <c r="BK257" s="74" t="n"/>
      <c r="BL257" s="74" t="n"/>
      <c r="BM257" s="74" t="n"/>
      <c r="BN257" s="74" t="n"/>
      <c r="BO257" s="74" t="n"/>
      <c r="BP257" s="74" t="n"/>
      <c r="BQ257" s="62">
        <f>COUNTIF($G257:$BP257,"a")+COUNTIF($G257:$BP257,"r0,a5")/2+COUNTIF($G257:$BP257,"p5,a5")/2</f>
        <v/>
      </c>
      <c r="BR257" s="62">
        <f>COUNTIF($G257:$BP257,"d")+COUNTIF($G257:$BP257,"r0,d5")/2+COUNTIF($G257:$BP257,"p5,d5")/2</f>
        <v/>
      </c>
      <c r="BS257" s="62">
        <f>COUNTIF($G257:$BP257,"b")+COUNTIF($G257:$BP257,"r0,b5")/2+COUNTIF($G257:$BP257,"p5,b5")/2</f>
        <v/>
      </c>
      <c r="BT257" s="62">
        <f>COUNTIF($G257:$BP257,"c")+COUNTIF($G257:$BP257,"r0,c5")/2+COUNTIF($G257:$BP257,"p5,c5")/2</f>
        <v/>
      </c>
      <c r="BU257" s="62">
        <f>COUNTIF($G257:$BP257,"KH")+COUNTIF($G257:$BP257,"TL")+COUNTIF($G257:$BP257,"L")</f>
        <v/>
      </c>
      <c r="BV257" s="62" t="n"/>
      <c r="BW257" s="62">
        <f>COUNTIF($G257:$BP257,"hh")</f>
        <v/>
      </c>
      <c r="BX257" s="62">
        <f>COUNTIF($G257:$BP257,"nt7")</f>
        <v/>
      </c>
      <c r="BY257" s="62">
        <f>COUNTIF($G257:$BP257,"P")+COUNTIF($G257:$BP257,"p5,a5")/2+COUNTIF($G257:$BP257,"p5,b5")/2+COUNTIF($G257:$BP257,"p5,c5")/2+COUNTIF($G257:$BP257,"p5,d5")/2</f>
        <v/>
      </c>
      <c r="BZ257" s="63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4">
        <f>IF(BZ257&gt;25,4,IF(BZ257&gt;18,3,IF(BZ257&gt;12,2,IF(BZ257&gt;4,1,0))))-BX257-2+1</f>
        <v/>
      </c>
      <c r="CE257" s="30" t="n"/>
      <c r="CF257" s="64">
        <f>CD257*CI257</f>
        <v/>
      </c>
      <c r="CG257" s="65">
        <f>F257-BY257+1</f>
        <v/>
      </c>
      <c r="CH257" s="64">
        <f>CE257*16</f>
        <v/>
      </c>
      <c r="CI257" s="66">
        <f>VLOOKUP(A257,[1]DATA!$A$6:$AI$331,34,0)</f>
        <v/>
      </c>
      <c r="CJ257" s="67">
        <f>VLOOKUP(A257,[2]CHAMCONG!A$7:CI$333,79,0)</f>
        <v/>
      </c>
      <c r="CK257" s="68">
        <f>CJ257-CA257</f>
        <v/>
      </c>
      <c r="CL257" s="25" t="n"/>
      <c r="CM257" s="25" t="n"/>
    </row>
    <row r="258" ht="18" customFormat="1" customHeight="1" s="26">
      <c r="A258" s="69" t="inlineStr">
        <is>
          <t>A1835</t>
        </is>
      </c>
      <c r="B258" s="70" t="inlineStr">
        <is>
          <t>Phan Văn Hai</t>
        </is>
      </c>
      <c r="C258" s="71" t="inlineStr">
        <is>
          <t>Hành Chính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P0</t>
        </is>
      </c>
      <c r="H258" s="74" t="n">
        <v>0</v>
      </c>
      <c r="I258" s="75" t="inlineStr">
        <is>
          <t>P0</t>
        </is>
      </c>
      <c r="J258" s="74" t="n">
        <v>0</v>
      </c>
      <c r="K258" s="75" t="inlineStr"/>
      <c r="L258" s="74" t="n">
        <v>0</v>
      </c>
      <c r="M258" s="75" t="inlineStr">
        <is>
          <t>P0</t>
        </is>
      </c>
      <c r="N258" s="74" t="n">
        <v>0</v>
      </c>
      <c r="O258" s="75" t="inlineStr">
        <is>
          <t>P0</t>
        </is>
      </c>
      <c r="P258" s="74" t="n">
        <v>0</v>
      </c>
      <c r="Q258" s="74" t="inlineStr">
        <is>
          <t>P0</t>
        </is>
      </c>
      <c r="R258" s="74" t="n">
        <v>0</v>
      </c>
      <c r="S258" s="75" t="inlineStr">
        <is>
          <t>P0</t>
        </is>
      </c>
      <c r="T258" s="74" t="n">
        <v>0</v>
      </c>
      <c r="U258" s="75" t="inlineStr">
        <is>
          <t>P0</t>
        </is>
      </c>
      <c r="V258" s="74" t="n">
        <v>0</v>
      </c>
      <c r="W258" s="75" t="inlineStr">
        <is>
          <t>L</t>
        </is>
      </c>
      <c r="X258" s="74" t="n">
        <v>0</v>
      </c>
      <c r="Y258" s="75" t="inlineStr"/>
      <c r="Z258" s="74" t="n">
        <v>0</v>
      </c>
      <c r="AA258" s="75" t="inlineStr">
        <is>
          <t>P0</t>
        </is>
      </c>
      <c r="AB258" s="74" t="n">
        <v>0</v>
      </c>
      <c r="AC258" s="75" t="n"/>
      <c r="AD258" s="74" t="n"/>
      <c r="AE258" s="74" t="n"/>
      <c r="AF258" s="74" t="n"/>
      <c r="AG258" s="75" t="n"/>
      <c r="AH258" s="74" t="n"/>
      <c r="AI258" s="75" t="n"/>
      <c r="AJ258" s="74" t="n"/>
      <c r="AK258" s="75" t="n"/>
      <c r="AL258" s="74" t="n"/>
      <c r="AM258" s="75" t="n"/>
      <c r="AN258" s="74" t="n"/>
      <c r="AO258" s="75" t="n"/>
      <c r="AP258" s="74" t="n"/>
      <c r="AQ258" s="74" t="n"/>
      <c r="AR258" s="74" t="n"/>
      <c r="AS258" s="74" t="n"/>
      <c r="AT258" s="74" t="n"/>
      <c r="AU258" s="74" t="n"/>
      <c r="AV258" s="74" t="n"/>
      <c r="AW258" s="74" t="n"/>
      <c r="AX258" s="74" t="n"/>
      <c r="AY258" s="74" t="n"/>
      <c r="AZ258" s="74" t="n"/>
      <c r="BA258" s="74" t="n"/>
      <c r="BB258" s="74" t="n"/>
      <c r="BC258" s="74" t="n"/>
      <c r="BD258" s="74" t="n"/>
      <c r="BE258" s="74" t="n"/>
      <c r="BF258" s="74" t="n"/>
      <c r="BG258" s="74" t="n"/>
      <c r="BH258" s="74" t="n"/>
      <c r="BI258" s="74" t="n"/>
      <c r="BJ258" s="74" t="n"/>
      <c r="BK258" s="74" t="n"/>
      <c r="BL258" s="74" t="n"/>
      <c r="BM258" s="74" t="n"/>
      <c r="BN258" s="74" t="n"/>
      <c r="BO258" s="74" t="n"/>
      <c r="BP258" s="74" t="n"/>
      <c r="BQ258" s="62">
        <f>COUNTIF($G258:$BP258,"a")+COUNTIF($G258:$BP258,"r0,a5")/2+COUNTIF($G258:$BP258,"p5,a5")/2</f>
        <v/>
      </c>
      <c r="BR258" s="62">
        <f>COUNTIF($G258:$BP258,"d")+COUNTIF($G258:$BP258,"r0,d5")/2+COUNTIF($G258:$BP258,"p5,d5")/2</f>
        <v/>
      </c>
      <c r="BS258" s="62">
        <f>COUNTIF($G258:$BP258,"b")+COUNTIF($G258:$BP258,"r0,b5")/2+COUNTIF($G258:$BP258,"p5,b5")/2</f>
        <v/>
      </c>
      <c r="BT258" s="62">
        <f>COUNTIF($G258:$BP258,"c")+COUNTIF($G258:$BP258,"r0,c5")/2+COUNTIF($G258:$BP258,"p5,c5")/2</f>
        <v/>
      </c>
      <c r="BU258" s="62">
        <f>COUNTIF($G258:$BP258,"KH")+COUNTIF($G258:$BP258,"TL")+COUNTIF($G258:$BP258,"L")</f>
        <v/>
      </c>
      <c r="BV258" s="62" t="n"/>
      <c r="BW258" s="62">
        <f>COUNTIF($G258:$BP258,"hh")</f>
        <v/>
      </c>
      <c r="BX258" s="62">
        <f>COUNTIF($G258:$BP258,"nt7")</f>
        <v/>
      </c>
      <c r="BY258" s="62">
        <f>COUNTIF($G258:$BP258,"P")+COUNTIF($G258:$BP258,"p5,a5")/2+COUNTIF($G258:$BP258,"p5,b5")/2+COUNTIF($G258:$BP258,"p5,c5")/2+COUNTIF($G258:$BP258,"p5,d5")/2</f>
        <v/>
      </c>
      <c r="BZ258" s="63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4">
        <f>IF(BZ258&gt;25,4,IF(BZ258&gt;18,3,IF(BZ258&gt;12,2,IF(BZ258&gt;4,1,0))))-BX258-2+1</f>
        <v/>
      </c>
      <c r="CE258" s="30" t="n"/>
      <c r="CF258" s="64">
        <f>CD258*CI258</f>
        <v/>
      </c>
      <c r="CG258" s="65">
        <f>F258-BY258+1</f>
        <v/>
      </c>
      <c r="CH258" s="64">
        <f>CE258*16</f>
        <v/>
      </c>
      <c r="CI258" s="66">
        <f>VLOOKUP(A258,[1]DATA!$A$6:$AI$331,34,0)</f>
        <v/>
      </c>
      <c r="CJ258" s="67">
        <f>VLOOKUP(A258,[2]CHAMCONG!A$7:CI$333,79,0)</f>
        <v/>
      </c>
      <c r="CK258" s="68">
        <f>CJ258-CA258</f>
        <v/>
      </c>
      <c r="CL258" s="25" t="n"/>
      <c r="CM258" s="25" t="n"/>
    </row>
    <row r="259" ht="14.25" customFormat="1" customHeight="1" s="26">
      <c r="A259" s="69" t="inlineStr">
        <is>
          <t>A1837</t>
        </is>
      </c>
      <c r="B259" s="70" t="inlineStr">
        <is>
          <t>Nguyễn Ngọc Linh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C</t>
        </is>
      </c>
      <c r="H259" s="74" t="n">
        <v>4</v>
      </c>
      <c r="I259" s="75" t="inlineStr">
        <is>
          <t>C</t>
        </is>
      </c>
      <c r="J259" s="74" t="n">
        <v>4</v>
      </c>
      <c r="K259" s="75" t="inlineStr"/>
      <c r="L259" s="74" t="n">
        <v>0</v>
      </c>
      <c r="M259" s="75" t="inlineStr">
        <is>
          <t>A</t>
        </is>
      </c>
      <c r="N259" s="74" t="n">
        <v>4</v>
      </c>
      <c r="O259" s="75" t="inlineStr">
        <is>
          <t>A</t>
        </is>
      </c>
      <c r="P259" s="74" t="n">
        <v>4</v>
      </c>
      <c r="Q259" s="74" t="inlineStr">
        <is>
          <t>A</t>
        </is>
      </c>
      <c r="R259" s="74" t="n">
        <v>4</v>
      </c>
      <c r="S259" s="75" t="inlineStr">
        <is>
          <t>A</t>
        </is>
      </c>
      <c r="T259" s="74" t="n">
        <v>4</v>
      </c>
      <c r="U259" s="75" t="inlineStr">
        <is>
          <t>A</t>
        </is>
      </c>
      <c r="V259" s="74" t="n">
        <v>4</v>
      </c>
      <c r="W259" s="75" t="inlineStr">
        <is>
          <t>L</t>
        </is>
      </c>
      <c r="X259" s="74" t="n">
        <v>0</v>
      </c>
      <c r="Y259" s="74" t="inlineStr"/>
      <c r="Z259" s="74" t="n">
        <v>0</v>
      </c>
      <c r="AA259" s="75" t="inlineStr">
        <is>
          <t>P0</t>
        </is>
      </c>
      <c r="AB259" s="74" t="n">
        <v>0</v>
      </c>
      <c r="AC259" s="75" t="n"/>
      <c r="AD259" s="74" t="n"/>
      <c r="AE259" s="74" t="n"/>
      <c r="AF259" s="74" t="n"/>
      <c r="AG259" s="75" t="n"/>
      <c r="AH259" s="74" t="n"/>
      <c r="AI259" s="75" t="n"/>
      <c r="AJ259" s="74" t="n"/>
      <c r="AK259" s="75" t="n"/>
      <c r="AL259" s="74" t="n"/>
      <c r="AM259" s="75" t="n"/>
      <c r="AN259" s="74" t="n"/>
      <c r="AO259" s="75" t="n"/>
      <c r="AP259" s="74" t="n"/>
      <c r="AQ259" s="74" t="n"/>
      <c r="AR259" s="74" t="n"/>
      <c r="AS259" s="74" t="n"/>
      <c r="AT259" s="74" t="n"/>
      <c r="AU259" s="74" t="n"/>
      <c r="AV259" s="74" t="n"/>
      <c r="AW259" s="74" t="n"/>
      <c r="AX259" s="74" t="n"/>
      <c r="AY259" s="74" t="n"/>
      <c r="AZ259" s="74" t="n"/>
      <c r="BA259" s="74" t="n"/>
      <c r="BB259" s="74" t="n"/>
      <c r="BC259" s="74" t="n"/>
      <c r="BD259" s="74" t="n"/>
      <c r="BE259" s="74" t="n"/>
      <c r="BF259" s="74" t="n"/>
      <c r="BG259" s="74" t="n"/>
      <c r="BH259" s="74" t="n"/>
      <c r="BI259" s="74" t="n"/>
      <c r="BJ259" s="74" t="n"/>
      <c r="BK259" s="74" t="n"/>
      <c r="BL259" s="74" t="n"/>
      <c r="BM259" s="74" t="n"/>
      <c r="BN259" s="74" t="n"/>
      <c r="BO259" s="74" t="n"/>
      <c r="BP259" s="74" t="n"/>
      <c r="BQ259" s="62">
        <f>COUNTIF($G259:$BP259,"a")+COUNTIF($G259:$BP259,"r0,a5")/2+COUNTIF($G259:$BP259,"p5,a5")/2</f>
        <v/>
      </c>
      <c r="BR259" s="62">
        <f>COUNTIF($G259:$BP259,"d")+COUNTIF($G259:$BP259,"r0,d5")/2+COUNTIF($G259:$BP259,"p5,d5")/2</f>
        <v/>
      </c>
      <c r="BS259" s="62">
        <f>COUNTIF($G259:$BP259,"b")+COUNTIF($G259:$BP259,"r0,b5")/2+COUNTIF($G259:$BP259,"p5,b5")/2</f>
        <v/>
      </c>
      <c r="BT259" s="62">
        <f>COUNTIF($G259:$BP259,"c")+COUNTIF($G259:$BP259,"r0,c5")/2+COUNTIF($G259:$BP259,"p5,c5")/2</f>
        <v/>
      </c>
      <c r="BU259" s="62">
        <f>COUNTIF($G259:$BP259,"KH")+COUNTIF($G259:$BP259,"TL")+COUNTIF($G259:$BP259,"L")</f>
        <v/>
      </c>
      <c r="BV259" s="62" t="n"/>
      <c r="BW259" s="62">
        <f>COUNTIF($G259:$BP259,"hh")</f>
        <v/>
      </c>
      <c r="BX259" s="62">
        <f>COUNTIF($G259:$BP259,"nt7")</f>
        <v/>
      </c>
      <c r="BY259" s="62">
        <f>COUNTIF($G259:$BP259,"P")+COUNTIF($G259:$BP259,"p5,a5")/2+COUNTIF($G259:$BP259,"p5,b5")/2+COUNTIF($G259:$BP259,"p5,c5")/2+COUNTIF($G259:$BP259,"p5,d5")/2</f>
        <v/>
      </c>
      <c r="BZ259" s="63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4">
        <f>IF(BZ259&gt;25,4,IF(BZ259&gt;18,3,IF(BZ259&gt;12,2,IF(BZ259&gt;4,1,0))))-BX259-2+1</f>
        <v/>
      </c>
      <c r="CE259" s="30" t="n"/>
      <c r="CF259" s="64">
        <f>CD259*CI259</f>
        <v/>
      </c>
      <c r="CG259" s="65">
        <f>F259-BY259+1</f>
        <v/>
      </c>
      <c r="CH259" s="64">
        <f>CE259*16</f>
        <v/>
      </c>
      <c r="CI259" s="66">
        <f>VLOOKUP(A259,[1]DATA!$A$6:$AI$331,34,0)</f>
        <v/>
      </c>
      <c r="CJ259" s="67">
        <f>VLOOKUP(A259,[2]CHAMCONG!A$7:CI$333,79,0)</f>
        <v/>
      </c>
      <c r="CK259" s="68">
        <f>CJ259-CA259</f>
        <v/>
      </c>
      <c r="CL259" s="25" t="n"/>
      <c r="CM259" s="25" t="n"/>
    </row>
    <row r="260" ht="18.75" customFormat="1" customHeight="1" s="26">
      <c r="A260" s="69" t="inlineStr">
        <is>
          <t>A1838</t>
        </is>
      </c>
      <c r="B260" s="70" t="inlineStr">
        <is>
          <t>Trương Thị Hoài Ngân</t>
        </is>
      </c>
      <c r="C260" s="71" t="inlineStr">
        <is>
          <t>X2 Line 2-4</t>
        </is>
      </c>
      <c r="D260" s="72" t="inlineStr">
        <is>
          <t>Trực tiếp</t>
        </is>
      </c>
      <c r="E260" s="73" t="inlineStr">
        <is>
          <t>2021-02-26</t>
        </is>
      </c>
      <c r="F260" s="73" t="inlineStr"/>
      <c r="G260" s="74" t="inlineStr">
        <is>
          <t>A</t>
        </is>
      </c>
      <c r="H260" s="74" t="n">
        <v>4</v>
      </c>
      <c r="I260" s="75" t="inlineStr">
        <is>
          <t>A</t>
        </is>
      </c>
      <c r="J260" s="74" t="n">
        <v>0</v>
      </c>
      <c r="K260" s="75" t="inlineStr"/>
      <c r="L260" s="74" t="n">
        <v>0</v>
      </c>
      <c r="M260" s="75" t="inlineStr">
        <is>
          <t>A</t>
        </is>
      </c>
      <c r="N260" s="74" t="n">
        <v>4</v>
      </c>
      <c r="O260" s="75" t="inlineStr">
        <is>
          <t>A</t>
        </is>
      </c>
      <c r="P260" s="74" t="n">
        <v>4</v>
      </c>
      <c r="Q260" s="74" t="inlineStr">
        <is>
          <t>A</t>
        </is>
      </c>
      <c r="R260" s="74" t="n">
        <v>4</v>
      </c>
      <c r="S260" s="74" t="inlineStr">
        <is>
          <t>A</t>
        </is>
      </c>
      <c r="T260" s="74" t="n">
        <v>4</v>
      </c>
      <c r="U260" s="74" t="inlineStr">
        <is>
          <t>A</t>
        </is>
      </c>
      <c r="V260" s="74" t="n">
        <v>4</v>
      </c>
      <c r="W260" s="74" t="inlineStr">
        <is>
          <t>L</t>
        </is>
      </c>
      <c r="X260" s="74" t="n">
        <v>0</v>
      </c>
      <c r="Y260" s="74" t="inlineStr"/>
      <c r="Z260" s="74" t="n">
        <v>0</v>
      </c>
      <c r="AA260" s="74" t="inlineStr">
        <is>
          <t>R0</t>
        </is>
      </c>
      <c r="AB260" s="74" t="n">
        <v>0</v>
      </c>
      <c r="AC260" s="74" t="n"/>
      <c r="AD260" s="74" t="n"/>
      <c r="AE260" s="74" t="n"/>
      <c r="AF260" s="74" t="n"/>
      <c r="AG260" s="74" t="n"/>
      <c r="AH260" s="74" t="n"/>
      <c r="AI260" s="74" t="n"/>
      <c r="AJ260" s="74" t="n"/>
      <c r="AK260" s="74" t="n"/>
      <c r="AL260" s="74" t="n"/>
      <c r="AM260" s="74" t="n"/>
      <c r="AN260" s="74" t="n"/>
      <c r="AO260" s="74" t="n"/>
      <c r="AP260" s="74" t="n"/>
      <c r="AQ260" s="74" t="n"/>
      <c r="AR260" s="74" t="n"/>
      <c r="AS260" s="74" t="n"/>
      <c r="AT260" s="74" t="n"/>
      <c r="AU260" s="74" t="n"/>
      <c r="AV260" s="74" t="n"/>
      <c r="AW260" s="74" t="n"/>
      <c r="AX260" s="74" t="n"/>
      <c r="AY260" s="74" t="n"/>
      <c r="AZ260" s="74" t="n"/>
      <c r="BA260" s="74" t="n"/>
      <c r="BB260" s="74" t="n"/>
      <c r="BC260" s="74" t="n"/>
      <c r="BD260" s="74" t="n"/>
      <c r="BE260" s="74" t="n"/>
      <c r="BF260" s="74" t="n"/>
      <c r="BG260" s="74" t="n"/>
      <c r="BH260" s="74" t="n"/>
      <c r="BI260" s="74" t="n"/>
      <c r="BJ260" s="74" t="n"/>
      <c r="BK260" s="74" t="n"/>
      <c r="BL260" s="74" t="n"/>
      <c r="BM260" s="74" t="n"/>
      <c r="BN260" s="74" t="n"/>
      <c r="BO260" s="74" t="n"/>
      <c r="BP260" s="74" t="n"/>
      <c r="BQ260" s="62">
        <f>COUNTIF($G260:$BP260,"a")+COUNTIF($G260:$BP260,"r0,a5")/2+COUNTIF($G260:$BP260,"p5,a5")/2</f>
        <v/>
      </c>
      <c r="BR260" s="62">
        <f>COUNTIF($G260:$BP260,"d")+COUNTIF($G260:$BP260,"r0,d5")/2+COUNTIF($G260:$BP260,"p5,d5")/2</f>
        <v/>
      </c>
      <c r="BS260" s="62">
        <f>COUNTIF($G260:$BP260,"b")+COUNTIF($G260:$BP260,"r0,b5")/2+COUNTIF($G260:$BP260,"p5,b5")/2</f>
        <v/>
      </c>
      <c r="BT260" s="62">
        <f>COUNTIF($G260:$BP260,"c")+COUNTIF($G260:$BP260,"r0,c5")/2+COUNTIF($G260:$BP260,"p5,c5")/2</f>
        <v/>
      </c>
      <c r="BU260" s="62">
        <f>COUNTIF($G260:$BP260,"KH")+COUNTIF($G260:$BP260,"TL")+COUNTIF($G260:$BP260,"L")</f>
        <v/>
      </c>
      <c r="BV260" s="62" t="n"/>
      <c r="BW260" s="62">
        <f>COUNTIF($G260:$BP260,"hh")</f>
        <v/>
      </c>
      <c r="BX260" s="62">
        <f>COUNTIF($G260:$BP260,"nt7")</f>
        <v/>
      </c>
      <c r="BY260" s="62">
        <f>COUNTIF($G260:$BP260,"P")+COUNTIF($G260:$BP260,"p5,a5")/2+COUNTIF($G260:$BP260,"p5,b5")/2+COUNTIF($G260:$BP260,"p5,c5")/2+COUNTIF($G260:$BP260,"p5,d5")/2</f>
        <v/>
      </c>
      <c r="BZ260" s="63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4">
        <f>IF(BZ260&gt;25,4,IF(BZ260&gt;18,3,IF(BZ260&gt;12,2,IF(BZ260&gt;4,1,0))))-BX260-2+1</f>
        <v/>
      </c>
      <c r="CE260" s="30" t="n"/>
      <c r="CF260" s="64">
        <f>CD260*CI260</f>
        <v/>
      </c>
      <c r="CG260" s="65">
        <f>F260-BY260+1</f>
        <v/>
      </c>
      <c r="CH260" s="64">
        <f>CE260*16</f>
        <v/>
      </c>
      <c r="CI260" s="66">
        <f>VLOOKUP(A260,[1]DATA!$A$6:$AI$331,34,0)</f>
        <v/>
      </c>
      <c r="CJ260" s="67">
        <f>VLOOKUP(A260,[2]CHAMCONG!A$7:CI$333,79,0)</f>
        <v/>
      </c>
      <c r="CK260" s="68">
        <f>CJ260-CA260</f>
        <v/>
      </c>
      <c r="CL260" s="25" t="n"/>
      <c r="CM260" s="25" t="n"/>
    </row>
    <row r="261" ht="15.75" customFormat="1" customHeight="1" s="26">
      <c r="A261" s="69" t="inlineStr">
        <is>
          <t>A1839</t>
        </is>
      </c>
      <c r="B261" s="70" t="inlineStr">
        <is>
          <t>Trương Thị Bảo Hà</t>
        </is>
      </c>
      <c r="C261" s="71" t="inlineStr">
        <is>
          <t>X1 Ép - B</t>
        </is>
      </c>
      <c r="D261" s="72" t="inlineStr">
        <is>
          <t>Trực tiếp</t>
        </is>
      </c>
      <c r="E261" s="73" t="inlineStr">
        <is>
          <t>2021-02-26</t>
        </is>
      </c>
      <c r="F261" s="73" t="inlineStr"/>
      <c r="G261" s="74" t="inlineStr">
        <is>
          <t>C</t>
        </is>
      </c>
      <c r="H261" s="74" t="n">
        <v>4</v>
      </c>
      <c r="I261" s="74" t="inlineStr">
        <is>
          <t>C</t>
        </is>
      </c>
      <c r="J261" s="74" t="n">
        <v>4</v>
      </c>
      <c r="K261" s="74" t="inlineStr"/>
      <c r="L261" s="74" t="n">
        <v>0</v>
      </c>
      <c r="M261" s="74" t="inlineStr">
        <is>
          <t>A</t>
        </is>
      </c>
      <c r="N261" s="74" t="n">
        <v>4</v>
      </c>
      <c r="O261" s="74" t="inlineStr">
        <is>
          <t>A</t>
        </is>
      </c>
      <c r="P261" s="74" t="n">
        <v>4</v>
      </c>
      <c r="Q261" s="75" t="inlineStr">
        <is>
          <t>A</t>
        </is>
      </c>
      <c r="R261" s="75" t="n">
        <v>4</v>
      </c>
      <c r="S261" s="75" t="inlineStr">
        <is>
          <t>A</t>
        </is>
      </c>
      <c r="T261" s="74" t="n">
        <v>4</v>
      </c>
      <c r="U261" s="75" t="inlineStr">
        <is>
          <t>A</t>
        </is>
      </c>
      <c r="V261" s="74" t="n">
        <v>4</v>
      </c>
      <c r="W261" s="75" t="inlineStr">
        <is>
          <t>L</t>
        </is>
      </c>
      <c r="X261" s="74" t="n">
        <v>0</v>
      </c>
      <c r="Y261" s="75" t="inlineStr"/>
      <c r="Z261" s="74" t="n">
        <v>0</v>
      </c>
      <c r="AA261" s="75" t="inlineStr">
        <is>
          <t>P0</t>
        </is>
      </c>
      <c r="AB261" s="74" t="n">
        <v>0</v>
      </c>
      <c r="AC261" s="75" t="n"/>
      <c r="AD261" s="74" t="n"/>
      <c r="AE261" s="75" t="n"/>
      <c r="AF261" s="75" t="n"/>
      <c r="AG261" s="75" t="n"/>
      <c r="AH261" s="74" t="n"/>
      <c r="AI261" s="75" t="n"/>
      <c r="AJ261" s="74" t="n"/>
      <c r="AK261" s="75" t="n"/>
      <c r="AL261" s="74" t="n"/>
      <c r="AM261" s="75" t="n"/>
      <c r="AN261" s="74" t="n"/>
      <c r="AO261" s="75" t="n"/>
      <c r="AP261" s="74" t="n"/>
      <c r="AQ261" s="74" t="n"/>
      <c r="AR261" s="74" t="n"/>
      <c r="AS261" s="74" t="n"/>
      <c r="AT261" s="74" t="n"/>
      <c r="AU261" s="74" t="n"/>
      <c r="AV261" s="74" t="n"/>
      <c r="AW261" s="74" t="n"/>
      <c r="AX261" s="74" t="n"/>
      <c r="AY261" s="74" t="n"/>
      <c r="AZ261" s="74" t="n"/>
      <c r="BA261" s="74" t="n"/>
      <c r="BB261" s="74" t="n"/>
      <c r="BC261" s="74" t="n"/>
      <c r="BD261" s="74" t="n"/>
      <c r="BE261" s="74" t="n"/>
      <c r="BF261" s="74" t="n"/>
      <c r="BG261" s="74" t="n"/>
      <c r="BH261" s="74" t="n"/>
      <c r="BI261" s="74" t="n"/>
      <c r="BJ261" s="74" t="n"/>
      <c r="BK261" s="74" t="n"/>
      <c r="BL261" s="74" t="n"/>
      <c r="BM261" s="74" t="n"/>
      <c r="BN261" s="74" t="n"/>
      <c r="BO261" s="74" t="n"/>
      <c r="BP261" s="74" t="n"/>
      <c r="BQ261" s="62">
        <f>COUNTIF($G261:$BP261,"a")+COUNTIF($G261:$BP261,"r0,a5")/2+COUNTIF($G261:$BP261,"p5,a5")/2</f>
        <v/>
      </c>
      <c r="BR261" s="62">
        <f>COUNTIF($G261:$BP261,"d")+COUNTIF($G261:$BP261,"r0,d5")/2+COUNTIF($G261:$BP261,"p5,d5")/2</f>
        <v/>
      </c>
      <c r="BS261" s="62">
        <f>COUNTIF($G261:$BP261,"b")+COUNTIF($G261:$BP261,"r0,b5")/2+COUNTIF($G261:$BP261,"p5,b5")/2</f>
        <v/>
      </c>
      <c r="BT261" s="62">
        <f>COUNTIF($G261:$BP261,"c")+COUNTIF($G261:$BP261,"r0,c5")/2+COUNTIF($G261:$BP261,"p5,c5")/2</f>
        <v/>
      </c>
      <c r="BU261" s="62">
        <f>COUNTIF($G261:$BP261,"KH")+COUNTIF($G261:$BP261,"TL")+COUNTIF($G261:$BP261,"L")</f>
        <v/>
      </c>
      <c r="BV261" s="62" t="n"/>
      <c r="BW261" s="62">
        <f>COUNTIF($G261:$BP261,"hh")</f>
        <v/>
      </c>
      <c r="BX261" s="62">
        <f>COUNTIF($G261:$BP261,"nt7")</f>
        <v/>
      </c>
      <c r="BY261" s="62">
        <f>COUNTIF($G261:$BP261,"P")+COUNTIF($G261:$BP261,"p5,a5")/2+COUNTIF($G261:$BP261,"p5,b5")/2+COUNTIF($G261:$BP261,"p5,c5")/2+COUNTIF($G261:$BP261,"p5,d5")/2</f>
        <v/>
      </c>
      <c r="BZ261" s="63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4">
        <f>IF(BZ261&gt;25,4,IF(BZ261&gt;18,3,IF(BZ261&gt;12,2,IF(BZ261&gt;4,1,0))))-BX261-2+1</f>
        <v/>
      </c>
      <c r="CE261" s="30" t="n"/>
      <c r="CF261" s="64">
        <f>CD261*CI261</f>
        <v/>
      </c>
      <c r="CG261" s="65">
        <f>F261-BY261+1</f>
        <v/>
      </c>
      <c r="CH261" s="64">
        <f>CE261*16</f>
        <v/>
      </c>
      <c r="CI261" s="66">
        <f>VLOOKUP(A261,[1]DATA!$A$6:$AI$331,34,0)</f>
        <v/>
      </c>
      <c r="CJ261" s="67">
        <f>VLOOKUP(A261,[2]CHAMCONG!A$7:CI$333,79,0)</f>
        <v/>
      </c>
      <c r="CK261" s="68">
        <f>CJ261-CA261</f>
        <v/>
      </c>
      <c r="CL261" s="25" t="n"/>
      <c r="CM261" s="25" t="n"/>
    </row>
    <row r="262" ht="18" customFormat="1" customHeight="1" s="26">
      <c r="A262" s="69" t="inlineStr">
        <is>
          <t>A1841</t>
        </is>
      </c>
      <c r="B262" s="70" t="inlineStr">
        <is>
          <t>Nguyễn Thị Đẹp</t>
        </is>
      </c>
      <c r="C262" s="71" t="inlineStr">
        <is>
          <t>QC X1 Sơn In</t>
        </is>
      </c>
      <c r="D262" s="72" t="inlineStr">
        <is>
          <t>Trực tiếp</t>
        </is>
      </c>
      <c r="E262" s="73" t="inlineStr">
        <is>
          <t>2021-03-02</t>
        </is>
      </c>
      <c r="F262" s="73" t="inlineStr"/>
      <c r="G262" s="74" t="inlineStr">
        <is>
          <t>A</t>
        </is>
      </c>
      <c r="H262" s="74" t="n">
        <v>4</v>
      </c>
      <c r="I262" s="74" t="inlineStr">
        <is>
          <t>A</t>
        </is>
      </c>
      <c r="J262" s="74" t="n">
        <v>4</v>
      </c>
      <c r="K262" s="74" t="inlineStr"/>
      <c r="L262" s="74" t="n">
        <v>0</v>
      </c>
      <c r="M262" s="74" t="inlineStr">
        <is>
          <t>A</t>
        </is>
      </c>
      <c r="N262" s="74" t="n">
        <v>4</v>
      </c>
      <c r="O262" s="75" t="inlineStr">
        <is>
          <t>A</t>
        </is>
      </c>
      <c r="P262" s="74" t="n">
        <v>4</v>
      </c>
      <c r="Q262" s="74" t="inlineStr">
        <is>
          <t>A</t>
        </is>
      </c>
      <c r="R262" s="74" t="n">
        <v>4</v>
      </c>
      <c r="S262" s="75" t="inlineStr">
        <is>
          <t>A</t>
        </is>
      </c>
      <c r="T262" s="74" t="n">
        <v>4</v>
      </c>
      <c r="U262" s="75" t="inlineStr">
        <is>
          <t>A</t>
        </is>
      </c>
      <c r="V262" s="74" t="n">
        <v>4</v>
      </c>
      <c r="W262" s="75" t="inlineStr">
        <is>
          <t>L</t>
        </is>
      </c>
      <c r="X262" s="74" t="n">
        <v>0</v>
      </c>
      <c r="Y262" s="75" t="inlineStr"/>
      <c r="Z262" s="74" t="n">
        <v>0</v>
      </c>
      <c r="AA262" s="75" t="inlineStr">
        <is>
          <t>R0</t>
        </is>
      </c>
      <c r="AB262" s="74" t="n">
        <v>0</v>
      </c>
      <c r="AC262" s="75" t="n"/>
      <c r="AD262" s="74" t="n"/>
      <c r="AE262" s="74" t="n"/>
      <c r="AF262" s="74" t="n"/>
      <c r="AG262" s="74" t="n"/>
      <c r="AH262" s="74" t="n"/>
      <c r="AI262" s="74" t="n"/>
      <c r="AJ262" s="74" t="n"/>
      <c r="AK262" s="74" t="n"/>
      <c r="AL262" s="74" t="n"/>
      <c r="AM262" s="74" t="n"/>
      <c r="AN262" s="74" t="n"/>
      <c r="AO262" s="74" t="n"/>
      <c r="AP262" s="74" t="n"/>
      <c r="AQ262" s="74" t="n"/>
      <c r="AR262" s="74" t="n"/>
      <c r="AS262" s="74" t="n"/>
      <c r="AT262" s="74" t="n"/>
      <c r="AU262" s="74" t="n"/>
      <c r="AV262" s="74" t="n"/>
      <c r="AW262" s="75" t="n"/>
      <c r="AX262" s="74" t="n"/>
      <c r="AY262" s="74" t="n"/>
      <c r="AZ262" s="74" t="n"/>
      <c r="BA262" s="74" t="n"/>
      <c r="BB262" s="74" t="n"/>
      <c r="BC262" s="74" t="n"/>
      <c r="BD262" s="74" t="n"/>
      <c r="BE262" s="74" t="n"/>
      <c r="BF262" s="74" t="n"/>
      <c r="BG262" s="74" t="n"/>
      <c r="BH262" s="74" t="n"/>
      <c r="BI262" s="74" t="n"/>
      <c r="BJ262" s="74" t="n"/>
      <c r="BK262" s="74" t="n"/>
      <c r="BL262" s="74" t="n"/>
      <c r="BM262" s="74" t="n"/>
      <c r="BN262" s="74" t="n"/>
      <c r="BO262" s="74" t="n"/>
      <c r="BP262" s="74" t="n"/>
      <c r="BQ262" s="62">
        <f>COUNTIF($G262:$BP262,"a")+COUNTIF($G262:$BP262,"r0,a5")/2+COUNTIF($G262:$BP262,"p5,a5")/2</f>
        <v/>
      </c>
      <c r="BR262" s="62">
        <f>COUNTIF($G262:$BP262,"d")+COUNTIF($G262:$BP262,"r0,d5")/2+COUNTIF($G262:$BP262,"p5,d5")/2</f>
        <v/>
      </c>
      <c r="BS262" s="62">
        <f>COUNTIF($G262:$BP262,"b")+COUNTIF($G262:$BP262,"r0,b5")/2+COUNTIF($G262:$BP262,"p5,b5")/2</f>
        <v/>
      </c>
      <c r="BT262" s="62">
        <f>COUNTIF($G262:$BP262,"c")+COUNTIF($G262:$BP262,"r0,c5")/2+COUNTIF($G262:$BP262,"p5,c5")/2</f>
        <v/>
      </c>
      <c r="BU262" s="62">
        <f>COUNTIF($G262:$BP262,"KH")+COUNTIF($G262:$BP262,"TL")+COUNTIF($G262:$BP262,"L")</f>
        <v/>
      </c>
      <c r="BV262" s="62" t="n"/>
      <c r="BW262" s="62">
        <f>COUNTIF($G262:$BP262,"hh")</f>
        <v/>
      </c>
      <c r="BX262" s="62">
        <f>COUNTIF($G262:$BP262,"nt7")</f>
        <v/>
      </c>
      <c r="BY262" s="62">
        <f>COUNTIF($G262:$BP262,"P")+COUNTIF($G262:$BP262,"p5,a5")/2+COUNTIF($G262:$BP262,"p5,b5")/2+COUNTIF($G262:$BP262,"p5,c5")/2+COUNTIF($G262:$BP262,"p5,d5")/2</f>
        <v/>
      </c>
      <c r="BZ262" s="63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4">
        <f>IF(BZ262&gt;25,4,IF(BZ262&gt;18,3,IF(BZ262&gt;12,2,IF(BZ262&gt;4,1,0))))-BX262-2+1</f>
        <v/>
      </c>
      <c r="CE262" s="30" t="n"/>
      <c r="CF262" s="64">
        <f>CD262*CI262</f>
        <v/>
      </c>
      <c r="CG262" s="65">
        <f>F262-BY262+1</f>
        <v/>
      </c>
      <c r="CH262" s="64">
        <f>CE262*16</f>
        <v/>
      </c>
      <c r="CI262" s="66">
        <f>VLOOKUP(A262,[1]DATA!$A$6:$AI$331,34,0)</f>
        <v/>
      </c>
      <c r="CJ262" s="67">
        <f>VLOOKUP(A262,[2]CHAMCONG!A$7:CI$333,79,0)</f>
        <v/>
      </c>
      <c r="CK262" s="68">
        <f>CJ262-CA262</f>
        <v/>
      </c>
      <c r="CL262" s="25" t="n"/>
      <c r="CM262" s="25" t="n"/>
    </row>
    <row r="263" ht="18" customFormat="1" customHeight="1" s="26">
      <c r="A263" s="69" t="inlineStr">
        <is>
          <t>A1844</t>
        </is>
      </c>
      <c r="B263" s="70" t="inlineStr">
        <is>
          <t>Nguyễn Thị Bích Hương</t>
        </is>
      </c>
      <c r="C263" s="71" t="inlineStr">
        <is>
          <t>R&amp;D</t>
        </is>
      </c>
      <c r="D263" s="72" t="inlineStr">
        <is>
          <t>Gián tiếp</t>
        </is>
      </c>
      <c r="E263" s="73" t="inlineStr">
        <is>
          <t>2021-03-01</t>
        </is>
      </c>
      <c r="F263" s="73" t="inlineStr"/>
      <c r="G263" s="74" t="inlineStr">
        <is>
          <t>D</t>
        </is>
      </c>
      <c r="H263" s="74" t="n">
        <v>0</v>
      </c>
      <c r="I263" s="74" t="inlineStr">
        <is>
          <t>D</t>
        </is>
      </c>
      <c r="J263" s="74" t="n">
        <v>0</v>
      </c>
      <c r="K263" s="74" t="inlineStr"/>
      <c r="L263" s="74" t="n">
        <v>0</v>
      </c>
      <c r="M263" s="75" t="inlineStr">
        <is>
          <t>D</t>
        </is>
      </c>
      <c r="N263" s="74" t="n">
        <v>0</v>
      </c>
      <c r="O263" s="75" t="inlineStr">
        <is>
          <t>D</t>
        </is>
      </c>
      <c r="P263" s="74" t="n">
        <v>0</v>
      </c>
      <c r="Q263" s="75" t="inlineStr">
        <is>
          <t>D</t>
        </is>
      </c>
      <c r="R263" s="75" t="n">
        <v>0</v>
      </c>
      <c r="S263" s="75" t="inlineStr">
        <is>
          <t>D</t>
        </is>
      </c>
      <c r="T263" s="74" t="n">
        <v>0</v>
      </c>
      <c r="U263" s="74" t="inlineStr">
        <is>
          <t>D</t>
        </is>
      </c>
      <c r="V263" s="74" t="n">
        <v>0</v>
      </c>
      <c r="W263" s="74" t="inlineStr">
        <is>
          <t>L</t>
        </is>
      </c>
      <c r="X263" s="74" t="n">
        <v>0</v>
      </c>
      <c r="Y263" s="74" t="inlineStr"/>
      <c r="Z263" s="74" t="n">
        <v>0</v>
      </c>
      <c r="AA263" s="74" t="inlineStr">
        <is>
          <t>P0</t>
        </is>
      </c>
      <c r="AB263" s="74" t="n">
        <v>0</v>
      </c>
      <c r="AC263" s="74" t="n"/>
      <c r="AD263" s="74" t="n"/>
      <c r="AE263" s="74" t="n"/>
      <c r="AF263" s="74" t="n"/>
      <c r="AG263" s="74" t="n"/>
      <c r="AH263" s="74" t="n"/>
      <c r="AI263" s="74" t="n"/>
      <c r="AJ263" s="74" t="n"/>
      <c r="AK263" s="74" t="n"/>
      <c r="AL263" s="74" t="n"/>
      <c r="AM263" s="74" t="n"/>
      <c r="AN263" s="74" t="n"/>
      <c r="AO263" s="74" t="n"/>
      <c r="AP263" s="74" t="n"/>
      <c r="AQ263" s="75" t="n"/>
      <c r="AR263" s="74" t="n"/>
      <c r="AS263" s="75" t="n"/>
      <c r="AT263" s="75" t="n"/>
      <c r="AU263" s="75" t="n"/>
      <c r="AV263" s="74" t="n"/>
      <c r="AW263" s="74" t="n"/>
      <c r="AX263" s="74" t="n"/>
      <c r="AY263" s="74" t="n"/>
      <c r="AZ263" s="74" t="n"/>
      <c r="BA263" s="74" t="n"/>
      <c r="BB263" s="74" t="n"/>
      <c r="BC263" s="74" t="n"/>
      <c r="BD263" s="74" t="n"/>
      <c r="BE263" s="74" t="n"/>
      <c r="BF263" s="74" t="n"/>
      <c r="BG263" s="74" t="n"/>
      <c r="BH263" s="74" t="n"/>
      <c r="BI263" s="74" t="n"/>
      <c r="BJ263" s="74" t="n"/>
      <c r="BK263" s="74" t="n"/>
      <c r="BL263" s="74" t="n"/>
      <c r="BM263" s="74" t="n"/>
      <c r="BN263" s="74" t="n"/>
      <c r="BO263" s="74" t="n"/>
      <c r="BP263" s="74" t="n"/>
      <c r="BQ263" s="62">
        <f>COUNTIF($G263:$BP263,"a")+COUNTIF($G263:$BP263,"r0,a5")/2+COUNTIF($G263:$BP263,"p5,a5")/2</f>
        <v/>
      </c>
      <c r="BR263" s="62">
        <f>COUNTIF($G263:$BP263,"d")+COUNTIF($G263:$BP263,"r0,d5")/2+COUNTIF($G263:$BP263,"p5,d5")/2</f>
        <v/>
      </c>
      <c r="BS263" s="62">
        <f>COUNTIF($G263:$BP263,"b")+COUNTIF($G263:$BP263,"r0,b5")/2+COUNTIF($G263:$BP263,"p5,b5")/2</f>
        <v/>
      </c>
      <c r="BT263" s="62">
        <f>COUNTIF($G263:$BP263,"c")+COUNTIF($G263:$BP263,"r0,c5")/2+COUNTIF($G263:$BP263,"p5,c5")/2</f>
        <v/>
      </c>
      <c r="BU263" s="62">
        <f>COUNTIF($G263:$BP263,"KH")+COUNTIF($G263:$BP263,"TL")+COUNTIF($G263:$BP263,"L")</f>
        <v/>
      </c>
      <c r="BV263" s="62" t="n"/>
      <c r="BW263" s="62">
        <f>COUNTIF($G263:$BP263,"hh")</f>
        <v/>
      </c>
      <c r="BX263" s="62">
        <f>COUNTIF($G263:$BP263,"nt7")</f>
        <v/>
      </c>
      <c r="BY263" s="62">
        <f>COUNTIF($G263:$BP263,"P")+COUNTIF($G263:$BP263,"p5,a5")/2+COUNTIF($G263:$BP263,"p5,b5")/2+COUNTIF($G263:$BP263,"p5,c5")/2+COUNTIF($G263:$BP263,"p5,d5")/2</f>
        <v/>
      </c>
      <c r="BZ263" s="63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4">
        <f>IF(BZ263&gt;25,4,IF(BZ263&gt;18,3,IF(BZ263&gt;12,2,IF(BZ263&gt;4,1,0))))-BX263-2+1</f>
        <v/>
      </c>
      <c r="CE263" s="30" t="n"/>
      <c r="CF263" s="64">
        <f>CD263*CI263</f>
        <v/>
      </c>
      <c r="CG263" s="65">
        <f>F263-BY263+1</f>
        <v/>
      </c>
      <c r="CH263" s="64">
        <f>CE263*16</f>
        <v/>
      </c>
      <c r="CI263" s="66">
        <f>VLOOKUP(A263,[1]DATA!$A$6:$AI$331,34,0)</f>
        <v/>
      </c>
      <c r="CJ263" s="67">
        <f>VLOOKUP(A263,[2]CHAMCONG!A$7:CI$333,79,0)</f>
        <v/>
      </c>
      <c r="CK263" s="68">
        <f>CJ263-CA263</f>
        <v/>
      </c>
      <c r="CL263" s="25" t="n"/>
      <c r="CM263" s="25" t="n"/>
    </row>
    <row r="264" ht="20.25" customFormat="1" customHeight="1" s="26">
      <c r="A264" s="69" t="inlineStr">
        <is>
          <t>A1852</t>
        </is>
      </c>
      <c r="B264" s="70" t="inlineStr">
        <is>
          <t>Nguyễn Thị Tuyết Mai</t>
        </is>
      </c>
      <c r="C264" s="71" t="inlineStr">
        <is>
          <t>X1 Ép - A</t>
        </is>
      </c>
      <c r="D264" s="72" t="inlineStr">
        <is>
          <t>Trực tiếp</t>
        </is>
      </c>
      <c r="E264" s="73" t="inlineStr">
        <is>
          <t>2021-03-04</t>
        </is>
      </c>
      <c r="F264" s="73" t="inlineStr"/>
      <c r="G264" s="74" t="inlineStr">
        <is>
          <t>A</t>
        </is>
      </c>
      <c r="H264" s="74" t="n">
        <v>4</v>
      </c>
      <c r="I264" s="75" t="inlineStr">
        <is>
          <t>A</t>
        </is>
      </c>
      <c r="J264" s="74" t="n">
        <v>4</v>
      </c>
      <c r="K264" s="74" t="inlineStr"/>
      <c r="L264" s="74" t="n">
        <v>0</v>
      </c>
      <c r="M264" s="74" t="inlineStr">
        <is>
          <t>C</t>
        </is>
      </c>
      <c r="N264" s="74" t="n">
        <v>4</v>
      </c>
      <c r="O264" s="75" t="inlineStr">
        <is>
          <t>C</t>
        </is>
      </c>
      <c r="P264" s="74" t="n">
        <v>4</v>
      </c>
      <c r="Q264" s="74" t="inlineStr">
        <is>
          <t>C</t>
        </is>
      </c>
      <c r="R264" s="74" t="n">
        <v>4</v>
      </c>
      <c r="S264" s="74" t="inlineStr">
        <is>
          <t>C</t>
        </is>
      </c>
      <c r="T264" s="74" t="n">
        <v>4</v>
      </c>
      <c r="U264" s="74" t="inlineStr">
        <is>
          <t>C</t>
        </is>
      </c>
      <c r="V264" s="74" t="n">
        <v>4</v>
      </c>
      <c r="W264" s="75" t="inlineStr">
        <is>
          <t>L</t>
        </is>
      </c>
      <c r="X264" s="74" t="n">
        <v>0</v>
      </c>
      <c r="Y264" s="74" t="inlineStr"/>
      <c r="Z264" s="74" t="n">
        <v>0</v>
      </c>
      <c r="AA264" s="74" t="inlineStr">
        <is>
          <t>R0</t>
        </is>
      </c>
      <c r="AB264" s="74" t="n">
        <v>0</v>
      </c>
      <c r="AC264" s="75" t="n"/>
      <c r="AD264" s="74" t="n"/>
      <c r="AE264" s="74" t="n"/>
      <c r="AF264" s="74" t="n"/>
      <c r="AG264" s="74" t="n"/>
      <c r="AH264" s="74" t="n"/>
      <c r="AI264" s="74" t="n"/>
      <c r="AJ264" s="74" t="n"/>
      <c r="AK264" s="75" t="n"/>
      <c r="AL264" s="74" t="n"/>
      <c r="AM264" s="74" t="n"/>
      <c r="AN264" s="74" t="n"/>
      <c r="AO264" s="74" t="n"/>
      <c r="AP264" s="74" t="n"/>
      <c r="AQ264" s="75" t="n"/>
      <c r="AR264" s="74" t="n"/>
      <c r="AS264" s="74" t="n"/>
      <c r="AT264" s="74" t="n"/>
      <c r="AU264" s="74" t="n"/>
      <c r="AV264" s="74" t="n"/>
      <c r="AW264" s="74" t="n"/>
      <c r="AX264" s="74" t="n"/>
      <c r="AY264" s="75" t="n"/>
      <c r="AZ264" s="74" t="n"/>
      <c r="BA264" s="74" t="n"/>
      <c r="BB264" s="74" t="n"/>
      <c r="BC264" s="74" t="n"/>
      <c r="BD264" s="74" t="n"/>
      <c r="BE264" s="75" t="n"/>
      <c r="BF264" s="74" t="n"/>
      <c r="BG264" s="74" t="n"/>
      <c r="BH264" s="74" t="n"/>
      <c r="BI264" s="74" t="n"/>
      <c r="BJ264" s="74" t="n"/>
      <c r="BK264" s="74" t="n"/>
      <c r="BL264" s="74" t="n"/>
      <c r="BM264" s="74" t="n"/>
      <c r="BN264" s="74" t="n"/>
      <c r="BO264" s="74" t="n"/>
      <c r="BP264" s="74" t="n"/>
      <c r="BQ264" s="62">
        <f>COUNTIF($G264:$BP264,"a")+COUNTIF($G264:$BP264,"r0,a5")/2+COUNTIF($G264:$BP264,"p5,a5")/2</f>
        <v/>
      </c>
      <c r="BR264" s="62">
        <f>COUNTIF($G264:$BP264,"d")+COUNTIF($G264:$BP264,"r0,d5")/2+COUNTIF($G264:$BP264,"p5,d5")/2</f>
        <v/>
      </c>
      <c r="BS264" s="62">
        <f>COUNTIF($G264:$BP264,"b")+COUNTIF($G264:$BP264,"r0,b5")/2+COUNTIF($G264:$BP264,"p5,b5")/2</f>
        <v/>
      </c>
      <c r="BT264" s="62">
        <f>COUNTIF($G264:$BP264,"c")+COUNTIF($G264:$BP264,"r0,c5")/2+COUNTIF($G264:$BP264,"p5,c5")/2</f>
        <v/>
      </c>
      <c r="BU264" s="62">
        <f>COUNTIF($G264:$BP264,"KH")+COUNTIF($G264:$BP264,"TL")+COUNTIF($G264:$BP264,"L")</f>
        <v/>
      </c>
      <c r="BV264" s="62" t="n"/>
      <c r="BW264" s="62">
        <f>COUNTIF($G264:$BP264,"hh")</f>
        <v/>
      </c>
      <c r="BX264" s="62">
        <f>COUNTIF($G264:$BP264,"nt7")</f>
        <v/>
      </c>
      <c r="BY264" s="62">
        <f>COUNTIF($G264:$BP264,"P")+COUNTIF($G264:$BP264,"p5,a5")/2+COUNTIF($G264:$BP264,"p5,b5")/2+COUNTIF($G264:$BP264,"p5,c5")/2+COUNTIF($G264:$BP264,"p5,d5")/2</f>
        <v/>
      </c>
      <c r="BZ264" s="63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4">
        <f>IF(BZ264&gt;25,4,IF(BZ264&gt;18,3,IF(BZ264&gt;12,2,IF(BZ264&gt;4,1,0))))-BX264-2+1</f>
        <v/>
      </c>
      <c r="CE264" s="30" t="n"/>
      <c r="CF264" s="64">
        <f>CD264*CI264</f>
        <v/>
      </c>
      <c r="CG264" s="65">
        <f>F264-BY264+1</f>
        <v/>
      </c>
      <c r="CH264" s="64">
        <f>CE264*16</f>
        <v/>
      </c>
      <c r="CI264" s="66">
        <f>VLOOKUP(A264,[1]DATA!$A$6:$AI$331,34,0)</f>
        <v/>
      </c>
      <c r="CJ264" s="67">
        <f>VLOOKUP(A264,[2]CHAMCONG!A$7:CI$333,79,0)</f>
        <v/>
      </c>
      <c r="CK264" s="68">
        <f>CJ264-CA264</f>
        <v/>
      </c>
      <c r="CL264" s="25" t="n"/>
      <c r="CM264" s="25" t="n"/>
    </row>
    <row r="265" ht="18" customFormat="1" customHeight="1" s="26">
      <c r="A265" s="69" t="inlineStr">
        <is>
          <t>A1853</t>
        </is>
      </c>
      <c r="B265" s="70" t="inlineStr">
        <is>
          <t>Nguyễn Quốc Huy</t>
        </is>
      </c>
      <c r="C265" s="71" t="inlineStr">
        <is>
          <t>Khuôn Lập trình-gia công</t>
        </is>
      </c>
      <c r="D265" s="72" t="inlineStr">
        <is>
          <t>Trực tiếp</t>
        </is>
      </c>
      <c r="E265" s="73" t="inlineStr">
        <is>
          <t>2021-03-04</t>
        </is>
      </c>
      <c r="F265" s="73" t="inlineStr"/>
      <c r="G265" s="74" t="inlineStr">
        <is>
          <t>A</t>
        </is>
      </c>
      <c r="H265" s="74" t="n">
        <v>1</v>
      </c>
      <c r="I265" s="74" t="inlineStr">
        <is>
          <t>A</t>
        </is>
      </c>
      <c r="J265" s="74" t="n">
        <v>1</v>
      </c>
      <c r="K265" s="75" t="inlineStr"/>
      <c r="L265" s="74" t="n">
        <v>0</v>
      </c>
      <c r="M265" s="75" t="inlineStr">
        <is>
          <t>A</t>
        </is>
      </c>
      <c r="N265" s="74" t="n">
        <v>5</v>
      </c>
      <c r="O265" s="75" t="inlineStr">
        <is>
          <t>A</t>
        </is>
      </c>
      <c r="P265" s="74" t="n">
        <v>5</v>
      </c>
      <c r="Q265" s="74" t="inlineStr">
        <is>
          <t>A</t>
        </is>
      </c>
      <c r="R265" s="74" t="n">
        <v>5</v>
      </c>
      <c r="S265" s="75" t="inlineStr">
        <is>
          <t>A</t>
        </is>
      </c>
      <c r="T265" s="74" t="n">
        <v>5</v>
      </c>
      <c r="U265" s="75" t="inlineStr">
        <is>
          <t>A</t>
        </is>
      </c>
      <c r="V265" s="74" t="n">
        <v>1</v>
      </c>
      <c r="W265" s="75" t="inlineStr">
        <is>
          <t>L</t>
        </is>
      </c>
      <c r="X265" s="74" t="n">
        <v>8</v>
      </c>
      <c r="Y265" s="75" t="inlineStr">
        <is>
          <t>CN</t>
        </is>
      </c>
      <c r="Z265" s="74" t="n">
        <v>8</v>
      </c>
      <c r="AA265" s="75" t="inlineStr">
        <is>
          <t>R0</t>
        </is>
      </c>
      <c r="AB265" s="74" t="n">
        <v>0</v>
      </c>
      <c r="AC265" s="75" t="n"/>
      <c r="AD265" s="74" t="n"/>
      <c r="AE265" s="74" t="n"/>
      <c r="AF265" s="74" t="n"/>
      <c r="AG265" s="74" t="n"/>
      <c r="AH265" s="74" t="n"/>
      <c r="AI265" s="74" t="n"/>
      <c r="AJ265" s="74" t="n"/>
      <c r="AK265" s="74" t="n"/>
      <c r="AL265" s="74" t="n"/>
      <c r="AM265" s="74" t="n"/>
      <c r="AN265" s="74" t="n"/>
      <c r="AO265" s="74" t="n"/>
      <c r="AP265" s="74" t="n"/>
      <c r="AQ265" s="74" t="n"/>
      <c r="AR265" s="74" t="n"/>
      <c r="AS265" s="74" t="n"/>
      <c r="AT265" s="74" t="n"/>
      <c r="AU265" s="74" t="n"/>
      <c r="AV265" s="74" t="n"/>
      <c r="AW265" s="74" t="n"/>
      <c r="AX265" s="74" t="n"/>
      <c r="AY265" s="74" t="n"/>
      <c r="AZ265" s="74" t="n"/>
      <c r="BA265" s="74" t="n"/>
      <c r="BB265" s="74" t="n"/>
      <c r="BC265" s="74" t="n"/>
      <c r="BD265" s="74" t="n"/>
      <c r="BE265" s="74" t="n"/>
      <c r="BF265" s="74" t="n"/>
      <c r="BG265" s="74" t="n"/>
      <c r="BH265" s="74" t="n"/>
      <c r="BI265" s="74" t="n"/>
      <c r="BJ265" s="74" t="n"/>
      <c r="BK265" s="74" t="n"/>
      <c r="BL265" s="74" t="n"/>
      <c r="BM265" s="74" t="n"/>
      <c r="BN265" s="74" t="n"/>
      <c r="BO265" s="74" t="n"/>
      <c r="BP265" s="74" t="n"/>
      <c r="BQ265" s="62">
        <f>COUNTIF($G265:$BP265,"a")+COUNTIF($G265:$BP265,"r0,a5")/2+COUNTIF($G265:$BP265,"p5,a5")/2</f>
        <v/>
      </c>
      <c r="BR265" s="62">
        <f>COUNTIF($G265:$BP265,"d")+COUNTIF($G265:$BP265,"r0,d5")/2+COUNTIF($G265:$BP265,"p5,d5")/2</f>
        <v/>
      </c>
      <c r="BS265" s="62">
        <f>COUNTIF($G265:$BP265,"b")+COUNTIF($G265:$BP265,"r0,b5")/2+COUNTIF($G265:$BP265,"p5,b5")/2</f>
        <v/>
      </c>
      <c r="BT265" s="62">
        <f>COUNTIF($G265:$BP265,"c")+COUNTIF($G265:$BP265,"r0,c5")/2+COUNTIF($G265:$BP265,"p5,c5")/2</f>
        <v/>
      </c>
      <c r="BU265" s="62">
        <f>COUNTIF($G265:$BP265,"KH")+COUNTIF($G265:$BP265,"TL")+COUNTIF($G265:$BP265,"L")</f>
        <v/>
      </c>
      <c r="BV265" s="62" t="n"/>
      <c r="BW265" s="62">
        <f>COUNTIF($G265:$BP265,"hh")</f>
        <v/>
      </c>
      <c r="BX265" s="62">
        <f>COUNTIF($G265:$BP265,"nt7")</f>
        <v/>
      </c>
      <c r="BY265" s="62">
        <f>COUNTIF($G265:$BP265,"P")+COUNTIF($G265:$BP265,"p5,a5")/2+COUNTIF($G265:$BP265,"p5,b5")/2+COUNTIF($G265:$BP265,"p5,c5")/2+COUNTIF($G265:$BP265,"p5,d5")/2</f>
        <v/>
      </c>
      <c r="BZ265" s="63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4">
        <f>IF(BZ265&gt;25,4,IF(BZ265&gt;18,3,IF(BZ265&gt;12,2,IF(BZ265&gt;4,1,0))))-BX265-2+1</f>
        <v/>
      </c>
      <c r="CE265" s="30" t="n"/>
      <c r="CF265" s="64">
        <f>CD265*CI265</f>
        <v/>
      </c>
      <c r="CG265" s="65">
        <f>F265-BY265+1</f>
        <v/>
      </c>
      <c r="CH265" s="64">
        <f>CE265*16</f>
        <v/>
      </c>
      <c r="CI265" s="66">
        <f>VLOOKUP(A265,[1]DATA!$A$6:$AI$331,34,0)</f>
        <v/>
      </c>
      <c r="CJ265" s="67">
        <f>VLOOKUP(A265,[2]CHAMCONG!A$7:CI$333,79,0)</f>
        <v/>
      </c>
      <c r="CK265" s="68">
        <f>CJ265-CA265</f>
        <v/>
      </c>
      <c r="CL265" s="25" t="n"/>
      <c r="CM265" s="25" t="n"/>
    </row>
    <row r="266" ht="18" customFormat="1" customHeight="1" s="26">
      <c r="A266" s="69" t="inlineStr">
        <is>
          <t>A1854</t>
        </is>
      </c>
      <c r="B266" s="70" t="inlineStr">
        <is>
          <t>Lê Hoài Phương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2021-03-12</t>
        </is>
      </c>
      <c r="F266" s="73" t="inlineStr"/>
      <c r="G266" s="74" t="inlineStr">
        <is>
          <t>C</t>
        </is>
      </c>
      <c r="H266" s="74" t="n">
        <v>4</v>
      </c>
      <c r="I266" s="74" t="inlineStr">
        <is>
          <t>C</t>
        </is>
      </c>
      <c r="J266" s="74" t="n">
        <v>4</v>
      </c>
      <c r="K266" s="74" t="inlineStr"/>
      <c r="L266" s="74" t="n">
        <v>0</v>
      </c>
      <c r="M266" s="74" t="inlineStr">
        <is>
          <t>A</t>
        </is>
      </c>
      <c r="N266" s="74" t="n">
        <v>4</v>
      </c>
      <c r="O266" s="74" t="inlineStr">
        <is>
          <t>A</t>
        </is>
      </c>
      <c r="P266" s="74" t="n">
        <v>4</v>
      </c>
      <c r="Q266" s="75" t="inlineStr">
        <is>
          <t>A</t>
        </is>
      </c>
      <c r="R266" s="75" t="n">
        <v>4</v>
      </c>
      <c r="S266" s="74" t="inlineStr">
        <is>
          <t>A</t>
        </is>
      </c>
      <c r="T266" s="74" t="n">
        <v>4</v>
      </c>
      <c r="U266" s="74" t="inlineStr">
        <is>
          <t>A</t>
        </is>
      </c>
      <c r="V266" s="74" t="n">
        <v>4</v>
      </c>
      <c r="W266" s="74" t="inlineStr">
        <is>
          <t>L</t>
        </is>
      </c>
      <c r="X266" s="74" t="n">
        <v>0</v>
      </c>
      <c r="Y266" s="74" t="inlineStr"/>
      <c r="Z266" s="74" t="n">
        <v>0</v>
      </c>
      <c r="AA266" s="74" t="inlineStr">
        <is>
          <t>P0</t>
        </is>
      </c>
      <c r="AB266" s="74" t="n">
        <v>0</v>
      </c>
      <c r="AC266" s="74" t="n"/>
      <c r="AD266" s="74" t="n"/>
      <c r="AE266" s="74" t="n"/>
      <c r="AF266" s="74" t="n"/>
      <c r="AG266" s="74" t="n"/>
      <c r="AH266" s="74" t="n"/>
      <c r="AI266" s="74" t="n"/>
      <c r="AJ266" s="74" t="n"/>
      <c r="AK266" s="74" t="n"/>
      <c r="AL266" s="74" t="n"/>
      <c r="AM266" s="74" t="n"/>
      <c r="AN266" s="74" t="n"/>
      <c r="AO266" s="74" t="n"/>
      <c r="AP266" s="74" t="n"/>
      <c r="AQ266" s="74" t="n"/>
      <c r="AR266" s="74" t="n"/>
      <c r="AS266" s="74" t="n"/>
      <c r="AT266" s="74" t="n"/>
      <c r="AU266" s="74" t="n"/>
      <c r="AV266" s="74" t="n"/>
      <c r="AW266" s="74" t="n"/>
      <c r="AX266" s="74" t="n"/>
      <c r="AY266" s="74" t="n"/>
      <c r="AZ266" s="74" t="n"/>
      <c r="BA266" s="74" t="n"/>
      <c r="BB266" s="74" t="n"/>
      <c r="BC266" s="74" t="n"/>
      <c r="BD266" s="74" t="n"/>
      <c r="BE266" s="74" t="n"/>
      <c r="BF266" s="74" t="n"/>
      <c r="BG266" s="74" t="n"/>
      <c r="BH266" s="74" t="n"/>
      <c r="BI266" s="74" t="n"/>
      <c r="BJ266" s="74" t="n"/>
      <c r="BK266" s="74" t="n"/>
      <c r="BL266" s="74" t="n"/>
      <c r="BM266" s="74" t="n"/>
      <c r="BN266" s="74" t="n"/>
      <c r="BO266" s="74" t="n"/>
      <c r="BP266" s="74" t="n"/>
      <c r="BQ266" s="62">
        <f>COUNTIF($G266:$BP266,"a")+COUNTIF($G266:$BP266,"r0,a5")/2+COUNTIF($G266:$BP266,"p5,a5")/2</f>
        <v/>
      </c>
      <c r="BR266" s="62">
        <f>COUNTIF($G266:$BP266,"d")+COUNTIF($G266:$BP266,"r0,d5")/2+COUNTIF($G266:$BP266,"p5,d5")/2</f>
        <v/>
      </c>
      <c r="BS266" s="62">
        <f>COUNTIF($G266:$BP266,"b")+COUNTIF($G266:$BP266,"r0,b5")/2+COUNTIF($G266:$BP266,"p5,b5")/2</f>
        <v/>
      </c>
      <c r="BT266" s="62">
        <f>COUNTIF($G266:$BP266,"c")+COUNTIF($G266:$BP266,"r0,c5")/2+COUNTIF($G266:$BP266,"p5,c5")/2</f>
        <v/>
      </c>
      <c r="BU266" s="62">
        <f>COUNTIF($G266:$BP266,"KH")+COUNTIF($G266:$BP266,"TL")+COUNTIF($G266:$BP266,"L")</f>
        <v/>
      </c>
      <c r="BV266" s="62" t="n"/>
      <c r="BW266" s="62">
        <f>COUNTIF($G266:$BP266,"hh")</f>
        <v/>
      </c>
      <c r="BX266" s="62">
        <f>COUNTIF($G266:$BP266,"nt7")</f>
        <v/>
      </c>
      <c r="BY266" s="62">
        <f>COUNTIF($G266:$BP266,"P")+COUNTIF($G266:$BP266,"p5,a5")/2+COUNTIF($G266:$BP266,"p5,b5")/2+COUNTIF($G266:$BP266,"p5,c5")/2+COUNTIF($G266:$BP266,"p5,d5")/2</f>
        <v/>
      </c>
      <c r="BZ266" s="63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4">
        <f>IF(BZ266&gt;25,4,IF(BZ266&gt;18,3,IF(BZ266&gt;12,2,IF(BZ266&gt;4,1,0))))-BX266-2+1</f>
        <v/>
      </c>
      <c r="CE266" s="30" t="n"/>
      <c r="CF266" s="64">
        <f>CD266*CI266</f>
        <v/>
      </c>
      <c r="CG266" s="65">
        <f>F266-BY266+1</f>
        <v/>
      </c>
      <c r="CH266" s="64">
        <f>CE266*16</f>
        <v/>
      </c>
      <c r="CI266" s="66">
        <f>VLOOKUP(A266,[1]DATA!$A$6:$AI$331,34,0)</f>
        <v/>
      </c>
      <c r="CJ266" s="67">
        <f>VLOOKUP(A266,[2]CHAMCONG!A$7:CI$333,79,0)</f>
        <v/>
      </c>
      <c r="CK266" s="68">
        <f>CJ266-CA266</f>
        <v/>
      </c>
      <c r="CL266" s="25" t="n"/>
      <c r="CM266" s="25" t="n"/>
    </row>
    <row r="267" ht="18" customFormat="1" customHeight="1" s="26">
      <c r="A267" s="69" t="inlineStr">
        <is>
          <t>A187</t>
        </is>
      </c>
      <c r="B267" s="76" t="inlineStr">
        <is>
          <t>Trần Thị Hồng</t>
        </is>
      </c>
      <c r="C267" s="77" t="inlineStr">
        <is>
          <t>X2 Line 2-1</t>
        </is>
      </c>
      <c r="D267" s="72" t="inlineStr">
        <is>
          <t>Trực tiếp</t>
        </is>
      </c>
      <c r="E267" s="73" t="inlineStr">
        <is>
          <t>2010-10-05</t>
        </is>
      </c>
      <c r="F267" s="73" t="inlineStr"/>
      <c r="G267" s="74" t="inlineStr">
        <is>
          <t>C</t>
        </is>
      </c>
      <c r="H267" s="74" t="n">
        <v>4</v>
      </c>
      <c r="I267" s="74" t="inlineStr">
        <is>
          <t>R0</t>
        </is>
      </c>
      <c r="J267" s="74" t="n">
        <v>0</v>
      </c>
      <c r="K267" s="74" t="inlineStr"/>
      <c r="L267" s="74" t="n">
        <v>0</v>
      </c>
      <c r="M267" s="74" t="inlineStr">
        <is>
          <t>P0</t>
        </is>
      </c>
      <c r="N267" s="74" t="n">
        <v>0</v>
      </c>
      <c r="O267" s="74" t="inlineStr">
        <is>
          <t>C</t>
        </is>
      </c>
      <c r="P267" s="74" t="n">
        <v>4</v>
      </c>
      <c r="Q267" s="75" t="inlineStr">
        <is>
          <t>C</t>
        </is>
      </c>
      <c r="R267" s="75" t="n">
        <v>4</v>
      </c>
      <c r="S267" s="75" t="inlineStr">
        <is>
          <t>C</t>
        </is>
      </c>
      <c r="T267" s="74" t="n">
        <v>4</v>
      </c>
      <c r="U267" s="74" t="inlineStr">
        <is>
          <t>C</t>
        </is>
      </c>
      <c r="V267" s="74" t="n">
        <v>4</v>
      </c>
      <c r="W267" s="75" t="inlineStr">
        <is>
          <t>L</t>
        </is>
      </c>
      <c r="X267" s="74" t="n">
        <v>12</v>
      </c>
      <c r="Y267" s="74" t="inlineStr"/>
      <c r="Z267" s="74" t="n">
        <v>12</v>
      </c>
      <c r="AA267" s="74" t="inlineStr">
        <is>
          <t>P0</t>
        </is>
      </c>
      <c r="AB267" s="74" t="n">
        <v>0</v>
      </c>
      <c r="AC267" s="74" t="n"/>
      <c r="AD267" s="74" t="n"/>
      <c r="AE267" s="74" t="n"/>
      <c r="AF267" s="74" t="n"/>
      <c r="AG267" s="74" t="n"/>
      <c r="AH267" s="74" t="n"/>
      <c r="AI267" s="74" t="n"/>
      <c r="AJ267" s="74" t="n"/>
      <c r="AK267" s="74" t="n"/>
      <c r="AL267" s="74" t="n"/>
      <c r="AM267" s="74" t="n"/>
      <c r="AN267" s="74" t="n"/>
      <c r="AO267" s="74" t="n"/>
      <c r="AP267" s="74" t="n"/>
      <c r="AQ267" s="74" t="n"/>
      <c r="AR267" s="74" t="n"/>
      <c r="AS267" s="74" t="n"/>
      <c r="AT267" s="74" t="n"/>
      <c r="AU267" s="74" t="n"/>
      <c r="AV267" s="74" t="n"/>
      <c r="AW267" s="74" t="n"/>
      <c r="AX267" s="74" t="n"/>
      <c r="AY267" s="74" t="n"/>
      <c r="AZ267" s="74" t="n"/>
      <c r="BA267" s="74" t="n"/>
      <c r="BB267" s="74" t="n"/>
      <c r="BC267" s="74" t="n"/>
      <c r="BD267" s="74" t="n"/>
      <c r="BE267" s="74" t="n"/>
      <c r="BF267" s="74" t="n"/>
      <c r="BG267" s="74" t="n"/>
      <c r="BH267" s="74" t="n"/>
      <c r="BI267" s="74" t="n"/>
      <c r="BJ267" s="74" t="n"/>
      <c r="BK267" s="74" t="n"/>
      <c r="BL267" s="74" t="n"/>
      <c r="BM267" s="74" t="n"/>
      <c r="BN267" s="74" t="n"/>
      <c r="BO267" s="74" t="n"/>
      <c r="BP267" s="74" t="n"/>
      <c r="BQ267" s="62">
        <f>COUNTIF($G267:$BP267,"a")+COUNTIF($G267:$BP267,"r0,a5")/2+COUNTIF($G267:$BP267,"p5,a5")/2</f>
        <v/>
      </c>
      <c r="BR267" s="62">
        <f>COUNTIF($G267:$BP267,"d")+COUNTIF($G267:$BP267,"r0,d5")/2+COUNTIF($G267:$BP267,"p5,d5")/2</f>
        <v/>
      </c>
      <c r="BS267" s="62">
        <f>COUNTIF($G267:$BP267,"b")+COUNTIF($G267:$BP267,"r0,b5")/2+COUNTIF($G267:$BP267,"p5,b5")/2</f>
        <v/>
      </c>
      <c r="BT267" s="62">
        <f>COUNTIF($G267:$BP267,"c")+COUNTIF($G267:$BP267,"r0,c5")/2+COUNTIF($G267:$BP267,"p5,c5")/2</f>
        <v/>
      </c>
      <c r="BU267" s="62">
        <f>COUNTIF($G267:$BP267,"KH")+COUNTIF($G267:$BP267,"TL")+COUNTIF($G267:$BP267,"L")</f>
        <v/>
      </c>
      <c r="BV267" s="62" t="n"/>
      <c r="BW267" s="62">
        <f>COUNTIF($G267:$BP267,"hh")</f>
        <v/>
      </c>
      <c r="BX267" s="62">
        <f>COUNTIF($G267:$BP267,"nt7")</f>
        <v/>
      </c>
      <c r="BY267" s="62">
        <f>COUNTIF($G267:$BP267,"P")+COUNTIF($G267:$BP267,"p5,a5")/2+COUNTIF($G267:$BP267,"p5,b5")/2+COUNTIF($G267:$BP267,"p5,c5")/2+COUNTIF($G267:$BP267,"p5,d5")/2</f>
        <v/>
      </c>
      <c r="BZ267" s="63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4">
        <f>IF(BZ267&gt;25,4,IF(BZ267&gt;18,3,IF(BZ267&gt;12,2,IF(BZ267&gt;4,1,0))))-BX267-2+1</f>
        <v/>
      </c>
      <c r="CE267" s="30" t="n"/>
      <c r="CF267" s="64">
        <f>CD267*CI267</f>
        <v/>
      </c>
      <c r="CG267" s="65">
        <f>F267-BY267+1</f>
        <v/>
      </c>
      <c r="CH267" s="64">
        <f>CE267*16</f>
        <v/>
      </c>
      <c r="CI267" s="66">
        <f>VLOOKUP(A267,[1]DATA!$A$6:$AI$331,34,0)</f>
        <v/>
      </c>
      <c r="CJ267" s="67">
        <f>VLOOKUP(A267,[2]CHAMCONG!A$7:CI$333,79,0)</f>
        <v/>
      </c>
      <c r="CK267" s="68">
        <f>CJ267-CA267</f>
        <v/>
      </c>
      <c r="CL267" s="25" t="n"/>
      <c r="CM267" s="25" t="n"/>
    </row>
    <row r="268" ht="18" customFormat="1" customHeight="1" s="26">
      <c r="A268" s="69" t="inlineStr">
        <is>
          <t>A1870</t>
        </is>
      </c>
      <c r="B268" s="76" t="inlineStr">
        <is>
          <t>Phan Thị Bích Ngân</t>
        </is>
      </c>
      <c r="C268" s="71" t="inlineStr">
        <is>
          <t>X1 Ép - B</t>
        </is>
      </c>
      <c r="D268" s="72" t="inlineStr">
        <is>
          <t>Trực tiếp</t>
        </is>
      </c>
      <c r="E268" s="73" t="inlineStr">
        <is>
          <t>2021-03-25</t>
        </is>
      </c>
      <c r="F268" s="73" t="inlineStr"/>
      <c r="G268" s="74" t="inlineStr">
        <is>
          <t>C</t>
        </is>
      </c>
      <c r="H268" s="74" t="n">
        <v>4</v>
      </c>
      <c r="I268" s="75" t="inlineStr">
        <is>
          <t>R0</t>
        </is>
      </c>
      <c r="J268" s="74" t="n">
        <v>0</v>
      </c>
      <c r="K268" s="75" t="inlineStr"/>
      <c r="L268" s="74" t="n">
        <v>0</v>
      </c>
      <c r="M268" s="75" t="inlineStr">
        <is>
          <t>A</t>
        </is>
      </c>
      <c r="N268" s="74" t="n">
        <v>4</v>
      </c>
      <c r="O268" s="75" t="inlineStr">
        <is>
          <t>A</t>
        </is>
      </c>
      <c r="P268" s="74" t="n">
        <v>4</v>
      </c>
      <c r="Q268" s="74" t="inlineStr">
        <is>
          <t>A</t>
        </is>
      </c>
      <c r="R268" s="74" t="n">
        <v>4</v>
      </c>
      <c r="S268" s="75" t="inlineStr">
        <is>
          <t>A</t>
        </is>
      </c>
      <c r="T268" s="74" t="n">
        <v>4</v>
      </c>
      <c r="U268" s="75" t="inlineStr">
        <is>
          <t>A</t>
        </is>
      </c>
      <c r="V268" s="74" t="n">
        <v>4</v>
      </c>
      <c r="W268" s="75" t="inlineStr">
        <is>
          <t>L</t>
        </is>
      </c>
      <c r="X268" s="74" t="n">
        <v>0</v>
      </c>
      <c r="Y268" s="75" t="inlineStr"/>
      <c r="Z268" s="74" t="n">
        <v>0</v>
      </c>
      <c r="AA268" s="75" t="inlineStr">
        <is>
          <t>P0</t>
        </is>
      </c>
      <c r="AB268" s="74" t="n">
        <v>0</v>
      </c>
      <c r="AC268" s="75" t="n"/>
      <c r="AD268" s="74" t="n"/>
      <c r="AE268" s="75" t="n"/>
      <c r="AF268" s="75" t="n"/>
      <c r="AG268" s="75" t="n"/>
      <c r="AH268" s="74" t="n"/>
      <c r="AI268" s="75" t="n"/>
      <c r="AJ268" s="74" t="n"/>
      <c r="AK268" s="75" t="n"/>
      <c r="AL268" s="74" t="n"/>
      <c r="AM268" s="75" t="n"/>
      <c r="AN268" s="74" t="n"/>
      <c r="AO268" s="75" t="n"/>
      <c r="AP268" s="74" t="n"/>
      <c r="AQ268" s="74" t="n"/>
      <c r="AR268" s="74" t="n"/>
      <c r="AS268" s="74" t="n"/>
      <c r="AT268" s="74" t="n"/>
      <c r="AU268" s="74" t="n"/>
      <c r="AV268" s="74" t="n"/>
      <c r="AW268" s="74" t="n"/>
      <c r="AX268" s="74" t="n"/>
      <c r="AY268" s="74" t="n"/>
      <c r="AZ268" s="74" t="n"/>
      <c r="BA268" s="74" t="n"/>
      <c r="BB268" s="74" t="n"/>
      <c r="BC268" s="74" t="n"/>
      <c r="BD268" s="74" t="n"/>
      <c r="BE268" s="74" t="n"/>
      <c r="BF268" s="74" t="n"/>
      <c r="BG268" s="74" t="n"/>
      <c r="BH268" s="74" t="n"/>
      <c r="BI268" s="74" t="n"/>
      <c r="BJ268" s="74" t="n"/>
      <c r="BK268" s="74" t="n"/>
      <c r="BL268" s="74" t="n"/>
      <c r="BM268" s="74" t="n"/>
      <c r="BN268" s="74" t="n"/>
      <c r="BO268" s="74" t="n"/>
      <c r="BP268" s="74" t="n"/>
      <c r="BQ268" s="62">
        <f>COUNTIF($G268:$BP268,"a")+COUNTIF($G268:$BP268,"r0,a5")/2+COUNTIF($G268:$BP268,"p5,a5")/2</f>
        <v/>
      </c>
      <c r="BR268" s="62">
        <f>COUNTIF($G268:$BP268,"d")+COUNTIF($G268:$BP268,"r0,d5")/2+COUNTIF($G268:$BP268,"p5,d5")/2</f>
        <v/>
      </c>
      <c r="BS268" s="62">
        <f>COUNTIF($G268:$BP268,"b")+COUNTIF($G268:$BP268,"r0,b5")/2+COUNTIF($G268:$BP268,"p5,b5")/2</f>
        <v/>
      </c>
      <c r="BT268" s="62">
        <f>COUNTIF($G268:$BP268,"c")+COUNTIF($G268:$BP268,"r0,c5")/2+COUNTIF($G268:$BP268,"p5,c5")/2</f>
        <v/>
      </c>
      <c r="BU268" s="62">
        <f>COUNTIF($G268:$BP268,"KH")+COUNTIF($G268:$BP268,"TL")+COUNTIF($G268:$BP268,"L")</f>
        <v/>
      </c>
      <c r="BV268" s="62" t="n"/>
      <c r="BW268" s="62">
        <f>COUNTIF($G268:$BP268,"hh")</f>
        <v/>
      </c>
      <c r="BX268" s="62">
        <f>COUNTIF($G268:$BP268,"nt7")</f>
        <v/>
      </c>
      <c r="BY268" s="62">
        <f>COUNTIF($G268:$BP268,"P")+COUNTIF($G268:$BP268,"p5,a5")/2+COUNTIF($G268:$BP268,"p5,b5")/2+COUNTIF($G268:$BP268,"p5,c5")/2+COUNTIF($G268:$BP268,"p5,d5")/2</f>
        <v/>
      </c>
      <c r="BZ268" s="63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4">
        <f>IF(BZ268&gt;25,4,IF(BZ268&gt;18,3,IF(BZ268&gt;12,2,IF(BZ268&gt;4,1,0))))-BX268-2+1</f>
        <v/>
      </c>
      <c r="CE268" s="30" t="n"/>
      <c r="CF268" s="64">
        <f>CD268*CI268</f>
        <v/>
      </c>
      <c r="CG268" s="65">
        <f>F268-BY268+1</f>
        <v/>
      </c>
      <c r="CH268" s="64">
        <f>CE268*16</f>
        <v/>
      </c>
      <c r="CI268" s="66">
        <f>VLOOKUP(A268,[1]DATA!$A$6:$AI$331,34,0)</f>
        <v/>
      </c>
      <c r="CJ268" s="67">
        <f>VLOOKUP(A268,[2]CHAMCONG!A$7:CI$333,79,0)</f>
        <v/>
      </c>
      <c r="CK268" s="68">
        <f>CJ268-CA268</f>
        <v/>
      </c>
      <c r="CL268" s="25" t="n"/>
      <c r="CM268" s="25" t="n"/>
    </row>
    <row r="269" ht="18" customFormat="1" customHeight="1" s="26">
      <c r="A269" s="69" t="inlineStr">
        <is>
          <t>A1873</t>
        </is>
      </c>
      <c r="B269" s="76" t="inlineStr">
        <is>
          <t>Đặng Thanh Thi</t>
        </is>
      </c>
      <c r="C269" s="71" t="inlineStr">
        <is>
          <t>X1 Ép - B</t>
        </is>
      </c>
      <c r="D269" s="72" t="inlineStr">
        <is>
          <t>Trực tiếp</t>
        </is>
      </c>
      <c r="E269" s="73" t="inlineStr">
        <is>
          <t>2021-03-05</t>
        </is>
      </c>
      <c r="F269" s="73" t="inlineStr"/>
      <c r="G269" s="74" t="inlineStr">
        <is>
          <t>C</t>
        </is>
      </c>
      <c r="H269" s="74" t="n">
        <v>4</v>
      </c>
      <c r="I269" s="75" t="inlineStr">
        <is>
          <t>C</t>
        </is>
      </c>
      <c r="J269" s="74" t="n">
        <v>4</v>
      </c>
      <c r="K269" s="75" t="inlineStr"/>
      <c r="L269" s="74" t="n">
        <v>0</v>
      </c>
      <c r="M269" s="75" t="inlineStr">
        <is>
          <t>A</t>
        </is>
      </c>
      <c r="N269" s="74" t="n">
        <v>4</v>
      </c>
      <c r="O269" s="75" t="inlineStr">
        <is>
          <t>A</t>
        </is>
      </c>
      <c r="P269" s="74" t="n">
        <v>4</v>
      </c>
      <c r="Q269" s="75" t="inlineStr">
        <is>
          <t>A</t>
        </is>
      </c>
      <c r="R269" s="75" t="n">
        <v>4</v>
      </c>
      <c r="S269" s="75" t="inlineStr">
        <is>
          <t>A</t>
        </is>
      </c>
      <c r="T269" s="74" t="n">
        <v>4</v>
      </c>
      <c r="U269" s="75" t="inlineStr">
        <is>
          <t>A</t>
        </is>
      </c>
      <c r="V269" s="74" t="n">
        <v>4</v>
      </c>
      <c r="W269" s="75" t="inlineStr">
        <is>
          <t>L</t>
        </is>
      </c>
      <c r="X269" s="74" t="n">
        <v>0</v>
      </c>
      <c r="Y269" s="75" t="inlineStr"/>
      <c r="Z269" s="74" t="n">
        <v>0</v>
      </c>
      <c r="AA269" s="75" t="inlineStr">
        <is>
          <t>P0</t>
        </is>
      </c>
      <c r="AB269" s="74" t="n">
        <v>0</v>
      </c>
      <c r="AC269" s="75" t="n"/>
      <c r="AD269" s="74" t="n"/>
      <c r="AE269" s="74" t="n"/>
      <c r="AF269" s="74" t="n"/>
      <c r="AG269" s="75" t="n"/>
      <c r="AH269" s="74" t="n"/>
      <c r="AI269" s="75" t="n"/>
      <c r="AJ269" s="74" t="n"/>
      <c r="AK269" s="75" t="n"/>
      <c r="AL269" s="74" t="n"/>
      <c r="AM269" s="75" t="n"/>
      <c r="AN269" s="74" t="n"/>
      <c r="AO269" s="75" t="n"/>
      <c r="AP269" s="74" t="n"/>
      <c r="AQ269" s="74" t="n"/>
      <c r="AR269" s="74" t="n"/>
      <c r="AS269" s="74" t="n"/>
      <c r="AT269" s="74" t="n"/>
      <c r="AU269" s="74" t="n"/>
      <c r="AV269" s="74" t="n"/>
      <c r="AW269" s="74" t="n"/>
      <c r="AX269" s="74" t="n"/>
      <c r="AY269" s="74" t="n"/>
      <c r="AZ269" s="74" t="n"/>
      <c r="BA269" s="74" t="n"/>
      <c r="BB269" s="74" t="n"/>
      <c r="BC269" s="74" t="n"/>
      <c r="BD269" s="74" t="n"/>
      <c r="BE269" s="74" t="n"/>
      <c r="BF269" s="74" t="n"/>
      <c r="BG269" s="74" t="n"/>
      <c r="BH269" s="74" t="n"/>
      <c r="BI269" s="74" t="n"/>
      <c r="BJ269" s="74" t="n"/>
      <c r="BK269" s="74" t="n"/>
      <c r="BL269" s="74" t="n"/>
      <c r="BM269" s="74" t="n"/>
      <c r="BN269" s="74" t="n"/>
      <c r="BO269" s="74" t="n"/>
      <c r="BP269" s="74" t="n"/>
      <c r="BQ269" s="62">
        <f>COUNTIF($G269:$BP269,"a")+COUNTIF($G269:$BP269,"r0,a5")/2+COUNTIF($G269:$BP269,"p5,a5")/2</f>
        <v/>
      </c>
      <c r="BR269" s="62">
        <f>COUNTIF($G269:$BP269,"d")+COUNTIF($G269:$BP269,"r0,d5")/2+COUNTIF($G269:$BP269,"p5,d5")/2</f>
        <v/>
      </c>
      <c r="BS269" s="62">
        <f>COUNTIF($G269:$BP269,"b")+COUNTIF($G269:$BP269,"r0,b5")/2+COUNTIF($G269:$BP269,"p5,b5")/2</f>
        <v/>
      </c>
      <c r="BT269" s="62">
        <f>COUNTIF($G269:$BP269,"c")+COUNTIF($G269:$BP269,"r0,c5")/2+COUNTIF($G269:$BP269,"p5,c5")/2</f>
        <v/>
      </c>
      <c r="BU269" s="62">
        <f>COUNTIF($G269:$BP269,"KH")+COUNTIF($G269:$BP269,"TL")+COUNTIF($G269:$BP269,"L")</f>
        <v/>
      </c>
      <c r="BV269" s="62" t="n"/>
      <c r="BW269" s="62">
        <f>COUNTIF($G269:$BP269,"hh")</f>
        <v/>
      </c>
      <c r="BX269" s="62">
        <f>COUNTIF($G269:$BP269,"nt7")</f>
        <v/>
      </c>
      <c r="BY269" s="62">
        <f>COUNTIF($G269:$BP269,"P")+COUNTIF($G269:$BP269,"p5,a5")/2+COUNTIF($G269:$BP269,"p5,b5")/2+COUNTIF($G269:$BP269,"p5,c5")/2+COUNTIF($G269:$BP269,"p5,d5")/2</f>
        <v/>
      </c>
      <c r="BZ269" s="63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4">
        <f>IF(BZ269&gt;25,4,IF(BZ269&gt;18,3,IF(BZ269&gt;12,2,IF(BZ269&gt;4,1,0))))-BX269-2+1</f>
        <v/>
      </c>
      <c r="CE269" s="30" t="n"/>
      <c r="CF269" s="64">
        <f>CD269*CI269</f>
        <v/>
      </c>
      <c r="CG269" s="65">
        <f>F269-BY269+1</f>
        <v/>
      </c>
      <c r="CH269" s="64">
        <f>CE269*16</f>
        <v/>
      </c>
      <c r="CI269" s="66">
        <f>VLOOKUP(A269,[1]DATA!$A$6:$AI$331,34,0)</f>
        <v/>
      </c>
      <c r="CJ269" s="67">
        <f>VLOOKUP(A269,[2]CHAMCONG!A$7:CI$333,79,0)</f>
        <v/>
      </c>
      <c r="CK269" s="68">
        <f>CJ269-CA269</f>
        <v/>
      </c>
      <c r="CL269" s="25" t="n"/>
      <c r="CM269" s="25" t="n"/>
    </row>
    <row r="270" ht="18" customFormat="1" customHeight="1" s="26">
      <c r="A270" s="69" t="inlineStr">
        <is>
          <t>A1874</t>
        </is>
      </c>
      <c r="B270" s="70" t="inlineStr">
        <is>
          <t>Lê Thị Cẩm Tú</t>
        </is>
      </c>
      <c r="C270" s="71" t="inlineStr">
        <is>
          <t>X1 Ép - A</t>
        </is>
      </c>
      <c r="D270" s="72" t="inlineStr">
        <is>
          <t>Trực tiếp</t>
        </is>
      </c>
      <c r="E270" s="73" t="inlineStr">
        <is>
          <t>2021-03-05</t>
        </is>
      </c>
      <c r="F270" s="73" t="inlineStr"/>
      <c r="G270" s="74" t="inlineStr">
        <is>
          <t>A</t>
        </is>
      </c>
      <c r="H270" s="74" t="n">
        <v>4</v>
      </c>
      <c r="I270" s="75" t="inlineStr">
        <is>
          <t>A</t>
        </is>
      </c>
      <c r="J270" s="74" t="n">
        <v>4</v>
      </c>
      <c r="K270" s="75" t="inlineStr"/>
      <c r="L270" s="74" t="n">
        <v>0</v>
      </c>
      <c r="M270" s="75" t="inlineStr">
        <is>
          <t>C</t>
        </is>
      </c>
      <c r="N270" s="74" t="n">
        <v>4</v>
      </c>
      <c r="O270" s="75" t="inlineStr">
        <is>
          <t>C</t>
        </is>
      </c>
      <c r="P270" s="74" t="n">
        <v>4</v>
      </c>
      <c r="Q270" s="75" t="inlineStr">
        <is>
          <t>C</t>
        </is>
      </c>
      <c r="R270" s="75" t="n">
        <v>4</v>
      </c>
      <c r="S270" s="75" t="inlineStr">
        <is>
          <t>C</t>
        </is>
      </c>
      <c r="T270" s="74" t="n">
        <v>4</v>
      </c>
      <c r="U270" s="74" t="inlineStr">
        <is>
          <t>C</t>
        </is>
      </c>
      <c r="V270" s="74" t="n">
        <v>4</v>
      </c>
      <c r="W270" s="75" t="inlineStr">
        <is>
          <t>L</t>
        </is>
      </c>
      <c r="X270" s="74" t="n">
        <v>0</v>
      </c>
      <c r="Y270" s="75" t="inlineStr"/>
      <c r="Z270" s="74" t="n">
        <v>0</v>
      </c>
      <c r="AA270" s="75" t="inlineStr">
        <is>
          <t>R0</t>
        </is>
      </c>
      <c r="AB270" s="74" t="n">
        <v>0</v>
      </c>
      <c r="AC270" s="75" t="n"/>
      <c r="AD270" s="74" t="n"/>
      <c r="AE270" s="75" t="n"/>
      <c r="AF270" s="75" t="n"/>
      <c r="AG270" s="75" t="n"/>
      <c r="AH270" s="74" t="n"/>
      <c r="AI270" s="74" t="n"/>
      <c r="AJ270" s="74" t="n"/>
      <c r="AK270" s="75" t="n"/>
      <c r="AL270" s="74" t="n"/>
      <c r="AM270" s="75" t="n"/>
      <c r="AN270" s="74" t="n"/>
      <c r="AO270" s="75" t="n"/>
      <c r="AP270" s="74" t="n"/>
      <c r="AQ270" s="75" t="n"/>
      <c r="AR270" s="74" t="n"/>
      <c r="AS270" s="75" t="n"/>
      <c r="AT270" s="75" t="n"/>
      <c r="AU270" s="75" t="n"/>
      <c r="AV270" s="74" t="n"/>
      <c r="AW270" s="74" t="n"/>
      <c r="AX270" s="74" t="n"/>
      <c r="AY270" s="75" t="n"/>
      <c r="AZ270" s="74" t="n"/>
      <c r="BA270" s="75" t="n"/>
      <c r="BB270" s="74" t="n"/>
      <c r="BC270" s="75" t="n"/>
      <c r="BD270" s="74" t="n"/>
      <c r="BE270" s="75" t="n"/>
      <c r="BF270" s="74" t="n"/>
      <c r="BG270" s="75" t="n"/>
      <c r="BH270" s="75" t="n"/>
      <c r="BI270" s="74" t="n"/>
      <c r="BJ270" s="74" t="n"/>
      <c r="BK270" s="74" t="n"/>
      <c r="BL270" s="74" t="n"/>
      <c r="BM270" s="74" t="n"/>
      <c r="BN270" s="74" t="n"/>
      <c r="BO270" s="74" t="n"/>
      <c r="BP270" s="74" t="n"/>
      <c r="BQ270" s="62">
        <f>COUNTIF($G270:$BP270,"a")+COUNTIF($G270:$BP270,"r0,a5")/2+COUNTIF($G270:$BP270,"p5,a5")/2</f>
        <v/>
      </c>
      <c r="BR270" s="62">
        <f>COUNTIF($G270:$BP270,"d")+COUNTIF($G270:$BP270,"r0,d5")/2+COUNTIF($G270:$BP270,"p5,d5")/2</f>
        <v/>
      </c>
      <c r="BS270" s="62">
        <f>COUNTIF($G270:$BP270,"b")+COUNTIF($G270:$BP270,"r0,b5")/2+COUNTIF($G270:$BP270,"p5,b5")/2</f>
        <v/>
      </c>
      <c r="BT270" s="62">
        <f>COUNTIF($G270:$BP270,"c")+COUNTIF($G270:$BP270,"r0,c5")/2+COUNTIF($G270:$BP270,"p5,c5")/2</f>
        <v/>
      </c>
      <c r="BU270" s="62">
        <f>COUNTIF($G270:$BP270,"KH")+COUNTIF($G270:$BP270,"TL")+COUNTIF($G270:$BP270,"L")</f>
        <v/>
      </c>
      <c r="BV270" s="62" t="n"/>
      <c r="BW270" s="62">
        <f>COUNTIF($G270:$BP270,"hh")</f>
        <v/>
      </c>
      <c r="BX270" s="62">
        <f>COUNTIF($G270:$BP270,"nt7")</f>
        <v/>
      </c>
      <c r="BY270" s="62">
        <f>COUNTIF($G270:$BP270,"P")+COUNTIF($G270:$BP270,"p5,a5")/2+COUNTIF($G270:$BP270,"p5,b5")/2+COUNTIF($G270:$BP270,"p5,c5")/2+COUNTIF($G270:$BP270,"p5,d5")/2</f>
        <v/>
      </c>
      <c r="BZ270" s="63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4">
        <f>IF(BZ270&gt;25,4,IF(BZ270&gt;18,3,IF(BZ270&gt;12,2,IF(BZ270&gt;4,1,0))))-BX270-2+1</f>
        <v/>
      </c>
      <c r="CE270" s="30" t="n"/>
      <c r="CF270" s="64">
        <f>CD270*CI270</f>
        <v/>
      </c>
      <c r="CG270" s="65">
        <f>F270-BY270+1</f>
        <v/>
      </c>
      <c r="CH270" s="64">
        <f>CE270*16</f>
        <v/>
      </c>
      <c r="CI270" s="66">
        <f>VLOOKUP(A270,[1]DATA!$A$6:$AI$331,34,0)</f>
        <v/>
      </c>
      <c r="CJ270" s="67">
        <f>VLOOKUP(A270,[2]CHAMCONG!A$7:CI$333,79,0)</f>
        <v/>
      </c>
      <c r="CK270" s="68">
        <f>CJ270-CA270</f>
        <v/>
      </c>
      <c r="CL270" s="25" t="n"/>
      <c r="CM270" s="25" t="n"/>
    </row>
    <row r="271" ht="18" customFormat="1" customHeight="1" s="26">
      <c r="A271" s="69" t="inlineStr">
        <is>
          <t>A1877</t>
        </is>
      </c>
      <c r="B271" s="70" t="inlineStr">
        <is>
          <t>Lê Thị Thanh Thanh</t>
        </is>
      </c>
      <c r="C271" s="71" t="inlineStr">
        <is>
          <t>Khuôn Lập trình-gia công</t>
        </is>
      </c>
      <c r="D271" s="72" t="inlineStr">
        <is>
          <t>Trực tiếp</t>
        </is>
      </c>
      <c r="E271" s="73" t="inlineStr">
        <is>
          <t>2021-03-08</t>
        </is>
      </c>
      <c r="F271" s="73" t="inlineStr"/>
      <c r="G271" s="74" t="inlineStr">
        <is>
          <t>A</t>
        </is>
      </c>
      <c r="H271" s="74" t="n">
        <v>1</v>
      </c>
      <c r="I271" s="75" t="inlineStr">
        <is>
          <t>A</t>
        </is>
      </c>
      <c r="J271" s="74" t="n">
        <v>1</v>
      </c>
      <c r="K271" s="75" t="inlineStr">
        <is>
          <t>CN</t>
        </is>
      </c>
      <c r="L271" s="74" t="n">
        <v>8</v>
      </c>
      <c r="M271" s="74" t="inlineStr">
        <is>
          <t>A</t>
        </is>
      </c>
      <c r="N271" s="74" t="n">
        <v>1</v>
      </c>
      <c r="O271" s="74" t="inlineStr">
        <is>
          <t>A</t>
        </is>
      </c>
      <c r="P271" s="74" t="n">
        <v>5</v>
      </c>
      <c r="Q271" s="74" t="inlineStr">
        <is>
          <t>A</t>
        </is>
      </c>
      <c r="R271" s="74" t="n">
        <v>1</v>
      </c>
      <c r="S271" s="75" t="inlineStr">
        <is>
          <t>A</t>
        </is>
      </c>
      <c r="T271" s="74" t="n">
        <v>1</v>
      </c>
      <c r="U271" s="75" t="inlineStr">
        <is>
          <t>A</t>
        </is>
      </c>
      <c r="V271" s="74" t="n">
        <v>1</v>
      </c>
      <c r="W271" s="75" t="inlineStr">
        <is>
          <t>L</t>
        </is>
      </c>
      <c r="X271" s="74" t="n">
        <v>8</v>
      </c>
      <c r="Y271" s="75" t="inlineStr">
        <is>
          <t>CN</t>
        </is>
      </c>
      <c r="Z271" s="74" t="n">
        <v>8</v>
      </c>
      <c r="AA271" s="75" t="inlineStr">
        <is>
          <t>R0</t>
        </is>
      </c>
      <c r="AB271" s="74" t="n">
        <v>0</v>
      </c>
      <c r="AC271" s="75" t="n"/>
      <c r="AD271" s="74" t="n"/>
      <c r="AE271" s="74" t="n"/>
      <c r="AF271" s="74" t="n"/>
      <c r="AG271" s="74" t="n"/>
      <c r="AH271" s="74" t="n"/>
      <c r="AI271" s="74" t="n"/>
      <c r="AJ271" s="74" t="n"/>
      <c r="AK271" s="74" t="n"/>
      <c r="AL271" s="74" t="n"/>
      <c r="AM271" s="74" t="n"/>
      <c r="AN271" s="74" t="n"/>
      <c r="AO271" s="74" t="n"/>
      <c r="AP271" s="74" t="n"/>
      <c r="AQ271" s="74" t="n"/>
      <c r="AR271" s="74" t="n"/>
      <c r="AS271" s="74" t="n"/>
      <c r="AT271" s="74" t="n"/>
      <c r="AU271" s="74" t="n"/>
      <c r="AV271" s="74" t="n"/>
      <c r="AW271" s="74" t="n"/>
      <c r="AX271" s="74" t="n"/>
      <c r="AY271" s="74" t="n"/>
      <c r="AZ271" s="74" t="n"/>
      <c r="BA271" s="74" t="n"/>
      <c r="BB271" s="74" t="n"/>
      <c r="BC271" s="74" t="n"/>
      <c r="BD271" s="74" t="n"/>
      <c r="BE271" s="74" t="n"/>
      <c r="BF271" s="74" t="n"/>
      <c r="BG271" s="74" t="n"/>
      <c r="BH271" s="74" t="n"/>
      <c r="BI271" s="74" t="n"/>
      <c r="BJ271" s="74" t="n"/>
      <c r="BK271" s="74" t="n"/>
      <c r="BL271" s="74" t="n"/>
      <c r="BM271" s="74" t="n"/>
      <c r="BN271" s="74" t="n"/>
      <c r="BO271" s="74" t="n"/>
      <c r="BP271" s="74" t="n"/>
      <c r="BQ271" s="62">
        <f>COUNTIF($G271:$BP271,"a")+COUNTIF($G271:$BP271,"r0,a5")/2+COUNTIF($G271:$BP271,"p5,a5")/2</f>
        <v/>
      </c>
      <c r="BR271" s="62">
        <f>COUNTIF($G271:$BP271,"d")+COUNTIF($G271:$BP271,"r0,d5")/2+COUNTIF($G271:$BP271,"p5,d5")/2</f>
        <v/>
      </c>
      <c r="BS271" s="62">
        <f>COUNTIF($G271:$BP271,"b")+COUNTIF($G271:$BP271,"r0,b5")/2+COUNTIF($G271:$BP271,"p5,b5")/2</f>
        <v/>
      </c>
      <c r="BT271" s="62">
        <f>COUNTIF($G271:$BP271,"c")+COUNTIF($G271:$BP271,"r0,c5")/2+COUNTIF($G271:$BP271,"p5,c5")/2</f>
        <v/>
      </c>
      <c r="BU271" s="62">
        <f>COUNTIF($G271:$BP271,"KH")+COUNTIF($G271:$BP271,"TL")+COUNTIF($G271:$BP271,"L")</f>
        <v/>
      </c>
      <c r="BV271" s="62" t="n"/>
      <c r="BW271" s="62">
        <f>COUNTIF($G271:$BP271,"hh")</f>
        <v/>
      </c>
      <c r="BX271" s="62">
        <f>COUNTIF($G271:$BP271,"nt7")</f>
        <v/>
      </c>
      <c r="BY271" s="62">
        <f>COUNTIF($G271:$BP271,"P")+COUNTIF($G271:$BP271,"p5,a5")/2+COUNTIF($G271:$BP271,"p5,b5")/2+COUNTIF($G271:$BP271,"p5,c5")/2+COUNTIF($G271:$BP271,"p5,d5")/2</f>
        <v/>
      </c>
      <c r="BZ271" s="63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4">
        <f>IF(BZ271&gt;25,4,IF(BZ271&gt;18,3,IF(BZ271&gt;12,2,IF(BZ271&gt;4,1,0))))-BX271-2+1</f>
        <v/>
      </c>
      <c r="CE271" s="30" t="n"/>
      <c r="CF271" s="64">
        <f>CD271*CI271</f>
        <v/>
      </c>
      <c r="CG271" s="65">
        <f>F271-BY271+1</f>
        <v/>
      </c>
      <c r="CH271" s="64">
        <f>CE271*16</f>
        <v/>
      </c>
      <c r="CI271" s="66">
        <f>VLOOKUP(A271,[1]DATA!$A$6:$AI$331,34,0)</f>
        <v/>
      </c>
      <c r="CJ271" s="67">
        <f>VLOOKUP(A271,[2]CHAMCONG!A$7:CI$333,79,0)</f>
        <v/>
      </c>
      <c r="CK271" s="68">
        <f>CJ271-CA271</f>
        <v/>
      </c>
      <c r="CL271" s="25" t="n"/>
      <c r="CM271" s="25" t="n"/>
    </row>
    <row r="272" ht="15" customFormat="1" customHeight="1" s="25">
      <c r="A272" s="69" t="inlineStr">
        <is>
          <t>A1878</t>
        </is>
      </c>
      <c r="B272" s="70" t="inlineStr">
        <is>
          <t>Huỳnh Ngọc Bích</t>
        </is>
      </c>
      <c r="C272" s="71" t="inlineStr">
        <is>
          <t>X1 Ép - B</t>
        </is>
      </c>
      <c r="D272" s="72" t="inlineStr">
        <is>
          <t>Trực tiếp</t>
        </is>
      </c>
      <c r="E272" s="73" t="inlineStr">
        <is>
          <t>2021-03-12</t>
        </is>
      </c>
      <c r="F272" s="73" t="inlineStr"/>
      <c r="G272" s="74" t="inlineStr">
        <is>
          <t>C</t>
        </is>
      </c>
      <c r="H272" s="74" t="n">
        <v>4</v>
      </c>
      <c r="I272" s="75" t="inlineStr">
        <is>
          <t>C</t>
        </is>
      </c>
      <c r="J272" s="74" t="n">
        <v>4</v>
      </c>
      <c r="K272" s="75" t="inlineStr"/>
      <c r="L272" s="74" t="n">
        <v>0</v>
      </c>
      <c r="M272" s="75" t="inlineStr">
        <is>
          <t>A</t>
        </is>
      </c>
      <c r="N272" s="74" t="n">
        <v>4</v>
      </c>
      <c r="O272" s="74" t="inlineStr">
        <is>
          <t>A</t>
        </is>
      </c>
      <c r="P272" s="74" t="n">
        <v>4</v>
      </c>
      <c r="Q272" s="74" t="inlineStr">
        <is>
          <t>P0</t>
        </is>
      </c>
      <c r="R272" s="74" t="n">
        <v>0</v>
      </c>
      <c r="S272" s="74" t="inlineStr">
        <is>
          <t>P0</t>
        </is>
      </c>
      <c r="T272" s="74" t="n">
        <v>0</v>
      </c>
      <c r="U272" s="74" t="inlineStr">
        <is>
          <t>P0</t>
        </is>
      </c>
      <c r="V272" s="74" t="n">
        <v>0</v>
      </c>
      <c r="W272" s="74" t="inlineStr">
        <is>
          <t>L</t>
        </is>
      </c>
      <c r="X272" s="74" t="n">
        <v>0</v>
      </c>
      <c r="Y272" s="74" t="inlineStr"/>
      <c r="Z272" s="74" t="n">
        <v>0</v>
      </c>
      <c r="AA272" s="74" t="inlineStr">
        <is>
          <t>P0</t>
        </is>
      </c>
      <c r="AB272" s="74" t="n">
        <v>0</v>
      </c>
      <c r="AC272" s="74" t="n"/>
      <c r="AD272" s="74" t="n"/>
      <c r="AE272" s="74" t="n"/>
      <c r="AF272" s="74" t="n"/>
      <c r="AG272" s="74" t="n"/>
      <c r="AH272" s="74" t="n"/>
      <c r="AI272" s="74" t="n"/>
      <c r="AJ272" s="74" t="n"/>
      <c r="AK272" s="74" t="n"/>
      <c r="AL272" s="74" t="n"/>
      <c r="AM272" s="74" t="n"/>
      <c r="AN272" s="74" t="n"/>
      <c r="AO272" s="74" t="n"/>
      <c r="AP272" s="74" t="n"/>
      <c r="AQ272" s="74" t="n"/>
      <c r="AR272" s="74" t="n"/>
      <c r="AS272" s="74" t="n"/>
      <c r="AT272" s="74" t="n"/>
      <c r="AU272" s="74" t="n"/>
      <c r="AV272" s="74" t="n"/>
      <c r="AW272" s="74" t="n"/>
      <c r="AX272" s="74" t="n"/>
      <c r="AY272" s="74" t="n"/>
      <c r="AZ272" s="74" t="n"/>
      <c r="BA272" s="74" t="n"/>
      <c r="BB272" s="74" t="n"/>
      <c r="BC272" s="74" t="n"/>
      <c r="BD272" s="74" t="n"/>
      <c r="BE272" s="74" t="n"/>
      <c r="BF272" s="74" t="n"/>
      <c r="BG272" s="74" t="n"/>
      <c r="BH272" s="74" t="n"/>
      <c r="BI272" s="74" t="n"/>
      <c r="BJ272" s="74" t="n"/>
      <c r="BK272" s="74" t="n"/>
      <c r="BL272" s="74" t="n"/>
      <c r="BM272" s="74" t="n"/>
      <c r="BN272" s="74" t="n"/>
      <c r="BO272" s="74" t="n"/>
      <c r="BP272" s="74" t="n"/>
      <c r="BQ272" s="62">
        <f>COUNTIF($G272:$BP272,"a")+COUNTIF($G272:$BP272,"r0,a5")/2+COUNTIF($G272:$BP272,"p5,a5")/2</f>
        <v/>
      </c>
      <c r="BR272" s="62">
        <f>COUNTIF($G272:$BP272,"d")+COUNTIF($G272:$BP272,"r0,d5")/2+COUNTIF($G272:$BP272,"p5,d5")/2</f>
        <v/>
      </c>
      <c r="BS272" s="62">
        <f>COUNTIF($G272:$BP272,"b")+COUNTIF($G272:$BP272,"r0,b5")/2+COUNTIF($G272:$BP272,"p5,b5")/2</f>
        <v/>
      </c>
      <c r="BT272" s="62">
        <f>COUNTIF($G272:$BP272,"c")+COUNTIF($G272:$BP272,"r0,c5")/2+COUNTIF($G272:$BP272,"p5,c5")/2</f>
        <v/>
      </c>
      <c r="BU272" s="62">
        <f>COUNTIF($G272:$BP272,"KH")+COUNTIF($G272:$BP272,"TL")+COUNTIF($G272:$BP272,"L")</f>
        <v/>
      </c>
      <c r="BV272" s="62" t="n"/>
      <c r="BW272" s="62">
        <f>COUNTIF($G272:$BP272,"hh")</f>
        <v/>
      </c>
      <c r="BX272" s="62">
        <f>COUNTIF($G272:$BP272,"nt7")</f>
        <v/>
      </c>
      <c r="BY272" s="62">
        <f>COUNTIF($G272:$BP272,"P")+COUNTIF($G272:$BP272,"p5,a5")/2+COUNTIF($G272:$BP272,"p5,b5")/2+COUNTIF($G272:$BP272,"p5,c5")/2+COUNTIF($G272:$BP272,"p5,d5")/2</f>
        <v/>
      </c>
      <c r="BZ272" s="63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4">
        <f>IF(BZ272&gt;25,4,IF(BZ272&gt;18,3,IF(BZ272&gt;12,2,IF(BZ272&gt;4,1,0))))-BX272-2+1</f>
        <v/>
      </c>
      <c r="CE272" s="30" t="n"/>
      <c r="CF272" s="64">
        <f>CD272*CI272</f>
        <v/>
      </c>
      <c r="CG272" s="65">
        <f>F272-BY272+1</f>
        <v/>
      </c>
      <c r="CH272" s="64">
        <f>CE272*16</f>
        <v/>
      </c>
      <c r="CI272" s="66">
        <f>VLOOKUP(A272,[1]DATA!$A$6:$AI$331,34,0)</f>
        <v/>
      </c>
      <c r="CJ272" s="67">
        <f>VLOOKUP(A272,[2]CHAMCONG!A$7:CI$333,79,0)</f>
        <v/>
      </c>
      <c r="CK272" s="68">
        <f>CJ272-CA272</f>
        <v/>
      </c>
    </row>
    <row r="273" ht="18" customFormat="1" customHeight="1" s="26">
      <c r="A273" s="69" t="inlineStr">
        <is>
          <t>A1880</t>
        </is>
      </c>
      <c r="B273" s="70" t="inlineStr">
        <is>
          <t>Trương Thị Thơ</t>
        </is>
      </c>
      <c r="C273" s="71" t="inlineStr">
        <is>
          <t>X1 Ép - B</t>
        </is>
      </c>
      <c r="D273" s="72" t="inlineStr">
        <is>
          <t>Trực tiếp</t>
        </is>
      </c>
      <c r="E273" s="73" t="inlineStr">
        <is>
          <t>2021-03-12</t>
        </is>
      </c>
      <c r="F273" s="73" t="inlineStr"/>
      <c r="G273" s="74" t="inlineStr">
        <is>
          <t>C</t>
        </is>
      </c>
      <c r="H273" s="74" t="n">
        <v>4</v>
      </c>
      <c r="I273" s="74" t="inlineStr">
        <is>
          <t>C</t>
        </is>
      </c>
      <c r="J273" s="74" t="n">
        <v>4</v>
      </c>
      <c r="K273" s="74" t="inlineStr"/>
      <c r="L273" s="74" t="n">
        <v>0</v>
      </c>
      <c r="M273" s="74" t="inlineStr">
        <is>
          <t>A</t>
        </is>
      </c>
      <c r="N273" s="74" t="n">
        <v>4</v>
      </c>
      <c r="O273" s="74" t="inlineStr">
        <is>
          <t>A</t>
        </is>
      </c>
      <c r="P273" s="74" t="n">
        <v>4</v>
      </c>
      <c r="Q273" s="74" t="inlineStr">
        <is>
          <t>P0</t>
        </is>
      </c>
      <c r="R273" s="74" t="n">
        <v>0</v>
      </c>
      <c r="S273" s="74" t="inlineStr">
        <is>
          <t>P0</t>
        </is>
      </c>
      <c r="T273" s="74" t="n">
        <v>0</v>
      </c>
      <c r="U273" s="74" t="inlineStr">
        <is>
          <t>P0</t>
        </is>
      </c>
      <c r="V273" s="74" t="n">
        <v>0</v>
      </c>
      <c r="W273" s="74" t="inlineStr">
        <is>
          <t>L</t>
        </is>
      </c>
      <c r="X273" s="74" t="n">
        <v>0</v>
      </c>
      <c r="Y273" s="74" t="inlineStr"/>
      <c r="Z273" s="74" t="n">
        <v>0</v>
      </c>
      <c r="AA273" s="74" t="inlineStr">
        <is>
          <t>P0</t>
        </is>
      </c>
      <c r="AB273" s="74" t="n">
        <v>0</v>
      </c>
      <c r="AC273" s="75" t="n"/>
      <c r="AD273" s="74" t="n"/>
      <c r="AE273" s="75" t="n"/>
      <c r="AF273" s="75" t="n"/>
      <c r="AG273" s="75" t="n"/>
      <c r="AH273" s="74" t="n"/>
      <c r="AI273" s="74" t="n"/>
      <c r="AJ273" s="74" t="n"/>
      <c r="AK273" s="74" t="n"/>
      <c r="AL273" s="74" t="n"/>
      <c r="AM273" s="74" t="n"/>
      <c r="AN273" s="74" t="n"/>
      <c r="AO273" s="74" t="n"/>
      <c r="AP273" s="74" t="n"/>
      <c r="AQ273" s="74" t="n"/>
      <c r="AR273" s="74" t="n"/>
      <c r="AS273" s="74" t="n"/>
      <c r="AT273" s="74" t="n"/>
      <c r="AU273" s="74" t="n"/>
      <c r="AV273" s="74" t="n"/>
      <c r="AW273" s="74" t="n"/>
      <c r="AX273" s="74" t="n"/>
      <c r="AY273" s="74" t="n"/>
      <c r="AZ273" s="74" t="n"/>
      <c r="BA273" s="75" t="n"/>
      <c r="BB273" s="74" t="n"/>
      <c r="BC273" s="75" t="n"/>
      <c r="BD273" s="74" t="n"/>
      <c r="BE273" s="75" t="n"/>
      <c r="BF273" s="74" t="n"/>
      <c r="BG273" s="75" t="n"/>
      <c r="BH273" s="75" t="n"/>
      <c r="BI273" s="74" t="n"/>
      <c r="BJ273" s="74" t="n"/>
      <c r="BK273" s="74" t="n"/>
      <c r="BL273" s="74" t="n"/>
      <c r="BM273" s="74" t="n"/>
      <c r="BN273" s="74" t="n"/>
      <c r="BO273" s="74" t="n"/>
      <c r="BP273" s="74" t="n"/>
      <c r="BQ273" s="62">
        <f>COUNTIF($G273:$BP273,"a")+COUNTIF($G273:$BP273,"r0,a5")/2+COUNTIF($G273:$BP273,"p5,a5")/2</f>
        <v/>
      </c>
      <c r="BR273" s="62">
        <f>COUNTIF($G273:$BP273,"d")+COUNTIF($G273:$BP273,"r0,d5")/2+COUNTIF($G273:$BP273,"p5,d5")/2</f>
        <v/>
      </c>
      <c r="BS273" s="62">
        <f>COUNTIF($G273:$BP273,"b")+COUNTIF($G273:$BP273,"r0,b5")/2+COUNTIF($G273:$BP273,"p5,b5")/2</f>
        <v/>
      </c>
      <c r="BT273" s="62">
        <f>COUNTIF($G273:$BP273,"c")+COUNTIF($G273:$BP273,"r0,c5")/2+COUNTIF($G273:$BP273,"p5,c5")/2</f>
        <v/>
      </c>
      <c r="BU273" s="62">
        <f>COUNTIF($G273:$BP273,"KH")+COUNTIF($G273:$BP273,"TL")+COUNTIF($G273:$BP273,"L")</f>
        <v/>
      </c>
      <c r="BV273" s="62" t="n"/>
      <c r="BW273" s="62">
        <f>COUNTIF($G273:$BP273,"hh")</f>
        <v/>
      </c>
      <c r="BX273" s="62">
        <f>COUNTIF($G273:$BP273,"nt7")</f>
        <v/>
      </c>
      <c r="BY273" s="62">
        <f>COUNTIF($G273:$BP273,"P")+COUNTIF($G273:$BP273,"p5,a5")/2+COUNTIF($G273:$BP273,"p5,b5")/2+COUNTIF($G273:$BP273,"p5,c5")/2+COUNTIF($G273:$BP273,"p5,d5")/2</f>
        <v/>
      </c>
      <c r="BZ273" s="63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4">
        <f>IF(BZ273&gt;25,4,IF(BZ273&gt;18,3,IF(BZ273&gt;12,2,IF(BZ273&gt;4,1,0))))-BX273-2+1</f>
        <v/>
      </c>
      <c r="CE273" s="30" t="n"/>
      <c r="CF273" s="64">
        <f>CD273*CI273</f>
        <v/>
      </c>
      <c r="CG273" s="65">
        <f>F273-BY273+1</f>
        <v/>
      </c>
      <c r="CH273" s="64">
        <f>CE273*16</f>
        <v/>
      </c>
      <c r="CI273" s="66">
        <f>VLOOKUP(A273,[1]DATA!$A$6:$AI$331,34,0)</f>
        <v/>
      </c>
      <c r="CJ273" s="67">
        <f>VLOOKUP(A273,[2]CHAMCONG!A$7:CI$333,79,0)</f>
        <v/>
      </c>
      <c r="CK273" s="68">
        <f>CJ273-CA273</f>
        <v/>
      </c>
      <c r="CL273" s="25" t="n"/>
      <c r="CM273" s="25" t="n"/>
    </row>
    <row r="274" ht="18" customFormat="1" customHeight="1" s="26">
      <c r="A274" s="69" t="inlineStr">
        <is>
          <t>A1881</t>
        </is>
      </c>
      <c r="B274" s="70" t="inlineStr">
        <is>
          <t>Phạm Văn Tý</t>
        </is>
      </c>
      <c r="C274" s="71" t="inlineStr">
        <is>
          <t>X2 Line 2-6</t>
        </is>
      </c>
      <c r="D274" s="72" t="inlineStr">
        <is>
          <t>Trực tiếp</t>
        </is>
      </c>
      <c r="E274" s="73" t="inlineStr">
        <is>
          <t>2021-03-08</t>
        </is>
      </c>
      <c r="F274" s="73" t="inlineStr"/>
      <c r="G274" s="74" t="inlineStr">
        <is>
          <t>C</t>
        </is>
      </c>
      <c r="H274" s="74" t="n">
        <v>4</v>
      </c>
      <c r="I274" s="75" t="inlineStr">
        <is>
          <t>P0</t>
        </is>
      </c>
      <c r="J274" s="74" t="n">
        <v>0</v>
      </c>
      <c r="K274" s="74" t="inlineStr"/>
      <c r="L274" s="74" t="n">
        <v>0</v>
      </c>
      <c r="M274" s="74" t="inlineStr">
        <is>
          <t>A</t>
        </is>
      </c>
      <c r="N274" s="74" t="n">
        <v>4</v>
      </c>
      <c r="O274" s="75" t="inlineStr">
        <is>
          <t>A</t>
        </is>
      </c>
      <c r="P274" s="74" t="n">
        <v>4</v>
      </c>
      <c r="Q274" s="74" t="inlineStr">
        <is>
          <t>A</t>
        </is>
      </c>
      <c r="R274" s="74" t="n">
        <v>4</v>
      </c>
      <c r="S274" s="74" t="inlineStr">
        <is>
          <t>A</t>
        </is>
      </c>
      <c r="T274" s="74" t="n">
        <v>4</v>
      </c>
      <c r="U274" s="74" t="inlineStr">
        <is>
          <t>A</t>
        </is>
      </c>
      <c r="V274" s="74" t="n">
        <v>4</v>
      </c>
      <c r="W274" s="75" t="inlineStr">
        <is>
          <t>L</t>
        </is>
      </c>
      <c r="X274" s="74" t="n">
        <v>0</v>
      </c>
      <c r="Y274" s="74" t="inlineStr"/>
      <c r="Z274" s="74" t="n">
        <v>0</v>
      </c>
      <c r="AA274" s="74" t="inlineStr">
        <is>
          <t>R0</t>
        </is>
      </c>
      <c r="AB274" s="74" t="n">
        <v>0</v>
      </c>
      <c r="AC274" s="75" t="n"/>
      <c r="AD274" s="74" t="n"/>
      <c r="AE274" s="74" t="n"/>
      <c r="AF274" s="74" t="n"/>
      <c r="AG274" s="74" t="n"/>
      <c r="AH274" s="74" t="n"/>
      <c r="AI274" s="74" t="n"/>
      <c r="AJ274" s="74" t="n"/>
      <c r="AK274" s="75" t="n"/>
      <c r="AL274" s="74" t="n"/>
      <c r="AM274" s="74" t="n"/>
      <c r="AN274" s="74" t="n"/>
      <c r="AO274" s="74" t="n"/>
      <c r="AP274" s="74" t="n"/>
      <c r="AQ274" s="75" t="n"/>
      <c r="AR274" s="74" t="n"/>
      <c r="AS274" s="74" t="n"/>
      <c r="AT274" s="74" t="n"/>
      <c r="AU274" s="74" t="n"/>
      <c r="AV274" s="74" t="n"/>
      <c r="AW274" s="74" t="n"/>
      <c r="AX274" s="74" t="n"/>
      <c r="AY274" s="75" t="n"/>
      <c r="AZ274" s="74" t="n"/>
      <c r="BA274" s="74" t="n"/>
      <c r="BB274" s="74" t="n"/>
      <c r="BC274" s="74" t="n"/>
      <c r="BD274" s="74" t="n"/>
      <c r="BE274" s="75" t="n"/>
      <c r="BF274" s="74" t="n"/>
      <c r="BG274" s="74" t="n"/>
      <c r="BH274" s="74" t="n"/>
      <c r="BI274" s="74" t="n"/>
      <c r="BJ274" s="74" t="n"/>
      <c r="BK274" s="74" t="n"/>
      <c r="BL274" s="74" t="n"/>
      <c r="BM274" s="74" t="n"/>
      <c r="BN274" s="74" t="n"/>
      <c r="BO274" s="74" t="n"/>
      <c r="BP274" s="74" t="n"/>
      <c r="BQ274" s="62">
        <f>COUNTIF($G274:$BP274,"a")+COUNTIF($G274:$BP274,"r0,a5")/2+COUNTIF($G274:$BP274,"p5,a5")/2</f>
        <v/>
      </c>
      <c r="BR274" s="62">
        <f>COUNTIF($G274:$BP274,"d")+COUNTIF($G274:$BP274,"r0,d5")/2+COUNTIF($G274:$BP274,"p5,d5")/2</f>
        <v/>
      </c>
      <c r="BS274" s="62">
        <f>COUNTIF($G274:$BP274,"b")+COUNTIF($G274:$BP274,"r0,b5")/2+COUNTIF($G274:$BP274,"p5,b5")/2</f>
        <v/>
      </c>
      <c r="BT274" s="62">
        <f>COUNTIF($G274:$BP274,"c")+COUNTIF($G274:$BP274,"r0,c5")/2+COUNTIF($G274:$BP274,"p5,c5")/2</f>
        <v/>
      </c>
      <c r="BU274" s="62">
        <f>COUNTIF($G274:$BP274,"KH")+COUNTIF($G274:$BP274,"TL")+COUNTIF($G274:$BP274,"L")</f>
        <v/>
      </c>
      <c r="BV274" s="62" t="n"/>
      <c r="BW274" s="62">
        <f>COUNTIF($G274:$BP274,"hh")</f>
        <v/>
      </c>
      <c r="BX274" s="62">
        <f>COUNTIF($G274:$BP274,"nt7")</f>
        <v/>
      </c>
      <c r="BY274" s="62">
        <f>COUNTIF($G274:$BP274,"P")+COUNTIF($G274:$BP274,"p5,a5")/2+COUNTIF($G274:$BP274,"p5,b5")/2+COUNTIF($G274:$BP274,"p5,c5")/2+COUNTIF($G274:$BP274,"p5,d5")/2</f>
        <v/>
      </c>
      <c r="BZ274" s="63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4">
        <f>IF(BZ274&gt;25,4,IF(BZ274&gt;18,3,IF(BZ274&gt;12,2,IF(BZ274&gt;4,1,0))))-BX274-2+1</f>
        <v/>
      </c>
      <c r="CE274" s="30" t="n"/>
      <c r="CF274" s="64">
        <f>CD274*CI274</f>
        <v/>
      </c>
      <c r="CG274" s="65">
        <f>F274-BY274+1</f>
        <v/>
      </c>
      <c r="CH274" s="64">
        <f>CE274*16</f>
        <v/>
      </c>
      <c r="CI274" s="66">
        <f>VLOOKUP(A274,[1]DATA!$A$6:$AI$331,34,0)</f>
        <v/>
      </c>
      <c r="CJ274" s="67">
        <f>VLOOKUP(A274,[2]CHAMCONG!A$7:CI$333,79,0)</f>
        <v/>
      </c>
      <c r="CK274" s="68">
        <f>CJ274-CA274</f>
        <v/>
      </c>
      <c r="CL274" s="25" t="n"/>
      <c r="CM274" s="25" t="n"/>
    </row>
    <row r="275" ht="18" customFormat="1" customHeight="1" s="26">
      <c r="A275" s="69" t="inlineStr">
        <is>
          <t>A1882</t>
        </is>
      </c>
      <c r="B275" s="70" t="inlineStr">
        <is>
          <t>Trần Văn Lộc</t>
        </is>
      </c>
      <c r="C275" s="71" t="inlineStr">
        <is>
          <t>X1 Ép - B</t>
        </is>
      </c>
      <c r="D275" s="72" t="inlineStr">
        <is>
          <t>Trực tiếp</t>
        </is>
      </c>
      <c r="E275" s="73" t="inlineStr">
        <is>
          <t>2021-03-12</t>
        </is>
      </c>
      <c r="F275" s="73" t="inlineStr"/>
      <c r="G275" s="74" t="inlineStr">
        <is>
          <t>C</t>
        </is>
      </c>
      <c r="H275" s="74" t="n">
        <v>4</v>
      </c>
      <c r="I275" s="74" t="inlineStr">
        <is>
          <t>R0</t>
        </is>
      </c>
      <c r="J275" s="74" t="n">
        <v>0</v>
      </c>
      <c r="K275" s="74" t="inlineStr"/>
      <c r="L275" s="74" t="n">
        <v>0</v>
      </c>
      <c r="M275" s="74" t="inlineStr">
        <is>
          <t>P0</t>
        </is>
      </c>
      <c r="N275" s="74" t="n">
        <v>0</v>
      </c>
      <c r="O275" s="74" t="inlineStr">
        <is>
          <t>A</t>
        </is>
      </c>
      <c r="P275" s="74" t="n">
        <v>4</v>
      </c>
      <c r="Q275" s="74" t="inlineStr">
        <is>
          <t>A</t>
        </is>
      </c>
      <c r="R275" s="74" t="n">
        <v>4</v>
      </c>
      <c r="S275" s="74" t="inlineStr">
        <is>
          <t>A</t>
        </is>
      </c>
      <c r="T275" s="74" t="n">
        <v>4</v>
      </c>
      <c r="U275" s="75" t="inlineStr">
        <is>
          <t>A</t>
        </is>
      </c>
      <c r="V275" s="74" t="n">
        <v>4</v>
      </c>
      <c r="W275" s="75" t="inlineStr">
        <is>
          <t>L</t>
        </is>
      </c>
      <c r="X275" s="74" t="n">
        <v>0</v>
      </c>
      <c r="Y275" s="75" t="inlineStr"/>
      <c r="Z275" s="74" t="n">
        <v>0</v>
      </c>
      <c r="AA275" s="75" t="inlineStr">
        <is>
          <t>P0</t>
        </is>
      </c>
      <c r="AB275" s="74" t="n">
        <v>0</v>
      </c>
      <c r="AC275" s="75" t="n"/>
      <c r="AD275" s="74" t="n"/>
      <c r="AE275" s="74" t="n"/>
      <c r="AF275" s="74" t="n"/>
      <c r="AG275" s="74" t="n"/>
      <c r="AH275" s="74" t="n"/>
      <c r="AI275" s="74" t="n"/>
      <c r="AJ275" s="74" t="n"/>
      <c r="AK275" s="74" t="n"/>
      <c r="AL275" s="74" t="n"/>
      <c r="AM275" s="74" t="n"/>
      <c r="AN275" s="74" t="n"/>
      <c r="AO275" s="74" t="n"/>
      <c r="AP275" s="74" t="n"/>
      <c r="AQ275" s="74" t="n"/>
      <c r="AR275" s="74" t="n"/>
      <c r="AS275" s="74" t="n"/>
      <c r="AT275" s="74" t="n"/>
      <c r="AU275" s="74" t="n"/>
      <c r="AV275" s="74" t="n"/>
      <c r="AW275" s="74" t="n"/>
      <c r="AX275" s="74" t="n"/>
      <c r="AY275" s="74" t="n"/>
      <c r="AZ275" s="74" t="n"/>
      <c r="BA275" s="74" t="n"/>
      <c r="BB275" s="74" t="n"/>
      <c r="BC275" s="74" t="n"/>
      <c r="BD275" s="74" t="n"/>
      <c r="BE275" s="74" t="n"/>
      <c r="BF275" s="74" t="n"/>
      <c r="BG275" s="74" t="n"/>
      <c r="BH275" s="74" t="n"/>
      <c r="BI275" s="74" t="n"/>
      <c r="BJ275" s="74" t="n"/>
      <c r="BK275" s="74" t="n"/>
      <c r="BL275" s="74" t="n"/>
      <c r="BM275" s="74" t="n"/>
      <c r="BN275" s="74" t="n"/>
      <c r="BO275" s="74" t="n"/>
      <c r="BP275" s="74" t="n"/>
      <c r="BQ275" s="62">
        <f>COUNTIF($G275:$BP275,"a")+COUNTIF($G275:$BP275,"r0,a5")/2+COUNTIF($G275:$BP275,"p5,a5")/2</f>
        <v/>
      </c>
      <c r="BR275" s="62">
        <f>COUNTIF($G275:$BP275,"d")+COUNTIF($G275:$BP275,"r0,d5")/2+COUNTIF($G275:$BP275,"p5,d5")/2</f>
        <v/>
      </c>
      <c r="BS275" s="62">
        <f>COUNTIF($G275:$BP275,"b")+COUNTIF($G275:$BP275,"r0,b5")/2+COUNTIF($G275:$BP275,"p5,b5")/2</f>
        <v/>
      </c>
      <c r="BT275" s="62">
        <f>COUNTIF($G275:$BP275,"c")+COUNTIF($G275:$BP275,"r0,c5")/2+COUNTIF($G275:$BP275,"p5,c5")/2</f>
        <v/>
      </c>
      <c r="BU275" s="62">
        <f>COUNTIF($G275:$BP275,"KH")+COUNTIF($G275:$BP275,"TL")+COUNTIF($G275:$BP275,"L")</f>
        <v/>
      </c>
      <c r="BV275" s="62" t="n"/>
      <c r="BW275" s="62">
        <f>COUNTIF($G275:$BP275,"hh")</f>
        <v/>
      </c>
      <c r="BX275" s="62">
        <f>COUNTIF($G275:$BP275,"nt7")</f>
        <v/>
      </c>
      <c r="BY275" s="62">
        <f>COUNTIF($G275:$BP275,"P")+COUNTIF($G275:$BP275,"p5,a5")/2+COUNTIF($G275:$BP275,"p5,b5")/2+COUNTIF($G275:$BP275,"p5,c5")/2+COUNTIF($G275:$BP275,"p5,d5")/2</f>
        <v/>
      </c>
      <c r="BZ275" s="63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4">
        <f>IF(BZ275&gt;25,4,IF(BZ275&gt;18,3,IF(BZ275&gt;12,2,IF(BZ275&gt;4,1,0))))-BX275-2+1</f>
        <v/>
      </c>
      <c r="CE275" s="30" t="n"/>
      <c r="CF275" s="64">
        <f>CD275*CI275</f>
        <v/>
      </c>
      <c r="CG275" s="65">
        <f>F275-BY275+1</f>
        <v/>
      </c>
      <c r="CH275" s="64">
        <f>CE275*16</f>
        <v/>
      </c>
      <c r="CI275" s="66">
        <f>VLOOKUP(A275,[1]DATA!$A$6:$AI$331,34,0)</f>
        <v/>
      </c>
      <c r="CJ275" s="67">
        <f>VLOOKUP(A275,[2]CHAMCONG!A$7:CI$333,79,0)</f>
        <v/>
      </c>
      <c r="CK275" s="68">
        <f>CJ275-CA275</f>
        <v/>
      </c>
      <c r="CL275" s="25" t="n"/>
      <c r="CM275" s="25" t="n"/>
    </row>
    <row r="276" ht="18" customFormat="1" customHeight="1" s="26">
      <c r="A276" s="69" t="inlineStr">
        <is>
          <t>A1884</t>
        </is>
      </c>
      <c r="B276" s="70" t="inlineStr">
        <is>
          <t>Phan Đăng Trình</t>
        </is>
      </c>
      <c r="C276" s="71" t="inlineStr">
        <is>
          <t>Khuôn Lập trình-gia công</t>
        </is>
      </c>
      <c r="D276" s="72" t="inlineStr">
        <is>
          <t>Trực tiếp</t>
        </is>
      </c>
      <c r="E276" s="73" t="inlineStr">
        <is>
          <t>2021-03-15</t>
        </is>
      </c>
      <c r="F276" s="73" t="inlineStr"/>
      <c r="G276" s="74" t="inlineStr">
        <is>
          <t>P0</t>
        </is>
      </c>
      <c r="H276" s="74" t="n">
        <v>0</v>
      </c>
      <c r="I276" s="74" t="inlineStr">
        <is>
          <t>P0</t>
        </is>
      </c>
      <c r="J276" s="74" t="n">
        <v>0</v>
      </c>
      <c r="K276" s="74" t="inlineStr"/>
      <c r="L276" s="74" t="n">
        <v>0</v>
      </c>
      <c r="M276" s="74" t="inlineStr">
        <is>
          <t>P0</t>
        </is>
      </c>
      <c r="N276" s="74" t="n">
        <v>0</v>
      </c>
      <c r="O276" s="74" t="inlineStr">
        <is>
          <t>P0</t>
        </is>
      </c>
      <c r="P276" s="74" t="n">
        <v>0</v>
      </c>
      <c r="Q276" s="74" t="inlineStr">
        <is>
          <t>P0</t>
        </is>
      </c>
      <c r="R276" s="74" t="n">
        <v>0</v>
      </c>
      <c r="S276" s="74" t="inlineStr">
        <is>
          <t>P0</t>
        </is>
      </c>
      <c r="T276" s="74" t="n">
        <v>0</v>
      </c>
      <c r="U276" s="74" t="inlineStr">
        <is>
          <t>P0</t>
        </is>
      </c>
      <c r="V276" s="74" t="n">
        <v>0</v>
      </c>
      <c r="W276" s="74" t="inlineStr">
        <is>
          <t>L</t>
        </is>
      </c>
      <c r="X276" s="74" t="n">
        <v>0</v>
      </c>
      <c r="Y276" s="74" t="inlineStr"/>
      <c r="Z276" s="74" t="n">
        <v>0</v>
      </c>
      <c r="AA276" s="74" t="inlineStr">
        <is>
          <t>P0</t>
        </is>
      </c>
      <c r="AB276" s="74" t="n">
        <v>0</v>
      </c>
      <c r="AC276" s="74" t="n"/>
      <c r="AD276" s="74" t="n"/>
      <c r="AE276" s="74" t="n"/>
      <c r="AF276" s="74" t="n"/>
      <c r="AG276" s="74" t="n"/>
      <c r="AH276" s="74" t="n"/>
      <c r="AI276" s="74" t="n"/>
      <c r="AJ276" s="74" t="n"/>
      <c r="AK276" s="74" t="n"/>
      <c r="AL276" s="74" t="n"/>
      <c r="AM276" s="74" t="n"/>
      <c r="AN276" s="74" t="n"/>
      <c r="AO276" s="74" t="n"/>
      <c r="AP276" s="74" t="n"/>
      <c r="AQ276" s="74" t="n"/>
      <c r="AR276" s="74" t="n"/>
      <c r="AS276" s="74" t="n"/>
      <c r="AT276" s="74" t="n"/>
      <c r="AU276" s="74" t="n"/>
      <c r="AV276" s="74" t="n"/>
      <c r="AW276" s="75" t="n"/>
      <c r="AX276" s="74" t="n"/>
      <c r="AY276" s="74" t="n"/>
      <c r="AZ276" s="74" t="n"/>
      <c r="BA276" s="74" t="n"/>
      <c r="BB276" s="74" t="n"/>
      <c r="BC276" s="74" t="n"/>
      <c r="BD276" s="74" t="n"/>
      <c r="BE276" s="74" t="n"/>
      <c r="BF276" s="74" t="n"/>
      <c r="BG276" s="74" t="n"/>
      <c r="BH276" s="74" t="n"/>
      <c r="BI276" s="74" t="n"/>
      <c r="BJ276" s="74" t="n"/>
      <c r="BK276" s="74" t="n"/>
      <c r="BL276" s="74" t="n"/>
      <c r="BM276" s="74" t="n"/>
      <c r="BN276" s="74" t="n"/>
      <c r="BO276" s="74" t="n"/>
      <c r="BP276" s="74" t="n"/>
      <c r="BQ276" s="62">
        <f>COUNTIF($G276:$BP276,"a")+COUNTIF($G276:$BP276,"r0,a5")/2+COUNTIF($G276:$BP276,"p5,a5")/2</f>
        <v/>
      </c>
      <c r="BR276" s="62">
        <f>COUNTIF($G276:$BP276,"d")+COUNTIF($G276:$BP276,"r0,d5")/2+COUNTIF($G276:$BP276,"p5,d5")/2</f>
        <v/>
      </c>
      <c r="BS276" s="62">
        <f>COUNTIF($G276:$BP276,"b")+COUNTIF($G276:$BP276,"r0,b5")/2+COUNTIF($G276:$BP276,"p5,b5")/2</f>
        <v/>
      </c>
      <c r="BT276" s="62">
        <f>COUNTIF($G276:$BP276,"c")+COUNTIF($G276:$BP276,"r0,c5")/2+COUNTIF($G276:$BP276,"p5,c5")/2</f>
        <v/>
      </c>
      <c r="BU276" s="62">
        <f>COUNTIF($G276:$BP276,"KH")+COUNTIF($G276:$BP276,"TL")+COUNTIF($G276:$BP276,"L")</f>
        <v/>
      </c>
      <c r="BV276" s="62" t="n"/>
      <c r="BW276" s="62">
        <f>COUNTIF($G276:$BP276,"hh")</f>
        <v/>
      </c>
      <c r="BX276" s="62">
        <f>COUNTIF($G276:$BP276,"nt7")</f>
        <v/>
      </c>
      <c r="BY276" s="62">
        <f>COUNTIF($G276:$BP276,"P")+COUNTIF($G276:$BP276,"p5,a5")/2+COUNTIF($G276:$BP276,"p5,b5")/2+COUNTIF($G276:$BP276,"p5,c5")/2+COUNTIF($G276:$BP276,"p5,d5")/2</f>
        <v/>
      </c>
      <c r="BZ276" s="63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4">
        <f>IF(BZ276&gt;25,4,IF(BZ276&gt;18,3,IF(BZ276&gt;12,2,IF(BZ276&gt;4,1,0))))-BX276-2+1</f>
        <v/>
      </c>
      <c r="CE276" s="30" t="n"/>
      <c r="CF276" s="64">
        <f>CD276*CI276</f>
        <v/>
      </c>
      <c r="CG276" s="65">
        <f>F276-BY276+1</f>
        <v/>
      </c>
      <c r="CH276" s="64">
        <f>CE276*16</f>
        <v/>
      </c>
      <c r="CI276" s="66">
        <f>VLOOKUP(A276,[1]DATA!$A$6:$AI$331,34,0)</f>
        <v/>
      </c>
      <c r="CJ276" s="67">
        <f>VLOOKUP(A276,[2]CHAMCONG!A$7:CI$333,79,0)</f>
        <v/>
      </c>
      <c r="CK276" s="68">
        <f>CJ276-CA276</f>
        <v/>
      </c>
      <c r="CL276" s="25" t="n"/>
      <c r="CM276" s="25" t="n"/>
    </row>
    <row r="277" ht="18" customFormat="1" customHeight="1" s="26">
      <c r="A277" s="69" t="inlineStr">
        <is>
          <t>A1886</t>
        </is>
      </c>
      <c r="B277" s="70" t="inlineStr">
        <is>
          <t>Huỳnh Chánh Hiệu</t>
        </is>
      </c>
      <c r="C277" s="71" t="inlineStr">
        <is>
          <t>Kho X1</t>
        </is>
      </c>
      <c r="D277" s="72" t="inlineStr">
        <is>
          <t>Trực tiếp</t>
        </is>
      </c>
      <c r="E277" s="73" t="inlineStr">
        <is>
          <t>2021-04-12</t>
        </is>
      </c>
      <c r="F277" s="73" t="inlineStr"/>
      <c r="G277" s="74" t="inlineStr">
        <is>
          <t>P0</t>
        </is>
      </c>
      <c r="H277" s="74" t="n">
        <v>0</v>
      </c>
      <c r="I277" s="74" t="inlineStr">
        <is>
          <t>P0</t>
        </is>
      </c>
      <c r="J277" s="74" t="n">
        <v>0</v>
      </c>
      <c r="K277" s="74" t="inlineStr"/>
      <c r="L277" s="74" t="n">
        <v>0</v>
      </c>
      <c r="M277" s="74" t="inlineStr">
        <is>
          <t>P0</t>
        </is>
      </c>
      <c r="N277" s="74" t="n">
        <v>0</v>
      </c>
      <c r="O277" s="74" t="inlineStr">
        <is>
          <t>P0</t>
        </is>
      </c>
      <c r="P277" s="74" t="n">
        <v>0</v>
      </c>
      <c r="Q277" s="75" t="inlineStr">
        <is>
          <t>P0</t>
        </is>
      </c>
      <c r="R277" s="75" t="n">
        <v>0</v>
      </c>
      <c r="S277" s="75" t="inlineStr">
        <is>
          <t>P0</t>
        </is>
      </c>
      <c r="T277" s="74" t="n">
        <v>0</v>
      </c>
      <c r="U277" s="75" t="inlineStr">
        <is>
          <t>P0</t>
        </is>
      </c>
      <c r="V277" s="74" t="n">
        <v>0</v>
      </c>
      <c r="W277" s="75" t="inlineStr">
        <is>
          <t>L</t>
        </is>
      </c>
      <c r="X277" s="74" t="n">
        <v>0</v>
      </c>
      <c r="Y277" s="75" t="inlineStr"/>
      <c r="Z277" s="74" t="n">
        <v>0</v>
      </c>
      <c r="AA277" s="75" t="inlineStr">
        <is>
          <t>P0</t>
        </is>
      </c>
      <c r="AB277" s="74" t="n">
        <v>0</v>
      </c>
      <c r="AC277" s="74" t="n"/>
      <c r="AD277" s="74" t="n"/>
      <c r="AE277" s="74" t="n"/>
      <c r="AF277" s="74" t="n"/>
      <c r="AG277" s="75" t="n"/>
      <c r="AH277" s="74" t="n"/>
      <c r="AI277" s="75" t="n"/>
      <c r="AJ277" s="74" t="n"/>
      <c r="AK277" s="75" t="n"/>
      <c r="AL277" s="74" t="n"/>
      <c r="AM277" s="75" t="n"/>
      <c r="AN277" s="74" t="n"/>
      <c r="AO277" s="75" t="n"/>
      <c r="AP277" s="74" t="n"/>
      <c r="AQ277" s="74" t="n"/>
      <c r="AR277" s="74" t="n"/>
      <c r="AS277" s="74" t="n"/>
      <c r="AT277" s="74" t="n"/>
      <c r="AU277" s="74" t="n"/>
      <c r="AV277" s="74" t="n"/>
      <c r="AW277" s="74" t="n"/>
      <c r="AX277" s="74" t="n"/>
      <c r="AY277" s="75" t="n"/>
      <c r="AZ277" s="74" t="n"/>
      <c r="BA277" s="75" t="n"/>
      <c r="BB277" s="74" t="n"/>
      <c r="BC277" s="75" t="n"/>
      <c r="BD277" s="74" t="n"/>
      <c r="BE277" s="74" t="n"/>
      <c r="BF277" s="74" t="n"/>
      <c r="BG277" s="74" t="n"/>
      <c r="BH277" s="74" t="n"/>
      <c r="BI277" s="74" t="n"/>
      <c r="BJ277" s="74" t="n"/>
      <c r="BK277" s="74" t="n"/>
      <c r="BL277" s="74" t="n"/>
      <c r="BM277" s="74" t="n"/>
      <c r="BN277" s="74" t="n"/>
      <c r="BO277" s="74" t="n"/>
      <c r="BP277" s="74" t="n"/>
      <c r="BQ277" s="62">
        <f>COUNTIF($G277:$BP277,"a")+COUNTIF($G277:$BP277,"r0,a5")/2+COUNTIF($G277:$BP277,"p5,a5")/2</f>
        <v/>
      </c>
      <c r="BR277" s="62">
        <f>COUNTIF($G277:$BP277,"d")+COUNTIF($G277:$BP277,"r0,d5")/2+COUNTIF($G277:$BP277,"p5,d5")/2</f>
        <v/>
      </c>
      <c r="BS277" s="62">
        <f>COUNTIF($G277:$BP277,"b")+COUNTIF($G277:$BP277,"r0,b5")/2+COUNTIF($G277:$BP277,"p5,b5")/2</f>
        <v/>
      </c>
      <c r="BT277" s="62">
        <f>COUNTIF($G277:$BP277,"c")+COUNTIF($G277:$BP277,"r0,c5")/2+COUNTIF($G277:$BP277,"p5,c5")/2</f>
        <v/>
      </c>
      <c r="BU277" s="62">
        <f>COUNTIF($G277:$BP277,"KH")+COUNTIF($G277:$BP277,"TL")+COUNTIF($G277:$BP277,"L")</f>
        <v/>
      </c>
      <c r="BV277" s="62" t="n"/>
      <c r="BW277" s="62">
        <f>COUNTIF($G277:$BP277,"hh")</f>
        <v/>
      </c>
      <c r="BX277" s="62">
        <f>COUNTIF($G277:$BP277,"nt7")</f>
        <v/>
      </c>
      <c r="BY277" s="62">
        <f>COUNTIF($G277:$BP277,"P")+COUNTIF($G277:$BP277,"p5,a5")/2+COUNTIF($G277:$BP277,"p5,b5")/2+COUNTIF($G277:$BP277,"p5,c5")/2+COUNTIF($G277:$BP277,"p5,d5")/2</f>
        <v/>
      </c>
      <c r="BZ277" s="63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4">
        <f>IF(BZ277&gt;25,4,IF(BZ277&gt;18,3,IF(BZ277&gt;12,2,IF(BZ277&gt;4,1,0))))-BX277-2+1</f>
        <v/>
      </c>
      <c r="CE277" s="30" t="n"/>
      <c r="CF277" s="64">
        <f>CD277*CI277</f>
        <v/>
      </c>
      <c r="CG277" s="65">
        <f>F277-BY277+1</f>
        <v/>
      </c>
      <c r="CH277" s="64">
        <f>CE277*16</f>
        <v/>
      </c>
      <c r="CI277" s="66">
        <f>VLOOKUP(A277,[1]DATA!$A$6:$AI$331,34,0)</f>
        <v/>
      </c>
      <c r="CJ277" s="67">
        <f>VLOOKUP(A277,[2]CHAMCONG!A$7:CI$333,79,0)</f>
        <v/>
      </c>
      <c r="CK277" s="68">
        <f>CJ277-CA277</f>
        <v/>
      </c>
      <c r="CL277" s="25" t="n"/>
      <c r="CM277" s="25" t="n"/>
    </row>
    <row r="278" ht="18" customFormat="1" customHeight="1" s="26">
      <c r="A278" s="69" t="inlineStr">
        <is>
          <t>A1888</t>
        </is>
      </c>
      <c r="B278" s="70" t="inlineStr">
        <is>
          <t>Bùi Văn Dỉnh</t>
        </is>
      </c>
      <c r="C278" s="71" t="inlineStr">
        <is>
          <t>Tuyển Dụng</t>
        </is>
      </c>
      <c r="D278" s="72" t="inlineStr">
        <is>
          <t>Gián tiếp</t>
        </is>
      </c>
      <c r="E278" s="73" t="inlineStr">
        <is>
          <t>2021-03-17</t>
        </is>
      </c>
      <c r="F278" s="73" t="inlineStr"/>
      <c r="G278" s="74" t="inlineStr">
        <is>
          <t>P0</t>
        </is>
      </c>
      <c r="H278" s="74" t="n">
        <v>0</v>
      </c>
      <c r="I278" s="74" t="inlineStr">
        <is>
          <t>P0</t>
        </is>
      </c>
      <c r="J278" s="74" t="n">
        <v>0</v>
      </c>
      <c r="K278" s="74" t="inlineStr"/>
      <c r="L278" s="74" t="n">
        <v>0</v>
      </c>
      <c r="M278" s="74" t="inlineStr">
        <is>
          <t>D</t>
        </is>
      </c>
      <c r="N278" s="74" t="n">
        <v>0</v>
      </c>
      <c r="O278" s="74" t="inlineStr">
        <is>
          <t>D</t>
        </is>
      </c>
      <c r="P278" s="74" t="n">
        <v>0</v>
      </c>
      <c r="Q278" s="75" t="inlineStr">
        <is>
          <t>D</t>
        </is>
      </c>
      <c r="R278" s="75" t="n">
        <v>0</v>
      </c>
      <c r="S278" s="74" t="inlineStr">
        <is>
          <t>D</t>
        </is>
      </c>
      <c r="T278" s="74" t="n">
        <v>0</v>
      </c>
      <c r="U278" s="74" t="inlineStr">
        <is>
          <t>D</t>
        </is>
      </c>
      <c r="V278" s="74" t="n">
        <v>0</v>
      </c>
      <c r="W278" s="75" t="inlineStr">
        <is>
          <t>L</t>
        </is>
      </c>
      <c r="X278" s="74" t="n">
        <v>0</v>
      </c>
      <c r="Y278" s="75" t="inlineStr"/>
      <c r="Z278" s="74" t="n">
        <v>0</v>
      </c>
      <c r="AA278" s="75" t="inlineStr">
        <is>
          <t>P0</t>
        </is>
      </c>
      <c r="AB278" s="74" t="n">
        <v>0</v>
      </c>
      <c r="AC278" s="75" t="n"/>
      <c r="AD278" s="74" t="n"/>
      <c r="AE278" s="75" t="n"/>
      <c r="AF278" s="75" t="n"/>
      <c r="AG278" s="75" t="n"/>
      <c r="AH278" s="74" t="n"/>
      <c r="AI278" s="74" t="n"/>
      <c r="AJ278" s="74" t="n"/>
      <c r="AK278" s="75" t="n"/>
      <c r="AL278" s="74" t="n"/>
      <c r="AM278" s="75" t="n"/>
      <c r="AN278" s="74" t="n"/>
      <c r="AO278" s="75" t="n"/>
      <c r="AP278" s="74" t="n"/>
      <c r="AQ278" s="75" t="n"/>
      <c r="AR278" s="74" t="n"/>
      <c r="AS278" s="75" t="n"/>
      <c r="AT278" s="75" t="n"/>
      <c r="AU278" s="74" t="n"/>
      <c r="AV278" s="74" t="n"/>
      <c r="AW278" s="74" t="n"/>
      <c r="AX278" s="74" t="n"/>
      <c r="AY278" s="75" t="n"/>
      <c r="AZ278" s="74" t="n"/>
      <c r="BA278" s="75" t="n"/>
      <c r="BB278" s="74" t="n"/>
      <c r="BC278" s="75" t="n"/>
      <c r="BD278" s="74" t="n"/>
      <c r="BE278" s="75" t="n"/>
      <c r="BF278" s="74" t="n"/>
      <c r="BG278" s="75" t="n"/>
      <c r="BH278" s="75" t="n"/>
      <c r="BI278" s="74" t="n"/>
      <c r="BJ278" s="74" t="n"/>
      <c r="BK278" s="74" t="n"/>
      <c r="BL278" s="74" t="n"/>
      <c r="BM278" s="74" t="n"/>
      <c r="BN278" s="74" t="n"/>
      <c r="BO278" s="74" t="n"/>
      <c r="BP278" s="74" t="n"/>
      <c r="BQ278" s="62">
        <f>COUNTIF($G278:$BP278,"a")+COUNTIF($G278:$BP278,"r0,a5")/2+COUNTIF($G278:$BP278,"p5,a5")/2</f>
        <v/>
      </c>
      <c r="BR278" s="62">
        <f>COUNTIF($G278:$BP278,"d")+COUNTIF($G278:$BP278,"r0,d5")/2+COUNTIF($G278:$BP278,"p5,d5")/2</f>
        <v/>
      </c>
      <c r="BS278" s="62">
        <f>COUNTIF($G278:$BP278,"b")+COUNTIF($G278:$BP278,"r0,b5")/2+COUNTIF($G278:$BP278,"p5,b5")/2</f>
        <v/>
      </c>
      <c r="BT278" s="62">
        <f>COUNTIF($G278:$BP278,"c")+COUNTIF($G278:$BP278,"r0,c5")/2+COUNTIF($G278:$BP278,"p5,c5")/2</f>
        <v/>
      </c>
      <c r="BU278" s="62">
        <f>COUNTIF($G278:$BP278,"KH")+COUNTIF($G278:$BP278,"TL")+COUNTIF($G278:$BP278,"L")</f>
        <v/>
      </c>
      <c r="BV278" s="62" t="n"/>
      <c r="BW278" s="62">
        <f>COUNTIF($G278:$BP278,"hh")</f>
        <v/>
      </c>
      <c r="BX278" s="62">
        <f>COUNTIF($G278:$BP278,"nt7")</f>
        <v/>
      </c>
      <c r="BY278" s="62">
        <f>COUNTIF($G278:$BP278,"P")+COUNTIF($G278:$BP278,"p5,a5")/2+COUNTIF($G278:$BP278,"p5,b5")/2+COUNTIF($G278:$BP278,"p5,c5")/2+COUNTIF($G278:$BP278,"p5,d5")/2</f>
        <v/>
      </c>
      <c r="BZ278" s="63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4">
        <f>IF(BZ278&gt;25,4,IF(BZ278&gt;18,3,IF(BZ278&gt;12,2,IF(BZ278&gt;4,1,0))))-BX278-2+1</f>
        <v/>
      </c>
      <c r="CE278" s="30" t="n"/>
      <c r="CF278" s="64">
        <f>CD278*CI278</f>
        <v/>
      </c>
      <c r="CG278" s="65">
        <f>F278-BY278+1</f>
        <v/>
      </c>
      <c r="CH278" s="64">
        <f>CE278*16</f>
        <v/>
      </c>
      <c r="CI278" s="66">
        <f>VLOOKUP(A278,[1]DATA!$A$6:$AI$331,34,0)</f>
        <v/>
      </c>
      <c r="CJ278" s="67">
        <f>VLOOKUP(A278,[2]CHAMCONG!A$7:CI$333,79,0)</f>
        <v/>
      </c>
      <c r="CK278" s="68">
        <f>CJ278-CA278</f>
        <v/>
      </c>
      <c r="CL278" s="25" t="n"/>
      <c r="CM278" s="25" t="n"/>
    </row>
    <row r="279" ht="18" customFormat="1" customHeight="1" s="26">
      <c r="A279" s="69" t="inlineStr">
        <is>
          <t>A1889</t>
        </is>
      </c>
      <c r="B279" s="70" t="inlineStr">
        <is>
          <t>Trần Văn Thảnh</t>
        </is>
      </c>
      <c r="C279" s="71" t="inlineStr">
        <is>
          <t>R&amp;D</t>
        </is>
      </c>
      <c r="D279" s="72" t="inlineStr">
        <is>
          <t>Gián tiếp</t>
        </is>
      </c>
      <c r="E279" s="73" t="inlineStr">
        <is>
          <t>2021-03-22</t>
        </is>
      </c>
      <c r="F279" s="73" t="inlineStr"/>
      <c r="G279" s="74" t="inlineStr">
        <is>
          <t>R0</t>
        </is>
      </c>
      <c r="H279" s="74" t="n">
        <v>0</v>
      </c>
      <c r="I279" s="74" t="inlineStr">
        <is>
          <t>D</t>
        </is>
      </c>
      <c r="J279" s="74" t="n">
        <v>0</v>
      </c>
      <c r="K279" s="74" t="inlineStr"/>
      <c r="L279" s="74" t="n">
        <v>0</v>
      </c>
      <c r="M279" s="74" t="inlineStr">
        <is>
          <t>D</t>
        </is>
      </c>
      <c r="N279" s="74" t="n">
        <v>0</v>
      </c>
      <c r="O279" s="75" t="inlineStr">
        <is>
          <t>D</t>
        </is>
      </c>
      <c r="P279" s="74" t="n">
        <v>0</v>
      </c>
      <c r="Q279" s="74" t="inlineStr">
        <is>
          <t>D</t>
        </is>
      </c>
      <c r="R279" s="74" t="n">
        <v>0</v>
      </c>
      <c r="S279" s="74" t="inlineStr">
        <is>
          <t>D</t>
        </is>
      </c>
      <c r="T279" s="74" t="n">
        <v>0</v>
      </c>
      <c r="U279" s="74" t="inlineStr">
        <is>
          <t>D</t>
        </is>
      </c>
      <c r="V279" s="74" t="n">
        <v>0</v>
      </c>
      <c r="W279" s="74" t="inlineStr">
        <is>
          <t>L</t>
        </is>
      </c>
      <c r="X279" s="74" t="n">
        <v>0</v>
      </c>
      <c r="Y279" s="74" t="inlineStr"/>
      <c r="Z279" s="74" t="n">
        <v>0</v>
      </c>
      <c r="AA279" s="74" t="inlineStr">
        <is>
          <t>P0</t>
        </is>
      </c>
      <c r="AB279" s="74" t="n">
        <v>0</v>
      </c>
      <c r="AC279" s="74" t="n"/>
      <c r="AD279" s="74" t="n"/>
      <c r="AE279" s="74" t="n"/>
      <c r="AF279" s="74" t="n"/>
      <c r="AG279" s="74" t="n"/>
      <c r="AH279" s="74" t="n"/>
      <c r="AI279" s="74" t="n"/>
      <c r="AJ279" s="74" t="n"/>
      <c r="AK279" s="74" t="n"/>
      <c r="AL279" s="74" t="n"/>
      <c r="AM279" s="74" t="n"/>
      <c r="AN279" s="74" t="n"/>
      <c r="AO279" s="74" t="n"/>
      <c r="AP279" s="74" t="n"/>
      <c r="AQ279" s="74" t="n"/>
      <c r="AR279" s="74" t="n"/>
      <c r="AS279" s="74" t="n"/>
      <c r="AT279" s="74" t="n"/>
      <c r="AU279" s="74" t="n"/>
      <c r="AV279" s="74" t="n"/>
      <c r="AW279" s="74" t="n"/>
      <c r="AX279" s="74" t="n"/>
      <c r="AY279" s="74" t="n"/>
      <c r="AZ279" s="74" t="n"/>
      <c r="BA279" s="74" t="n"/>
      <c r="BB279" s="74" t="n"/>
      <c r="BC279" s="74" t="n"/>
      <c r="BD279" s="74" t="n"/>
      <c r="BE279" s="74" t="n"/>
      <c r="BF279" s="74" t="n"/>
      <c r="BG279" s="74" t="n"/>
      <c r="BH279" s="74" t="n"/>
      <c r="BI279" s="74" t="n"/>
      <c r="BJ279" s="74" t="n"/>
      <c r="BK279" s="74" t="n"/>
      <c r="BL279" s="74" t="n"/>
      <c r="BM279" s="74" t="n"/>
      <c r="BN279" s="74" t="n"/>
      <c r="BO279" s="74" t="n"/>
      <c r="BP279" s="74" t="n"/>
      <c r="BQ279" s="62">
        <f>COUNTIF($G279:$BP279,"a")+COUNTIF($G279:$BP279,"r0,a5")/2+COUNTIF($G279:$BP279,"p5,a5")/2</f>
        <v/>
      </c>
      <c r="BR279" s="62">
        <f>COUNTIF($G279:$BP279,"d")+COUNTIF($G279:$BP279,"r0,d5")/2+COUNTIF($G279:$BP279,"p5,d5")/2</f>
        <v/>
      </c>
      <c r="BS279" s="62">
        <f>COUNTIF($G279:$BP279,"b")+COUNTIF($G279:$BP279,"r0,b5")/2+COUNTIF($G279:$BP279,"p5,b5")/2</f>
        <v/>
      </c>
      <c r="BT279" s="62">
        <f>COUNTIF($G279:$BP279,"c")+COUNTIF($G279:$BP279,"r0,c5")/2+COUNTIF($G279:$BP279,"p5,c5")/2</f>
        <v/>
      </c>
      <c r="BU279" s="62">
        <f>COUNTIF($G279:$BP279,"KH")+COUNTIF($G279:$BP279,"TL")+COUNTIF($G279:$BP279,"L")</f>
        <v/>
      </c>
      <c r="BV279" s="62" t="n"/>
      <c r="BW279" s="62">
        <f>COUNTIF($G279:$BP279,"hh")</f>
        <v/>
      </c>
      <c r="BX279" s="62">
        <f>COUNTIF($G279:$BP279,"nt7")</f>
        <v/>
      </c>
      <c r="BY279" s="62">
        <f>COUNTIF($G279:$BP279,"P")+COUNTIF($G279:$BP279,"p5,a5")/2+COUNTIF($G279:$BP279,"p5,b5")/2+COUNTIF($G279:$BP279,"p5,c5")/2+COUNTIF($G279:$BP279,"p5,d5")/2</f>
        <v/>
      </c>
      <c r="BZ279" s="63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4">
        <f>IF(BZ279&gt;25,4,IF(BZ279&gt;18,3,IF(BZ279&gt;12,2,IF(BZ279&gt;4,1,0))))-BX279-2+1</f>
        <v/>
      </c>
      <c r="CE279" s="30" t="n"/>
      <c r="CF279" s="64">
        <f>CD279*CI279</f>
        <v/>
      </c>
      <c r="CG279" s="65">
        <f>F279-BY279+1</f>
        <v/>
      </c>
      <c r="CH279" s="64">
        <f>CE279*16</f>
        <v/>
      </c>
      <c r="CI279" s="66">
        <f>VLOOKUP(A279,[1]DATA!$A$6:$AI$331,34,0)</f>
        <v/>
      </c>
      <c r="CJ279" s="67">
        <f>VLOOKUP(A279,[2]CHAMCONG!A$7:CI$333,79,0)</f>
        <v/>
      </c>
      <c r="CK279" s="68">
        <f>CJ279-CA279</f>
        <v/>
      </c>
      <c r="CL279" s="25" t="n"/>
      <c r="CM279" s="25" t="n"/>
    </row>
    <row r="280" ht="18" customFormat="1" customHeight="1" s="26">
      <c r="A280" s="69" t="inlineStr">
        <is>
          <t>A1894</t>
        </is>
      </c>
      <c r="B280" s="70" t="inlineStr">
        <is>
          <t>Đỗ Thị Ngọc Nữ</t>
        </is>
      </c>
      <c r="C280" s="71" t="inlineStr">
        <is>
          <t>QA/QC X1 Xi</t>
        </is>
      </c>
      <c r="D280" s="72" t="inlineStr">
        <is>
          <t>Trực tiếp</t>
        </is>
      </c>
      <c r="E280" s="73" t="inlineStr">
        <is>
          <t>2021-03-17</t>
        </is>
      </c>
      <c r="F280" s="73" t="inlineStr"/>
      <c r="G280" s="74" t="inlineStr">
        <is>
          <t>P0</t>
        </is>
      </c>
      <c r="H280" s="74" t="n">
        <v>0</v>
      </c>
      <c r="I280" s="74" t="inlineStr">
        <is>
          <t>P0</t>
        </is>
      </c>
      <c r="J280" s="74" t="n">
        <v>0</v>
      </c>
      <c r="K280" s="74" t="inlineStr"/>
      <c r="L280" s="74" t="n">
        <v>0</v>
      </c>
      <c r="M280" s="74" t="inlineStr">
        <is>
          <t>P0</t>
        </is>
      </c>
      <c r="N280" s="74" t="n">
        <v>0</v>
      </c>
      <c r="O280" s="74" t="inlineStr">
        <is>
          <t>P0</t>
        </is>
      </c>
      <c r="P280" s="74" t="n">
        <v>0</v>
      </c>
      <c r="Q280" s="74" t="inlineStr">
        <is>
          <t>P0</t>
        </is>
      </c>
      <c r="R280" s="74" t="n">
        <v>0</v>
      </c>
      <c r="S280" s="75" t="inlineStr">
        <is>
          <t>P0</t>
        </is>
      </c>
      <c r="T280" s="74" t="n">
        <v>0</v>
      </c>
      <c r="U280" s="75" t="inlineStr">
        <is>
          <t>P0</t>
        </is>
      </c>
      <c r="V280" s="74" t="n">
        <v>0</v>
      </c>
      <c r="W280" s="75" t="inlineStr">
        <is>
          <t>L</t>
        </is>
      </c>
      <c r="X280" s="74" t="n">
        <v>0</v>
      </c>
      <c r="Y280" s="75" t="inlineStr"/>
      <c r="Z280" s="74" t="n">
        <v>0</v>
      </c>
      <c r="AA280" s="75" t="inlineStr">
        <is>
          <t>P0</t>
        </is>
      </c>
      <c r="AB280" s="74" t="n">
        <v>0</v>
      </c>
      <c r="AC280" s="75" t="n"/>
      <c r="AD280" s="74" t="n"/>
      <c r="AE280" s="75" t="n"/>
      <c r="AF280" s="75" t="n"/>
      <c r="AG280" s="74" t="n"/>
      <c r="AH280" s="74" t="n"/>
      <c r="AI280" s="74" t="n"/>
      <c r="AJ280" s="74" t="n"/>
      <c r="AK280" s="74" t="n"/>
      <c r="AL280" s="74" t="n"/>
      <c r="AM280" s="74" t="n"/>
      <c r="AN280" s="74" t="n"/>
      <c r="AO280" s="74" t="n"/>
      <c r="AP280" s="74" t="n"/>
      <c r="AQ280" s="75" t="n"/>
      <c r="AR280" s="74" t="n"/>
      <c r="AS280" s="75" t="n"/>
      <c r="AT280" s="75" t="n"/>
      <c r="AU280" s="75" t="n"/>
      <c r="AV280" s="74" t="n"/>
      <c r="AW280" s="75" t="n"/>
      <c r="AX280" s="74" t="n"/>
      <c r="AY280" s="74" t="n"/>
      <c r="AZ280" s="74" t="n"/>
      <c r="BA280" s="74" t="n"/>
      <c r="BB280" s="74" t="n"/>
      <c r="BC280" s="74" t="n"/>
      <c r="BD280" s="74" t="n"/>
      <c r="BE280" s="74" t="n"/>
      <c r="BF280" s="74" t="n"/>
      <c r="BG280" s="74" t="n"/>
      <c r="BH280" s="74" t="n"/>
      <c r="BI280" s="74" t="n"/>
      <c r="BJ280" s="74" t="n"/>
      <c r="BK280" s="74" t="n"/>
      <c r="BL280" s="74" t="n"/>
      <c r="BM280" s="74" t="n"/>
      <c r="BN280" s="74" t="n"/>
      <c r="BO280" s="74" t="n"/>
      <c r="BP280" s="74" t="n"/>
      <c r="BQ280" s="62">
        <f>COUNTIF($G280:$BP280,"a")+COUNTIF($G280:$BP280,"r0,a5")/2+COUNTIF($G280:$BP280,"p5,a5")/2</f>
        <v/>
      </c>
      <c r="BR280" s="62">
        <f>COUNTIF($G280:$BP280,"d")+COUNTIF($G280:$BP280,"r0,d5")/2+COUNTIF($G280:$BP280,"p5,d5")/2</f>
        <v/>
      </c>
      <c r="BS280" s="62">
        <f>COUNTIF($G280:$BP280,"b")+COUNTIF($G280:$BP280,"r0,b5")/2+COUNTIF($G280:$BP280,"p5,b5")/2</f>
        <v/>
      </c>
      <c r="BT280" s="62">
        <f>COUNTIF($G280:$BP280,"c")+COUNTIF($G280:$BP280,"r0,c5")/2+COUNTIF($G280:$BP280,"p5,c5")/2</f>
        <v/>
      </c>
      <c r="BU280" s="62">
        <f>COUNTIF($G280:$BP280,"KH")+COUNTIF($G280:$BP280,"TL")+COUNTIF($G280:$BP280,"L")</f>
        <v/>
      </c>
      <c r="BV280" s="62" t="n"/>
      <c r="BW280" s="62">
        <f>COUNTIF($G280:$BP280,"hh")</f>
        <v/>
      </c>
      <c r="BX280" s="62">
        <f>COUNTIF($G280:$BP280,"nt7")</f>
        <v/>
      </c>
      <c r="BY280" s="62">
        <f>COUNTIF($G280:$BP280,"P")+COUNTIF($G280:$BP280,"p5,a5")/2+COUNTIF($G280:$BP280,"p5,b5")/2+COUNTIF($G280:$BP280,"p5,c5")/2+COUNTIF($G280:$BP280,"p5,d5")/2</f>
        <v/>
      </c>
      <c r="BZ280" s="63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4">
        <f>IF(BZ280&gt;25,4,IF(BZ280&gt;18,3,IF(BZ280&gt;12,2,IF(BZ280&gt;4,1,0))))-BX280-2+1</f>
        <v/>
      </c>
      <c r="CE280" s="30" t="n"/>
      <c r="CF280" s="64">
        <f>CD280*CI280</f>
        <v/>
      </c>
      <c r="CG280" s="65">
        <f>F280-BY280+1</f>
        <v/>
      </c>
      <c r="CH280" s="64">
        <f>CE280*16</f>
        <v/>
      </c>
      <c r="CI280" s="66">
        <f>VLOOKUP(A280,[1]DATA!$A$6:$AI$331,34,0)</f>
        <v/>
      </c>
      <c r="CJ280" s="67">
        <f>VLOOKUP(A280,[2]CHAMCONG!A$7:CI$333,79,0)</f>
        <v/>
      </c>
      <c r="CK280" s="68">
        <f>CJ280-CA280</f>
        <v/>
      </c>
      <c r="CL280" s="25" t="n"/>
      <c r="CM280" s="25" t="n"/>
    </row>
    <row r="281" ht="18" customFormat="1" customHeight="1" s="26">
      <c r="A281" s="69" t="inlineStr">
        <is>
          <t>A1895</t>
        </is>
      </c>
      <c r="B281" s="70" t="inlineStr">
        <is>
          <t>Nguyễn Huy Hoàng</t>
        </is>
      </c>
      <c r="C281" s="71" t="inlineStr">
        <is>
          <t>Kho X1</t>
        </is>
      </c>
      <c r="D281" s="72" t="inlineStr">
        <is>
          <t>Trực tiếp</t>
        </is>
      </c>
      <c r="E281" s="73" t="inlineStr">
        <is>
          <t>2021-03-17</t>
        </is>
      </c>
      <c r="F281" s="73" t="inlineStr"/>
      <c r="G281" s="74" t="inlineStr">
        <is>
          <t>A</t>
        </is>
      </c>
      <c r="H281" s="74" t="n">
        <v>4</v>
      </c>
      <c r="I281" s="74" t="inlineStr">
        <is>
          <t>A</t>
        </is>
      </c>
      <c r="J281" s="74" t="n">
        <v>4</v>
      </c>
      <c r="K281" s="74" t="inlineStr"/>
      <c r="L281" s="74" t="n">
        <v>0</v>
      </c>
      <c r="M281" s="74" t="inlineStr">
        <is>
          <t>A</t>
        </is>
      </c>
      <c r="N281" s="74" t="n">
        <v>4</v>
      </c>
      <c r="O281" s="74" t="inlineStr">
        <is>
          <t>A</t>
        </is>
      </c>
      <c r="P281" s="74" t="n">
        <v>4</v>
      </c>
      <c r="Q281" s="74" t="inlineStr">
        <is>
          <t>R0</t>
        </is>
      </c>
      <c r="R281" s="74" t="n">
        <v>0</v>
      </c>
      <c r="S281" s="74" t="inlineStr">
        <is>
          <t>A</t>
        </is>
      </c>
      <c r="T281" s="74" t="n">
        <v>4</v>
      </c>
      <c r="U281" s="74" t="inlineStr">
        <is>
          <t>A</t>
        </is>
      </c>
      <c r="V281" s="74" t="n">
        <v>0</v>
      </c>
      <c r="W281" s="74" t="inlineStr">
        <is>
          <t>L</t>
        </is>
      </c>
      <c r="X281" s="74" t="n">
        <v>0</v>
      </c>
      <c r="Y281" s="74" t="inlineStr"/>
      <c r="Z281" s="74" t="n">
        <v>0</v>
      </c>
      <c r="AA281" s="75" t="inlineStr">
        <is>
          <t>P0</t>
        </is>
      </c>
      <c r="AB281" s="74" t="n">
        <v>0</v>
      </c>
      <c r="AC281" s="74" t="n"/>
      <c r="AD281" s="74" t="n"/>
      <c r="AE281" s="75" t="n"/>
      <c r="AF281" s="75" t="n"/>
      <c r="AG281" s="75" t="n"/>
      <c r="AH281" s="74" t="n"/>
      <c r="AI281" s="74" t="n"/>
      <c r="AJ281" s="74" t="n"/>
      <c r="AK281" s="74" t="n"/>
      <c r="AL281" s="74" t="n"/>
      <c r="AM281" s="74" t="n"/>
      <c r="AN281" s="74" t="n"/>
      <c r="AO281" s="74" t="n"/>
      <c r="AP281" s="74" t="n"/>
      <c r="AQ281" s="74" t="n"/>
      <c r="AR281" s="74" t="n"/>
      <c r="AS281" s="74" t="n"/>
      <c r="AT281" s="74" t="n"/>
      <c r="AU281" s="74" t="n"/>
      <c r="AV281" s="74" t="n"/>
      <c r="AW281" s="74" t="n"/>
      <c r="AX281" s="74" t="n"/>
      <c r="AY281" s="74" t="n"/>
      <c r="AZ281" s="74" t="n"/>
      <c r="BA281" s="74" t="n"/>
      <c r="BB281" s="74" t="n"/>
      <c r="BC281" s="74" t="n"/>
      <c r="BD281" s="74" t="n"/>
      <c r="BE281" s="74" t="n"/>
      <c r="BF281" s="74" t="n"/>
      <c r="BG281" s="74" t="n"/>
      <c r="BH281" s="74" t="n"/>
      <c r="BI281" s="74" t="n"/>
      <c r="BJ281" s="74" t="n"/>
      <c r="BK281" s="74" t="n"/>
      <c r="BL281" s="74" t="n"/>
      <c r="BM281" s="74" t="n"/>
      <c r="BN281" s="74" t="n"/>
      <c r="BO281" s="74" t="n"/>
      <c r="BP281" s="74" t="n"/>
      <c r="BQ281" s="62">
        <f>COUNTIF($G281:$BP281,"a")+COUNTIF($G281:$BP281,"r0,a5")/2+COUNTIF($G281:$BP281,"p5,a5")/2</f>
        <v/>
      </c>
      <c r="BR281" s="62">
        <f>COUNTIF($G281:$BP281,"d")+COUNTIF($G281:$BP281,"r0,d5")/2+COUNTIF($G281:$BP281,"p5,d5")/2</f>
        <v/>
      </c>
      <c r="BS281" s="62">
        <f>COUNTIF($G281:$BP281,"b")+COUNTIF($G281:$BP281,"r0,b5")/2+COUNTIF($G281:$BP281,"p5,b5")/2</f>
        <v/>
      </c>
      <c r="BT281" s="62">
        <f>COUNTIF($G281:$BP281,"c")+COUNTIF($G281:$BP281,"r0,c5")/2+COUNTIF($G281:$BP281,"p5,c5")/2</f>
        <v/>
      </c>
      <c r="BU281" s="62">
        <f>COUNTIF($G281:$BP281,"KH")+COUNTIF($G281:$BP281,"TL")+COUNTIF($G281:$BP281,"L")</f>
        <v/>
      </c>
      <c r="BV281" s="62" t="n"/>
      <c r="BW281" s="62">
        <f>COUNTIF($G281:$BP281,"hh")</f>
        <v/>
      </c>
      <c r="BX281" s="62">
        <f>COUNTIF($G281:$BP281,"nt7")</f>
        <v/>
      </c>
      <c r="BY281" s="62">
        <f>COUNTIF($G281:$BP281,"P")+COUNTIF($G281:$BP281,"p5,a5")/2+COUNTIF($G281:$BP281,"p5,b5")/2+COUNTIF($G281:$BP281,"p5,c5")/2+COUNTIF($G281:$BP281,"p5,d5")/2</f>
        <v/>
      </c>
      <c r="BZ281" s="63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4">
        <f>IF(BZ281&gt;25,4,IF(BZ281&gt;18,3,IF(BZ281&gt;12,2,IF(BZ281&gt;4,1,0))))-BX281-2+1</f>
        <v/>
      </c>
      <c r="CE281" s="30" t="n"/>
      <c r="CF281" s="64">
        <f>CD281*CI281</f>
        <v/>
      </c>
      <c r="CG281" s="65">
        <f>F281-BY281+1</f>
        <v/>
      </c>
      <c r="CH281" s="64">
        <f>CE281*16</f>
        <v/>
      </c>
      <c r="CI281" s="66">
        <f>VLOOKUP(A281,[1]DATA!$A$6:$AI$331,34,0)</f>
        <v/>
      </c>
      <c r="CJ281" s="67">
        <f>VLOOKUP(A281,[2]CHAMCONG!A$7:CI$333,79,0)</f>
        <v/>
      </c>
      <c r="CK281" s="68">
        <f>CJ281-CA281</f>
        <v/>
      </c>
      <c r="CL281" s="25" t="n"/>
      <c r="CM281" s="25" t="n"/>
    </row>
    <row r="282" ht="18" customFormat="1" customHeight="1" s="26">
      <c r="A282" s="69" t="inlineStr">
        <is>
          <t>A1896</t>
        </is>
      </c>
      <c r="B282" s="70" t="inlineStr">
        <is>
          <t>Nguyễn Văn Tưng</t>
        </is>
      </c>
      <c r="C282" s="71" t="inlineStr">
        <is>
          <t>X2 Line 2-6</t>
        </is>
      </c>
      <c r="D282" s="72" t="inlineStr">
        <is>
          <t>Trực tiếp</t>
        </is>
      </c>
      <c r="E282" s="73" t="inlineStr">
        <is>
          <t>2021-03-17</t>
        </is>
      </c>
      <c r="F282" s="73" t="inlineStr"/>
      <c r="G282" s="74" t="inlineStr">
        <is>
          <t>P0</t>
        </is>
      </c>
      <c r="H282" s="74" t="n">
        <v>0</v>
      </c>
      <c r="I282" s="74" t="inlineStr">
        <is>
          <t>P0</t>
        </is>
      </c>
      <c r="J282" s="74" t="n">
        <v>0</v>
      </c>
      <c r="K282" s="74" t="inlineStr"/>
      <c r="L282" s="74" t="n">
        <v>0</v>
      </c>
      <c r="M282" s="74" t="inlineStr">
        <is>
          <t>C</t>
        </is>
      </c>
      <c r="N282" s="74" t="n">
        <v>4</v>
      </c>
      <c r="O282" s="74" t="inlineStr">
        <is>
          <t>C</t>
        </is>
      </c>
      <c r="P282" s="74" t="n">
        <v>4</v>
      </c>
      <c r="Q282" s="74" t="inlineStr">
        <is>
          <t>C</t>
        </is>
      </c>
      <c r="R282" s="74" t="n">
        <v>4</v>
      </c>
      <c r="S282" s="74" t="inlineStr">
        <is>
          <t>C</t>
        </is>
      </c>
      <c r="T282" s="74" t="n">
        <v>4</v>
      </c>
      <c r="U282" s="74" t="inlineStr">
        <is>
          <t>C</t>
        </is>
      </c>
      <c r="V282" s="74" t="n">
        <v>4</v>
      </c>
      <c r="W282" s="74" t="inlineStr">
        <is>
          <t>L</t>
        </is>
      </c>
      <c r="X282" s="74" t="n">
        <v>0</v>
      </c>
      <c r="Y282" s="74" t="inlineStr"/>
      <c r="Z282" s="74" t="n">
        <v>0</v>
      </c>
      <c r="AA282" s="75" t="inlineStr">
        <is>
          <t>P0</t>
        </is>
      </c>
      <c r="AB282" s="74" t="n">
        <v>0</v>
      </c>
      <c r="AC282" s="74" t="n"/>
      <c r="AD282" s="74" t="n"/>
      <c r="AE282" s="75" t="n"/>
      <c r="AF282" s="75" t="n"/>
      <c r="AG282" s="74" t="n"/>
      <c r="AH282" s="74" t="n"/>
      <c r="AI282" s="74" t="n"/>
      <c r="AJ282" s="74" t="n"/>
      <c r="AK282" s="75" t="n"/>
      <c r="AL282" s="74" t="n"/>
      <c r="AM282" s="74" t="n"/>
      <c r="AN282" s="74" t="n"/>
      <c r="AO282" s="74" t="n"/>
      <c r="AP282" s="74" t="n"/>
      <c r="AQ282" s="75" t="n"/>
      <c r="AR282" s="74" t="n"/>
      <c r="AS282" s="75" t="n"/>
      <c r="AT282" s="75" t="n"/>
      <c r="AU282" s="75" t="n"/>
      <c r="AV282" s="74" t="n"/>
      <c r="AW282" s="74" t="n"/>
      <c r="AX282" s="74" t="n"/>
      <c r="AY282" s="74" t="n"/>
      <c r="AZ282" s="74" t="n"/>
      <c r="BA282" s="74" t="n"/>
      <c r="BB282" s="74" t="n"/>
      <c r="BC282" s="74" t="n"/>
      <c r="BD282" s="74" t="n"/>
      <c r="BE282" s="74" t="n"/>
      <c r="BF282" s="74" t="n"/>
      <c r="BG282" s="74" t="n"/>
      <c r="BH282" s="74" t="n"/>
      <c r="BI282" s="74" t="n"/>
      <c r="BJ282" s="74" t="n"/>
      <c r="BK282" s="74" t="n"/>
      <c r="BL282" s="74" t="n"/>
      <c r="BM282" s="74" t="n"/>
      <c r="BN282" s="74" t="n"/>
      <c r="BO282" s="74" t="n"/>
      <c r="BP282" s="74" t="n"/>
      <c r="BQ282" s="62">
        <f>COUNTIF($G282:$BP282,"a")+COUNTIF($G282:$BP282,"r0,a5")/2+COUNTIF($G282:$BP282,"p5,a5")/2</f>
        <v/>
      </c>
      <c r="BR282" s="62">
        <f>COUNTIF($G282:$BP282,"d")+COUNTIF($G282:$BP282,"r0,d5")/2+COUNTIF($G282:$BP282,"p5,d5")/2</f>
        <v/>
      </c>
      <c r="BS282" s="62">
        <f>COUNTIF($G282:$BP282,"b")+COUNTIF($G282:$BP282,"r0,b5")/2+COUNTIF($G282:$BP282,"p5,b5")/2</f>
        <v/>
      </c>
      <c r="BT282" s="62">
        <f>COUNTIF($G282:$BP282,"c")+COUNTIF($G282:$BP282,"r0,c5")/2+COUNTIF($G282:$BP282,"p5,c5")/2</f>
        <v/>
      </c>
      <c r="BU282" s="62">
        <f>COUNTIF($G282:$BP282,"KH")+COUNTIF($G282:$BP282,"TL")+COUNTIF($G282:$BP282,"L")</f>
        <v/>
      </c>
      <c r="BV282" s="62" t="n"/>
      <c r="BW282" s="62">
        <f>COUNTIF($G282:$BP282,"hh")</f>
        <v/>
      </c>
      <c r="BX282" s="62">
        <f>COUNTIF($G282:$BP282,"nt7")</f>
        <v/>
      </c>
      <c r="BY282" s="62">
        <f>COUNTIF($G282:$BP282,"P")+COUNTIF($G282:$BP282,"p5,a5")/2+COUNTIF($G282:$BP282,"p5,b5")/2+COUNTIF($G282:$BP282,"p5,c5")/2+COUNTIF($G282:$BP282,"p5,d5")/2</f>
        <v/>
      </c>
      <c r="BZ282" s="63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4">
        <f>IF(BZ282&gt;25,4,IF(BZ282&gt;18,3,IF(BZ282&gt;12,2,IF(BZ282&gt;4,1,0))))-BX282-2+1</f>
        <v/>
      </c>
      <c r="CE282" s="30" t="n"/>
      <c r="CF282" s="64">
        <f>CD282*CI282</f>
        <v/>
      </c>
      <c r="CG282" s="65">
        <f>F282-BY282+1</f>
        <v/>
      </c>
      <c r="CH282" s="64">
        <f>CE282*16</f>
        <v/>
      </c>
      <c r="CI282" s="66">
        <f>VLOOKUP(A282,[1]DATA!$A$6:$AI$331,34,0)</f>
        <v/>
      </c>
      <c r="CJ282" s="67">
        <f>VLOOKUP(A282,[2]CHAMCONG!A$7:CI$333,79,0)</f>
        <v/>
      </c>
      <c r="CK282" s="68">
        <f>CJ282-CA282</f>
        <v/>
      </c>
      <c r="CL282" s="25" t="n"/>
      <c r="CM282" s="25" t="n"/>
    </row>
    <row r="283" ht="18" customFormat="1" customHeight="1" s="26">
      <c r="A283" s="69" t="inlineStr">
        <is>
          <t>A1901</t>
        </is>
      </c>
      <c r="B283" s="70" t="inlineStr">
        <is>
          <t>Chu Hoàng Anh</t>
        </is>
      </c>
      <c r="C283" s="71" t="inlineStr">
        <is>
          <t>QA/QC X1 Xi</t>
        </is>
      </c>
      <c r="D283" s="72" t="inlineStr">
        <is>
          <t>Trực tiếp</t>
        </is>
      </c>
      <c r="E283" s="73" t="inlineStr">
        <is>
          <t>2021-03-22</t>
        </is>
      </c>
      <c r="F283" s="73" t="inlineStr"/>
      <c r="G283" s="74" t="inlineStr">
        <is>
          <t>R0</t>
        </is>
      </c>
      <c r="H283" s="74" t="n">
        <v>0</v>
      </c>
      <c r="I283" s="74" t="inlineStr">
        <is>
          <t>A</t>
        </is>
      </c>
      <c r="J283" s="74" t="n">
        <v>4</v>
      </c>
      <c r="K283" s="74" t="inlineStr"/>
      <c r="L283" s="74" t="n">
        <v>0</v>
      </c>
      <c r="M283" s="74" t="inlineStr">
        <is>
          <t>A</t>
        </is>
      </c>
      <c r="N283" s="74" t="n">
        <v>4</v>
      </c>
      <c r="O283" s="74" t="inlineStr">
        <is>
          <t>P0</t>
        </is>
      </c>
      <c r="P283" s="74" t="n">
        <v>0</v>
      </c>
      <c r="Q283" s="74" t="inlineStr">
        <is>
          <t>A</t>
        </is>
      </c>
      <c r="R283" s="74" t="n">
        <v>4</v>
      </c>
      <c r="S283" s="74" t="inlineStr">
        <is>
          <t>A</t>
        </is>
      </c>
      <c r="T283" s="74" t="n">
        <v>4</v>
      </c>
      <c r="U283" s="74" t="inlineStr">
        <is>
          <t>A</t>
        </is>
      </c>
      <c r="V283" s="74" t="n">
        <v>4</v>
      </c>
      <c r="W283" s="74" t="inlineStr">
        <is>
          <t>L</t>
        </is>
      </c>
      <c r="X283" s="74" t="n">
        <v>0</v>
      </c>
      <c r="Y283" s="74" t="inlineStr"/>
      <c r="Z283" s="74" t="n">
        <v>0</v>
      </c>
      <c r="AA283" s="74" t="inlineStr">
        <is>
          <t>P0</t>
        </is>
      </c>
      <c r="AB283" s="74" t="n">
        <v>0</v>
      </c>
      <c r="AC283" s="74" t="n"/>
      <c r="AD283" s="74" t="n"/>
      <c r="AE283" s="74" t="n"/>
      <c r="AF283" s="74" t="n"/>
      <c r="AG283" s="74" t="n"/>
      <c r="AH283" s="74" t="n"/>
      <c r="AI283" s="74" t="n"/>
      <c r="AJ283" s="74" t="n"/>
      <c r="AK283" s="74" t="n"/>
      <c r="AL283" s="74" t="n"/>
      <c r="AM283" s="74" t="n"/>
      <c r="AN283" s="74" t="n"/>
      <c r="AO283" s="74" t="n"/>
      <c r="AP283" s="74" t="n"/>
      <c r="AQ283" s="74" t="n"/>
      <c r="AR283" s="74" t="n"/>
      <c r="AS283" s="74" t="n"/>
      <c r="AT283" s="74" t="n"/>
      <c r="AU283" s="74" t="n"/>
      <c r="AV283" s="74" t="n"/>
      <c r="AW283" s="74" t="n"/>
      <c r="AX283" s="74" t="n"/>
      <c r="AY283" s="74" t="n"/>
      <c r="AZ283" s="74" t="n"/>
      <c r="BA283" s="74" t="n"/>
      <c r="BB283" s="74" t="n"/>
      <c r="BC283" s="74" t="n"/>
      <c r="BD283" s="74" t="n"/>
      <c r="BE283" s="74" t="n"/>
      <c r="BF283" s="74" t="n"/>
      <c r="BG283" s="74" t="n"/>
      <c r="BH283" s="74" t="n"/>
      <c r="BI283" s="74" t="n"/>
      <c r="BJ283" s="74" t="n"/>
      <c r="BK283" s="74" t="n"/>
      <c r="BL283" s="74" t="n"/>
      <c r="BM283" s="74" t="n"/>
      <c r="BN283" s="74" t="n"/>
      <c r="BO283" s="74" t="n"/>
      <c r="BP283" s="74" t="n"/>
      <c r="BQ283" s="62">
        <f>COUNTIF($G283:$BP283,"a")+COUNTIF($G283:$BP283,"r0,a5")/2+COUNTIF($G283:$BP283,"p5,a5")/2</f>
        <v/>
      </c>
      <c r="BR283" s="62">
        <f>COUNTIF($G283:$BP283,"d")+COUNTIF($G283:$BP283,"r0,d5")/2+COUNTIF($G283:$BP283,"p5,d5")/2</f>
        <v/>
      </c>
      <c r="BS283" s="62">
        <f>COUNTIF($G283:$BP283,"b")+COUNTIF($G283:$BP283,"r0,b5")/2+COUNTIF($G283:$BP283,"p5,b5")/2</f>
        <v/>
      </c>
      <c r="BT283" s="62">
        <f>COUNTIF($G283:$BP283,"c")+COUNTIF($G283:$BP283,"r0,c5")/2+COUNTIF($G283:$BP283,"p5,c5")/2</f>
        <v/>
      </c>
      <c r="BU283" s="62">
        <f>COUNTIF($G283:$BP283,"KH")+COUNTIF($G283:$BP283,"TL")+COUNTIF($G283:$BP283,"L")</f>
        <v/>
      </c>
      <c r="BV283" s="62" t="n"/>
      <c r="BW283" s="62">
        <f>COUNTIF($G283:$BP283,"hh")</f>
        <v/>
      </c>
      <c r="BX283" s="62">
        <f>COUNTIF($G283:$BP283,"nt7")</f>
        <v/>
      </c>
      <c r="BY283" s="62">
        <f>COUNTIF($G283:$BP283,"P")+COUNTIF($G283:$BP283,"p5,a5")/2+COUNTIF($G283:$BP283,"p5,b5")/2+COUNTIF($G283:$BP283,"p5,c5")/2+COUNTIF($G283:$BP283,"p5,d5")/2</f>
        <v/>
      </c>
      <c r="BZ283" s="63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4">
        <f>IF(BZ283&gt;25,4,IF(BZ283&gt;18,3,IF(BZ283&gt;12,2,IF(BZ283&gt;4,1,0))))-BX283-2+1</f>
        <v/>
      </c>
      <c r="CE283" s="30" t="n"/>
      <c r="CF283" s="64">
        <f>CD283*CI283</f>
        <v/>
      </c>
      <c r="CG283" s="65">
        <f>F283-BY283+1</f>
        <v/>
      </c>
      <c r="CH283" s="64">
        <f>CE283*16</f>
        <v/>
      </c>
      <c r="CI283" s="66">
        <f>VLOOKUP(A283,[1]DATA!$A$6:$AI$331,34,0)</f>
        <v/>
      </c>
      <c r="CJ283" s="67">
        <f>VLOOKUP(A283,[2]CHAMCONG!A$7:CI$333,79,0)</f>
        <v/>
      </c>
      <c r="CK283" s="68">
        <f>CJ283-CA283</f>
        <v/>
      </c>
      <c r="CL283" s="25" t="n"/>
      <c r="CM283" s="25" t="n"/>
    </row>
    <row r="284" ht="18" customFormat="1" customHeight="1" s="26">
      <c r="A284" s="69" t="inlineStr">
        <is>
          <t>A1907</t>
        </is>
      </c>
      <c r="B284" s="70" t="inlineStr">
        <is>
          <t>Nguyễn Thu Lắm</t>
        </is>
      </c>
      <c r="C284" s="71" t="inlineStr">
        <is>
          <t>X1 Ép - B</t>
        </is>
      </c>
      <c r="D284" s="72" t="inlineStr">
        <is>
          <t>Trực tiếp</t>
        </is>
      </c>
      <c r="E284" s="73" t="inlineStr">
        <is>
          <t>2021-03-22</t>
        </is>
      </c>
      <c r="F284" s="73" t="inlineStr"/>
      <c r="G284" s="74" t="inlineStr">
        <is>
          <t>P0</t>
        </is>
      </c>
      <c r="H284" s="74" t="n">
        <v>0</v>
      </c>
      <c r="I284" s="74" t="inlineStr">
        <is>
          <t>P0</t>
        </is>
      </c>
      <c r="J284" s="74" t="n">
        <v>0</v>
      </c>
      <c r="K284" s="74" t="inlineStr"/>
      <c r="L284" s="74" t="n">
        <v>0</v>
      </c>
      <c r="M284" s="74" t="inlineStr">
        <is>
          <t>P0</t>
        </is>
      </c>
      <c r="N284" s="74" t="n">
        <v>0</v>
      </c>
      <c r="O284" s="74" t="inlineStr">
        <is>
          <t>P0</t>
        </is>
      </c>
      <c r="P284" s="74" t="n">
        <v>0</v>
      </c>
      <c r="Q284" s="75" t="inlineStr">
        <is>
          <t>P0</t>
        </is>
      </c>
      <c r="R284" s="75" t="n">
        <v>0</v>
      </c>
      <c r="S284" s="74" t="inlineStr">
        <is>
          <t>P0</t>
        </is>
      </c>
      <c r="T284" s="74" t="n">
        <v>0</v>
      </c>
      <c r="U284" s="74" t="inlineStr">
        <is>
          <t>P0</t>
        </is>
      </c>
      <c r="V284" s="74" t="n">
        <v>0</v>
      </c>
      <c r="W284" s="75" t="inlineStr">
        <is>
          <t>L</t>
        </is>
      </c>
      <c r="X284" s="74" t="n">
        <v>0</v>
      </c>
      <c r="Y284" s="75" t="inlineStr"/>
      <c r="Z284" s="74" t="n">
        <v>0</v>
      </c>
      <c r="AA284" s="75" t="inlineStr">
        <is>
          <t>P0</t>
        </is>
      </c>
      <c r="AB284" s="74" t="n">
        <v>0</v>
      </c>
      <c r="AC284" s="75" t="n"/>
      <c r="AD284" s="74" t="n"/>
      <c r="AE284" s="75" t="n"/>
      <c r="AF284" s="75" t="n"/>
      <c r="AG284" s="75" t="n"/>
      <c r="AH284" s="74" t="n"/>
      <c r="AI284" s="74" t="n"/>
      <c r="AJ284" s="74" t="n"/>
      <c r="AK284" s="75" t="n"/>
      <c r="AL284" s="74" t="n"/>
      <c r="AM284" s="75" t="n"/>
      <c r="AN284" s="74" t="n"/>
      <c r="AO284" s="75" t="n"/>
      <c r="AP284" s="74" t="n"/>
      <c r="AQ284" s="75" t="n"/>
      <c r="AR284" s="74" t="n"/>
      <c r="AS284" s="75" t="n"/>
      <c r="AT284" s="75" t="n"/>
      <c r="AU284" s="74" t="n"/>
      <c r="AV284" s="74" t="n"/>
      <c r="AW284" s="74" t="n"/>
      <c r="AX284" s="74" t="n"/>
      <c r="AY284" s="75" t="n"/>
      <c r="AZ284" s="74" t="n"/>
      <c r="BA284" s="75" t="n"/>
      <c r="BB284" s="74" t="n"/>
      <c r="BC284" s="75" t="n"/>
      <c r="BD284" s="74" t="n"/>
      <c r="BE284" s="75" t="n"/>
      <c r="BF284" s="74" t="n"/>
      <c r="BG284" s="75" t="n"/>
      <c r="BH284" s="75" t="n"/>
      <c r="BI284" s="74" t="n"/>
      <c r="BJ284" s="74" t="n"/>
      <c r="BK284" s="74" t="n"/>
      <c r="BL284" s="74" t="n"/>
      <c r="BM284" s="74" t="n"/>
      <c r="BN284" s="74" t="n"/>
      <c r="BO284" s="74" t="n"/>
      <c r="BP284" s="74" t="n"/>
      <c r="BQ284" s="62">
        <f>COUNTIF($G284:$BP284,"a")+COUNTIF($G284:$BP284,"r0,a5")/2+COUNTIF($G284:$BP284,"p5,a5")/2</f>
        <v/>
      </c>
      <c r="BR284" s="62">
        <f>COUNTIF($G284:$BP284,"d")+COUNTIF($G284:$BP284,"r0,d5")/2+COUNTIF($G284:$BP284,"p5,d5")/2</f>
        <v/>
      </c>
      <c r="BS284" s="62">
        <f>COUNTIF($G284:$BP284,"b")+COUNTIF($G284:$BP284,"r0,b5")/2+COUNTIF($G284:$BP284,"p5,b5")/2</f>
        <v/>
      </c>
      <c r="BT284" s="62">
        <f>COUNTIF($G284:$BP284,"c")+COUNTIF($G284:$BP284,"r0,c5")/2+COUNTIF($G284:$BP284,"p5,c5")/2</f>
        <v/>
      </c>
      <c r="BU284" s="62">
        <f>COUNTIF($G284:$BP284,"KH")+COUNTIF($G284:$BP284,"TL")+COUNTIF($G284:$BP284,"L")</f>
        <v/>
      </c>
      <c r="BV284" s="62" t="n"/>
      <c r="BW284" s="62">
        <f>COUNTIF($G284:$BP284,"hh")</f>
        <v/>
      </c>
      <c r="BX284" s="62">
        <f>COUNTIF($G284:$BP284,"nt7")</f>
        <v/>
      </c>
      <c r="BY284" s="62">
        <f>COUNTIF($G284:$BP284,"P")+COUNTIF($G284:$BP284,"p5,a5")/2+COUNTIF($G284:$BP284,"p5,b5")/2+COUNTIF($G284:$BP284,"p5,c5")/2+COUNTIF($G284:$BP284,"p5,d5")/2</f>
        <v/>
      </c>
      <c r="BZ284" s="63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4">
        <f>IF(BZ284&gt;25,4,IF(BZ284&gt;18,3,IF(BZ284&gt;12,2,IF(BZ284&gt;4,1,0))))-BX284-2+1</f>
        <v/>
      </c>
      <c r="CE284" s="30" t="n"/>
      <c r="CF284" s="64">
        <f>CD284*CI284</f>
        <v/>
      </c>
      <c r="CG284" s="65">
        <f>F284-BY284+1</f>
        <v/>
      </c>
      <c r="CH284" s="64">
        <f>CE284*16</f>
        <v/>
      </c>
      <c r="CI284" s="66">
        <f>VLOOKUP(A284,[1]DATA!$A$6:$AI$331,34,0)</f>
        <v/>
      </c>
      <c r="CJ284" s="67">
        <f>VLOOKUP(A284,[2]CHAMCONG!A$7:CI$333,79,0)</f>
        <v/>
      </c>
      <c r="CK284" s="68">
        <f>CJ284-CA284</f>
        <v/>
      </c>
      <c r="CL284" s="25" t="n"/>
      <c r="CM284" s="25" t="n"/>
    </row>
    <row r="285" ht="18" customFormat="1" customHeight="1" s="26">
      <c r="A285" s="69" t="inlineStr">
        <is>
          <t>A1909</t>
        </is>
      </c>
      <c r="B285" s="70" t="inlineStr">
        <is>
          <t>Lê Thị Ánh Quyên</t>
        </is>
      </c>
      <c r="C285" s="71" t="inlineStr">
        <is>
          <t>X2 Line 2-4</t>
        </is>
      </c>
      <c r="D285" s="72" t="inlineStr">
        <is>
          <t>Trực tiếp</t>
        </is>
      </c>
      <c r="E285" s="73" t="inlineStr">
        <is>
          <t>2021-03-22</t>
        </is>
      </c>
      <c r="F285" s="73" t="inlineStr"/>
      <c r="G285" s="74" t="inlineStr">
        <is>
          <t>A</t>
        </is>
      </c>
      <c r="H285" s="74" t="n">
        <v>4</v>
      </c>
      <c r="I285" s="75" t="inlineStr">
        <is>
          <t>A</t>
        </is>
      </c>
      <c r="J285" s="74" t="n">
        <v>0</v>
      </c>
      <c r="K285" s="75" t="inlineStr"/>
      <c r="L285" s="74" t="n">
        <v>0</v>
      </c>
      <c r="M285" s="75" t="inlineStr">
        <is>
          <t>A</t>
        </is>
      </c>
      <c r="N285" s="74" t="n">
        <v>4</v>
      </c>
      <c r="O285" s="75" t="inlineStr">
        <is>
          <t>A</t>
        </is>
      </c>
      <c r="P285" s="74" t="n">
        <v>4</v>
      </c>
      <c r="Q285" s="74" t="inlineStr">
        <is>
          <t>A</t>
        </is>
      </c>
      <c r="R285" s="74" t="n">
        <v>4</v>
      </c>
      <c r="S285" s="75" t="inlineStr">
        <is>
          <t>A</t>
        </is>
      </c>
      <c r="T285" s="74" t="n">
        <v>4</v>
      </c>
      <c r="U285" s="75" t="inlineStr">
        <is>
          <t>A</t>
        </is>
      </c>
      <c r="V285" s="74" t="n">
        <v>0</v>
      </c>
      <c r="W285" s="75" t="inlineStr">
        <is>
          <t>L</t>
        </is>
      </c>
      <c r="X285" s="74" t="n">
        <v>0</v>
      </c>
      <c r="Y285" s="75" t="inlineStr"/>
      <c r="Z285" s="74" t="n">
        <v>0</v>
      </c>
      <c r="AA285" s="75" t="inlineStr">
        <is>
          <t>R0</t>
        </is>
      </c>
      <c r="AB285" s="74" t="n">
        <v>0</v>
      </c>
      <c r="AC285" s="75" t="n"/>
      <c r="AD285" s="74" t="n"/>
      <c r="AE285" s="74" t="n"/>
      <c r="AF285" s="74" t="n"/>
      <c r="AG285" s="75" t="n"/>
      <c r="AH285" s="74" t="n"/>
      <c r="AI285" s="75" t="n"/>
      <c r="AJ285" s="74" t="n"/>
      <c r="AK285" s="75" t="n"/>
      <c r="AL285" s="74" t="n"/>
      <c r="AM285" s="75" t="n"/>
      <c r="AN285" s="74" t="n"/>
      <c r="AO285" s="75" t="n"/>
      <c r="AP285" s="74" t="n"/>
      <c r="AQ285" s="75" t="n"/>
      <c r="AR285" s="74" t="n"/>
      <c r="AS285" s="74" t="n"/>
      <c r="AT285" s="74" t="n"/>
      <c r="AU285" s="74" t="n"/>
      <c r="AV285" s="74" t="n"/>
      <c r="AW285" s="74" t="n"/>
      <c r="AX285" s="74" t="n"/>
      <c r="AY285" s="75" t="n"/>
      <c r="AZ285" s="74" t="n"/>
      <c r="BA285" s="74" t="n"/>
      <c r="BB285" s="74" t="n"/>
      <c r="BC285" s="74" t="n"/>
      <c r="BD285" s="74" t="n"/>
      <c r="BE285" s="75" t="n"/>
      <c r="BF285" s="74" t="n"/>
      <c r="BG285" s="74" t="n"/>
      <c r="BH285" s="74" t="n"/>
      <c r="BI285" s="74" t="n"/>
      <c r="BJ285" s="74" t="n"/>
      <c r="BK285" s="74" t="n"/>
      <c r="BL285" s="74" t="n"/>
      <c r="BM285" s="74" t="n"/>
      <c r="BN285" s="74" t="n"/>
      <c r="BO285" s="74" t="n"/>
      <c r="BP285" s="74" t="n"/>
      <c r="BQ285" s="62">
        <f>COUNTIF($G285:$BP285,"a")+COUNTIF($G285:$BP285,"r0,a5")/2+COUNTIF($G285:$BP285,"p5,a5")/2</f>
        <v/>
      </c>
      <c r="BR285" s="62">
        <f>COUNTIF($G285:$BP285,"d")+COUNTIF($G285:$BP285,"r0,d5")/2+COUNTIF($G285:$BP285,"p5,d5")/2</f>
        <v/>
      </c>
      <c r="BS285" s="62">
        <f>COUNTIF($G285:$BP285,"b")+COUNTIF($G285:$BP285,"r0,b5")/2+COUNTIF($G285:$BP285,"p5,b5")/2</f>
        <v/>
      </c>
      <c r="BT285" s="62">
        <f>COUNTIF($G285:$BP285,"c")+COUNTIF($G285:$BP285,"r0,c5")/2+COUNTIF($G285:$BP285,"p5,c5")/2</f>
        <v/>
      </c>
      <c r="BU285" s="62">
        <f>COUNTIF($G285:$BP285,"KH")+COUNTIF($G285:$BP285,"TL")+COUNTIF($G285:$BP285,"L")</f>
        <v/>
      </c>
      <c r="BV285" s="62" t="n"/>
      <c r="BW285" s="62">
        <f>COUNTIF($G285:$BP285,"hh")</f>
        <v/>
      </c>
      <c r="BX285" s="62">
        <f>COUNTIF($G285:$BP285,"nt7")</f>
        <v/>
      </c>
      <c r="BY285" s="62">
        <f>COUNTIF($G285:$BP285,"P")+COUNTIF($G285:$BP285,"p5,a5")/2+COUNTIF($G285:$BP285,"p5,b5")/2+COUNTIF($G285:$BP285,"p5,c5")/2+COUNTIF($G285:$BP285,"p5,d5")/2</f>
        <v/>
      </c>
      <c r="BZ285" s="63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4">
        <f>IF(BZ285&gt;25,4,IF(BZ285&gt;18,3,IF(BZ285&gt;12,2,IF(BZ285&gt;4,1,0))))-BX285-2+1</f>
        <v/>
      </c>
      <c r="CE285" s="30" t="n"/>
      <c r="CF285" s="64">
        <f>CD285*CI285</f>
        <v/>
      </c>
      <c r="CG285" s="65">
        <f>F285-BY285+1</f>
        <v/>
      </c>
      <c r="CH285" s="64">
        <f>CE285*16</f>
        <v/>
      </c>
      <c r="CI285" s="66">
        <f>VLOOKUP(A285,[1]DATA!$A$6:$AI$331,34,0)</f>
        <v/>
      </c>
      <c r="CJ285" s="67">
        <f>VLOOKUP(A285,[2]CHAMCONG!A$7:CI$333,79,0)</f>
        <v/>
      </c>
      <c r="CK285" s="68">
        <f>CJ285-CA285</f>
        <v/>
      </c>
      <c r="CL285" s="25" t="n"/>
      <c r="CM285" s="25" t="n"/>
    </row>
    <row r="286" ht="18" customFormat="1" customHeight="1" s="26">
      <c r="A286" s="69" t="inlineStr">
        <is>
          <t>A191</t>
        </is>
      </c>
      <c r="B286" s="70" t="inlineStr">
        <is>
          <t>Nguyễn Thị Mộng Cầm</t>
        </is>
      </c>
      <c r="C286" s="71" t="inlineStr">
        <is>
          <t>Hành Chính</t>
        </is>
      </c>
      <c r="D286" s="72" t="inlineStr">
        <is>
          <t>Trực tiếp</t>
        </is>
      </c>
      <c r="E286" s="73" t="inlineStr">
        <is>
          <t>2010-10-08</t>
        </is>
      </c>
      <c r="F286" s="73" t="inlineStr"/>
      <c r="G286" s="74" t="inlineStr">
        <is>
          <t>B</t>
        </is>
      </c>
      <c r="H286" s="74" t="n">
        <v>0</v>
      </c>
      <c r="I286" s="75" t="inlineStr">
        <is>
          <t>B</t>
        </is>
      </c>
      <c r="J286" s="74" t="n">
        <v>0</v>
      </c>
      <c r="K286" s="74" t="inlineStr"/>
      <c r="L286" s="74" t="n">
        <v>0</v>
      </c>
      <c r="M286" s="74" t="inlineStr">
        <is>
          <t>B</t>
        </is>
      </c>
      <c r="N286" s="74" t="n">
        <v>4</v>
      </c>
      <c r="O286" s="75" t="inlineStr">
        <is>
          <t>B</t>
        </is>
      </c>
      <c r="P286" s="74" t="n">
        <v>4</v>
      </c>
      <c r="Q286" s="74" t="inlineStr">
        <is>
          <t>B</t>
        </is>
      </c>
      <c r="R286" s="74" t="n">
        <v>4</v>
      </c>
      <c r="S286" s="74" t="inlineStr">
        <is>
          <t>B</t>
        </is>
      </c>
      <c r="T286" s="74" t="n">
        <v>4</v>
      </c>
      <c r="U286" s="74" t="inlineStr">
        <is>
          <t>R0</t>
        </is>
      </c>
      <c r="V286" s="74" t="n">
        <v>0</v>
      </c>
      <c r="W286" s="75" t="inlineStr">
        <is>
          <t>L</t>
        </is>
      </c>
      <c r="X286" s="74" t="n">
        <v>0</v>
      </c>
      <c r="Y286" s="74" t="inlineStr"/>
      <c r="Z286" s="74" t="n">
        <v>0</v>
      </c>
      <c r="AA286" s="74" t="inlineStr">
        <is>
          <t>P0</t>
        </is>
      </c>
      <c r="AB286" s="74" t="n">
        <v>0</v>
      </c>
      <c r="AC286" s="75" t="n"/>
      <c r="AD286" s="74" t="n"/>
      <c r="AE286" s="74" t="n"/>
      <c r="AF286" s="74" t="n"/>
      <c r="AG286" s="74" t="n"/>
      <c r="AH286" s="74" t="n"/>
      <c r="AI286" s="74" t="n"/>
      <c r="AJ286" s="74" t="n"/>
      <c r="AK286" s="75" t="n"/>
      <c r="AL286" s="74" t="n"/>
      <c r="AM286" s="74" t="n"/>
      <c r="AN286" s="74" t="n"/>
      <c r="AO286" s="74" t="n"/>
      <c r="AP286" s="74" t="n"/>
      <c r="AQ286" s="75" t="n"/>
      <c r="AR286" s="74" t="n"/>
      <c r="AS286" s="74" t="n"/>
      <c r="AT286" s="74" t="n"/>
      <c r="AU286" s="74" t="n"/>
      <c r="AV286" s="74" t="n"/>
      <c r="AW286" s="74" t="n"/>
      <c r="AX286" s="74" t="n"/>
      <c r="AY286" s="75" t="n"/>
      <c r="AZ286" s="74" t="n"/>
      <c r="BA286" s="74" t="n"/>
      <c r="BB286" s="74" t="n"/>
      <c r="BC286" s="74" t="n"/>
      <c r="BD286" s="74" t="n"/>
      <c r="BE286" s="75" t="n"/>
      <c r="BF286" s="74" t="n"/>
      <c r="BG286" s="74" t="n"/>
      <c r="BH286" s="74" t="n"/>
      <c r="BI286" s="74" t="n"/>
      <c r="BJ286" s="74" t="n"/>
      <c r="BK286" s="74" t="n"/>
      <c r="BL286" s="74" t="n"/>
      <c r="BM286" s="74" t="n"/>
      <c r="BN286" s="74" t="n"/>
      <c r="BO286" s="74" t="n"/>
      <c r="BP286" s="74" t="n"/>
      <c r="BQ286" s="62">
        <f>COUNTIF($G286:$BP286,"a")+COUNTIF($G286:$BP286,"r0,a5")/2+COUNTIF($G286:$BP286,"p5,a5")/2</f>
        <v/>
      </c>
      <c r="BR286" s="62">
        <f>COUNTIF($G286:$BP286,"d")+COUNTIF($G286:$BP286,"r0,d5")/2+COUNTIF($G286:$BP286,"p5,d5")/2</f>
        <v/>
      </c>
      <c r="BS286" s="62">
        <f>COUNTIF($G286:$BP286,"b")+COUNTIF($G286:$BP286,"r0,b5")/2+COUNTIF($G286:$BP286,"p5,b5")/2</f>
        <v/>
      </c>
      <c r="BT286" s="62">
        <f>COUNTIF($G286:$BP286,"c")+COUNTIF($G286:$BP286,"r0,c5")/2+COUNTIF($G286:$BP286,"p5,c5")/2</f>
        <v/>
      </c>
      <c r="BU286" s="62">
        <f>COUNTIF($G286:$BP286,"KH")+COUNTIF($G286:$BP286,"TL")+COUNTIF($G286:$BP286,"L")</f>
        <v/>
      </c>
      <c r="BV286" s="62" t="n"/>
      <c r="BW286" s="62">
        <f>COUNTIF($G286:$BP286,"hh")</f>
        <v/>
      </c>
      <c r="BX286" s="62">
        <f>COUNTIF($G286:$BP286,"nt7")</f>
        <v/>
      </c>
      <c r="BY286" s="62">
        <f>COUNTIF($G286:$BP286,"P")+COUNTIF($G286:$BP286,"p5,a5")/2+COUNTIF($G286:$BP286,"p5,b5")/2+COUNTIF($G286:$BP286,"p5,c5")/2+COUNTIF($G286:$BP286,"p5,d5")/2</f>
        <v/>
      </c>
      <c r="BZ286" s="63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4">
        <f>IF(BZ286&gt;25,4,IF(BZ286&gt;18,3,IF(BZ286&gt;12,2,IF(BZ286&gt;4,1,0))))-BX286-2+1</f>
        <v/>
      </c>
      <c r="CE286" s="30" t="n"/>
      <c r="CF286" s="64">
        <f>CD286*CI286</f>
        <v/>
      </c>
      <c r="CG286" s="65">
        <f>F286-BY286+1</f>
        <v/>
      </c>
      <c r="CH286" s="64">
        <f>CE286*16</f>
        <v/>
      </c>
      <c r="CI286" s="66">
        <f>VLOOKUP(A286,[1]DATA!$A$6:$AI$331,34,0)</f>
        <v/>
      </c>
      <c r="CJ286" s="67">
        <f>VLOOKUP(A286,[2]CHAMCONG!A$7:CI$333,79,0)</f>
        <v/>
      </c>
      <c r="CK286" s="68">
        <f>CJ286-CA286</f>
        <v/>
      </c>
      <c r="CL286" s="25" t="n"/>
      <c r="CM286" s="25" t="n"/>
    </row>
    <row r="287" ht="18" customFormat="1" customHeight="1" s="26">
      <c r="A287" s="69" t="inlineStr">
        <is>
          <t>A1913</t>
        </is>
      </c>
      <c r="B287" s="70" t="inlineStr">
        <is>
          <t>Nguyễn Ngọc Linh</t>
        </is>
      </c>
      <c r="C287" s="71" t="inlineStr">
        <is>
          <t>QA/QC X2</t>
        </is>
      </c>
      <c r="D287" s="72" t="inlineStr">
        <is>
          <t>Trực tiếp</t>
        </is>
      </c>
      <c r="E287" s="73" t="inlineStr">
        <is>
          <t>2021-03-22</t>
        </is>
      </c>
      <c r="F287" s="73" t="inlineStr"/>
      <c r="G287" s="74" t="inlineStr">
        <is>
          <t>A</t>
        </is>
      </c>
      <c r="H287" s="74" t="n">
        <v>4</v>
      </c>
      <c r="I287" s="74" t="inlineStr">
        <is>
          <t>A</t>
        </is>
      </c>
      <c r="J287" s="74" t="n">
        <v>4</v>
      </c>
      <c r="K287" s="74" t="inlineStr"/>
      <c r="L287" s="74" t="n">
        <v>0</v>
      </c>
      <c r="M287" s="74" t="inlineStr">
        <is>
          <t>P0</t>
        </is>
      </c>
      <c r="N287" s="74" t="n">
        <v>0</v>
      </c>
      <c r="O287" s="74" t="inlineStr">
        <is>
          <t>C</t>
        </is>
      </c>
      <c r="P287" s="74" t="n">
        <v>4</v>
      </c>
      <c r="Q287" s="74" t="inlineStr">
        <is>
          <t>C</t>
        </is>
      </c>
      <c r="R287" s="74" t="n">
        <v>4</v>
      </c>
      <c r="S287" s="74" t="inlineStr">
        <is>
          <t>C</t>
        </is>
      </c>
      <c r="T287" s="74" t="n">
        <v>4</v>
      </c>
      <c r="U287" s="74" t="inlineStr">
        <is>
          <t>C</t>
        </is>
      </c>
      <c r="V287" s="74" t="n">
        <v>4</v>
      </c>
      <c r="W287" s="74" t="inlineStr">
        <is>
          <t>L</t>
        </is>
      </c>
      <c r="X287" s="74" t="n">
        <v>0</v>
      </c>
      <c r="Y287" s="74" t="inlineStr"/>
      <c r="Z287" s="74" t="n">
        <v>0</v>
      </c>
      <c r="AA287" s="74" t="inlineStr">
        <is>
          <t>R0</t>
        </is>
      </c>
      <c r="AB287" s="74" t="n">
        <v>0</v>
      </c>
      <c r="AC287" s="75" t="n"/>
      <c r="AD287" s="74" t="n"/>
      <c r="AE287" s="75" t="n"/>
      <c r="AF287" s="75" t="n"/>
      <c r="AG287" s="75" t="n"/>
      <c r="AH287" s="74" t="n"/>
      <c r="AI287" s="75" t="n"/>
      <c r="AJ287" s="74" t="n"/>
      <c r="AK287" s="75" t="n"/>
      <c r="AL287" s="74" t="n"/>
      <c r="AM287" s="75" t="n"/>
      <c r="AN287" s="74" t="n"/>
      <c r="AO287" s="75" t="n"/>
      <c r="AP287" s="74" t="n"/>
      <c r="AQ287" s="74" t="n"/>
      <c r="AR287" s="74" t="n"/>
      <c r="AS287" s="74" t="n"/>
      <c r="AT287" s="74" t="n"/>
      <c r="AU287" s="74" t="n"/>
      <c r="AV287" s="74" t="n"/>
      <c r="AW287" s="74" t="n"/>
      <c r="AX287" s="74" t="n"/>
      <c r="AY287" s="74" t="n"/>
      <c r="AZ287" s="74" t="n"/>
      <c r="BA287" s="74" t="n"/>
      <c r="BB287" s="74" t="n"/>
      <c r="BC287" s="74" t="n"/>
      <c r="BD287" s="74" t="n"/>
      <c r="BE287" s="74" t="n"/>
      <c r="BF287" s="74" t="n"/>
      <c r="BG287" s="74" t="n"/>
      <c r="BH287" s="74" t="n"/>
      <c r="BI287" s="74" t="n"/>
      <c r="BJ287" s="74" t="n"/>
      <c r="BK287" s="74" t="n"/>
      <c r="BL287" s="74" t="n"/>
      <c r="BM287" s="74" t="n"/>
      <c r="BN287" s="74" t="n"/>
      <c r="BO287" s="74" t="n"/>
      <c r="BP287" s="74" t="n"/>
      <c r="BQ287" s="62">
        <f>COUNTIF($G287:$BP287,"a")+COUNTIF($G287:$BP287,"r0,a5")/2+COUNTIF($G287:$BP287,"p5,a5")/2</f>
        <v/>
      </c>
      <c r="BR287" s="62">
        <f>COUNTIF($G287:$BP287,"d")+COUNTIF($G287:$BP287,"r0,d5")/2+COUNTIF($G287:$BP287,"p5,d5")/2</f>
        <v/>
      </c>
      <c r="BS287" s="62">
        <f>COUNTIF($G287:$BP287,"b")+COUNTIF($G287:$BP287,"r0,b5")/2+COUNTIF($G287:$BP287,"p5,b5")/2</f>
        <v/>
      </c>
      <c r="BT287" s="62">
        <f>COUNTIF($G287:$BP287,"c")+COUNTIF($G287:$BP287,"r0,c5")/2+COUNTIF($G287:$BP287,"p5,c5")/2</f>
        <v/>
      </c>
      <c r="BU287" s="62">
        <f>COUNTIF($G287:$BP287,"KH")+COUNTIF($G287:$BP287,"TL")+COUNTIF($G287:$BP287,"L")</f>
        <v/>
      </c>
      <c r="BV287" s="62" t="n"/>
      <c r="BW287" s="62">
        <f>COUNTIF($G287:$BP287,"hh")</f>
        <v/>
      </c>
      <c r="BX287" s="62">
        <f>COUNTIF($G287:$BP287,"nt7")</f>
        <v/>
      </c>
      <c r="BY287" s="62">
        <f>COUNTIF($G287:$BP287,"P")+COUNTIF($G287:$BP287,"p5,a5")/2+COUNTIF($G287:$BP287,"p5,b5")/2+COUNTIF($G287:$BP287,"p5,c5")/2+COUNTIF($G287:$BP287,"p5,d5")/2</f>
        <v/>
      </c>
      <c r="BZ287" s="63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4">
        <f>IF(BZ287&gt;25,4,IF(BZ287&gt;18,3,IF(BZ287&gt;12,2,IF(BZ287&gt;4,1,0))))-BX287-2+1</f>
        <v/>
      </c>
      <c r="CE287" s="30" t="n"/>
      <c r="CF287" s="64">
        <f>CD287*CI287</f>
        <v/>
      </c>
      <c r="CG287" s="65">
        <f>F287-BY287+1</f>
        <v/>
      </c>
      <c r="CH287" s="64">
        <f>CE287*16</f>
        <v/>
      </c>
      <c r="CI287" s="66">
        <f>VLOOKUP(A287,[1]DATA!$A$6:$AI$331,34,0)</f>
        <v/>
      </c>
      <c r="CJ287" s="67">
        <f>VLOOKUP(A287,[2]CHAMCONG!A$7:CI$333,79,0)</f>
        <v/>
      </c>
      <c r="CK287" s="68">
        <f>CJ287-CA287</f>
        <v/>
      </c>
      <c r="CL287" s="25" t="n"/>
      <c r="CM287" s="25" t="n"/>
    </row>
    <row r="288" ht="18" customFormat="1" customHeight="1" s="26">
      <c r="A288" s="69" t="inlineStr">
        <is>
          <t>A1914</t>
        </is>
      </c>
      <c r="B288" s="70" t="inlineStr">
        <is>
          <t>Nguyễn Tấn Đông</t>
        </is>
      </c>
      <c r="C288" s="71" t="inlineStr">
        <is>
          <t>QA/QC Hành Chính</t>
        </is>
      </c>
      <c r="D288" s="72" t="inlineStr">
        <is>
          <t>Gián tiếp</t>
        </is>
      </c>
      <c r="E288" s="73" t="inlineStr">
        <is>
          <t>2021-03-24</t>
        </is>
      </c>
      <c r="F288" s="73" t="inlineStr"/>
      <c r="G288" s="74" t="inlineStr">
        <is>
          <t>D</t>
        </is>
      </c>
      <c r="H288" s="74" t="n">
        <v>0</v>
      </c>
      <c r="I288" s="75" t="inlineStr">
        <is>
          <t>D</t>
        </is>
      </c>
      <c r="J288" s="74" t="n">
        <v>0</v>
      </c>
      <c r="K288" s="75" t="inlineStr"/>
      <c r="L288" s="74" t="n">
        <v>0</v>
      </c>
      <c r="M288" s="75" t="inlineStr">
        <is>
          <t>D</t>
        </is>
      </c>
      <c r="N288" s="74" t="n">
        <v>0</v>
      </c>
      <c r="O288" s="75" t="inlineStr">
        <is>
          <t>D</t>
        </is>
      </c>
      <c r="P288" s="74" t="n">
        <v>0</v>
      </c>
      <c r="Q288" s="74" t="inlineStr">
        <is>
          <t>D</t>
        </is>
      </c>
      <c r="R288" s="74" t="n">
        <v>0</v>
      </c>
      <c r="S288" s="75" t="inlineStr">
        <is>
          <t>D</t>
        </is>
      </c>
      <c r="T288" s="74" t="n">
        <v>0</v>
      </c>
      <c r="U288" s="75" t="inlineStr">
        <is>
          <t>D</t>
        </is>
      </c>
      <c r="V288" s="74" t="n">
        <v>0</v>
      </c>
      <c r="W288" s="75" t="inlineStr">
        <is>
          <t>L</t>
        </is>
      </c>
      <c r="X288" s="74" t="n">
        <v>0</v>
      </c>
      <c r="Y288" s="75" t="inlineStr">
        <is>
          <t>CN</t>
        </is>
      </c>
      <c r="Z288" s="74" t="n">
        <v>0</v>
      </c>
      <c r="AA288" s="75" t="inlineStr">
        <is>
          <t>R0</t>
        </is>
      </c>
      <c r="AB288" s="74" t="n">
        <v>0</v>
      </c>
      <c r="AC288" s="75" t="n"/>
      <c r="AD288" s="74" t="n"/>
      <c r="AE288" s="74" t="n"/>
      <c r="AF288" s="74" t="n"/>
      <c r="AG288" s="75" t="n"/>
      <c r="AH288" s="74" t="n"/>
      <c r="AI288" s="75" t="n"/>
      <c r="AJ288" s="74" t="n"/>
      <c r="AK288" s="75" t="n"/>
      <c r="AL288" s="74" t="n"/>
      <c r="AM288" s="75" t="n"/>
      <c r="AN288" s="74" t="n"/>
      <c r="AO288" s="75" t="n"/>
      <c r="AP288" s="74" t="n"/>
      <c r="AQ288" s="75" t="n"/>
      <c r="AR288" s="74" t="n"/>
      <c r="AS288" s="74" t="n"/>
      <c r="AT288" s="74" t="n"/>
      <c r="AU288" s="74" t="n"/>
      <c r="AV288" s="74" t="n"/>
      <c r="AW288" s="74" t="n"/>
      <c r="AX288" s="74" t="n"/>
      <c r="AY288" s="75" t="n"/>
      <c r="AZ288" s="74" t="n"/>
      <c r="BA288" s="74" t="n"/>
      <c r="BB288" s="74" t="n"/>
      <c r="BC288" s="74" t="n"/>
      <c r="BD288" s="74" t="n"/>
      <c r="BE288" s="75" t="n"/>
      <c r="BF288" s="74" t="n"/>
      <c r="BG288" s="74" t="n"/>
      <c r="BH288" s="74" t="n"/>
      <c r="BI288" s="74" t="n"/>
      <c r="BJ288" s="74" t="n"/>
      <c r="BK288" s="74" t="n"/>
      <c r="BL288" s="74" t="n"/>
      <c r="BM288" s="74" t="n"/>
      <c r="BN288" s="74" t="n"/>
      <c r="BO288" s="74" t="n"/>
      <c r="BP288" s="74" t="n"/>
      <c r="BQ288" s="62">
        <f>COUNTIF($G288:$BP288,"a")+COUNTIF($G288:$BP288,"r0,a5")/2+COUNTIF($G288:$BP288,"p5,a5")/2</f>
        <v/>
      </c>
      <c r="BR288" s="62">
        <f>COUNTIF($G288:$BP288,"d")+COUNTIF($G288:$BP288,"r0,d5")/2+COUNTIF($G288:$BP288,"p5,d5")/2</f>
        <v/>
      </c>
      <c r="BS288" s="62">
        <f>COUNTIF($G288:$BP288,"b")+COUNTIF($G288:$BP288,"r0,b5")/2+COUNTIF($G288:$BP288,"p5,b5")/2</f>
        <v/>
      </c>
      <c r="BT288" s="62">
        <f>COUNTIF($G288:$BP288,"c")+COUNTIF($G288:$BP288,"r0,c5")/2+COUNTIF($G288:$BP288,"p5,c5")/2</f>
        <v/>
      </c>
      <c r="BU288" s="62">
        <f>COUNTIF($G288:$BP288,"KH")+COUNTIF($G288:$BP288,"TL")+COUNTIF($G288:$BP288,"L")</f>
        <v/>
      </c>
      <c r="BV288" s="62" t="n"/>
      <c r="BW288" s="62">
        <f>COUNTIF($G288:$BP288,"hh")</f>
        <v/>
      </c>
      <c r="BX288" s="62">
        <f>COUNTIF($G288:$BP288,"nt7")</f>
        <v/>
      </c>
      <c r="BY288" s="62">
        <f>COUNTIF($G288:$BP288,"P")+COUNTIF($G288:$BP288,"p5,a5")/2+COUNTIF($G288:$BP288,"p5,b5")/2+COUNTIF($G288:$BP288,"p5,c5")/2+COUNTIF($G288:$BP288,"p5,d5")/2</f>
        <v/>
      </c>
      <c r="BZ288" s="63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4">
        <f>IF(BZ288&gt;25,4,IF(BZ288&gt;18,3,IF(BZ288&gt;12,2,IF(BZ288&gt;4,1,0))))-BX288-2+1</f>
        <v/>
      </c>
      <c r="CE288" s="30" t="n"/>
      <c r="CF288" s="64">
        <f>CD288*CI288</f>
        <v/>
      </c>
      <c r="CG288" s="65">
        <f>F288-BY288+1</f>
        <v/>
      </c>
      <c r="CH288" s="64">
        <f>CE288*16</f>
        <v/>
      </c>
      <c r="CI288" s="66">
        <f>VLOOKUP(A288,[1]DATA!$A$6:$AI$331,34,0)</f>
        <v/>
      </c>
      <c r="CJ288" s="67">
        <f>VLOOKUP(A288,[2]CHAMCONG!A$7:CI$333,79,0)</f>
        <v/>
      </c>
      <c r="CK288" s="68">
        <f>CJ288-CA288</f>
        <v/>
      </c>
      <c r="CL288" s="25" t="n"/>
      <c r="CM288" s="25" t="n"/>
    </row>
    <row r="289" ht="18" customFormat="1" customHeight="1" s="26">
      <c r="A289" s="69" t="inlineStr">
        <is>
          <t>A1916</t>
        </is>
      </c>
      <c r="B289" s="70" t="inlineStr">
        <is>
          <t>Lê Tấn Lực</t>
        </is>
      </c>
      <c r="C289" s="71" t="inlineStr">
        <is>
          <t>X1 Ép - A</t>
        </is>
      </c>
      <c r="D289" s="72" t="inlineStr">
        <is>
          <t>Trực tiếp</t>
        </is>
      </c>
      <c r="E289" s="73" t="inlineStr">
        <is>
          <t>2021-03-24</t>
        </is>
      </c>
      <c r="F289" s="73" t="inlineStr"/>
      <c r="G289" s="74" t="inlineStr">
        <is>
          <t>A</t>
        </is>
      </c>
      <c r="H289" s="74" t="n">
        <v>4</v>
      </c>
      <c r="I289" s="74" t="inlineStr">
        <is>
          <t>A</t>
        </is>
      </c>
      <c r="J289" s="74" t="n">
        <v>4</v>
      </c>
      <c r="K289" s="74" t="inlineStr"/>
      <c r="L289" s="74" t="n">
        <v>0</v>
      </c>
      <c r="M289" s="74" t="inlineStr">
        <is>
          <t>C</t>
        </is>
      </c>
      <c r="N289" s="74" t="n">
        <v>4</v>
      </c>
      <c r="O289" s="74" t="inlineStr">
        <is>
          <t>C</t>
        </is>
      </c>
      <c r="P289" s="74" t="n">
        <v>4</v>
      </c>
      <c r="Q289" s="74" t="inlineStr">
        <is>
          <t>P0</t>
        </is>
      </c>
      <c r="R289" s="74" t="n">
        <v>0</v>
      </c>
      <c r="S289" s="74" t="inlineStr">
        <is>
          <t>C</t>
        </is>
      </c>
      <c r="T289" s="74" t="n">
        <v>4</v>
      </c>
      <c r="U289" s="74" t="inlineStr">
        <is>
          <t>C</t>
        </is>
      </c>
      <c r="V289" s="74" t="n">
        <v>4</v>
      </c>
      <c r="W289" s="74" t="inlineStr">
        <is>
          <t>L</t>
        </is>
      </c>
      <c r="X289" s="74" t="n">
        <v>0</v>
      </c>
      <c r="Y289" s="74" t="inlineStr"/>
      <c r="Z289" s="74" t="n">
        <v>0</v>
      </c>
      <c r="AA289" s="74" t="inlineStr">
        <is>
          <t>R0</t>
        </is>
      </c>
      <c r="AB289" s="74" t="n">
        <v>0</v>
      </c>
      <c r="AC289" s="74" t="n"/>
      <c r="AD289" s="74" t="n"/>
      <c r="AE289" s="74" t="n"/>
      <c r="AF289" s="74" t="n"/>
      <c r="AG289" s="74" t="n"/>
      <c r="AH289" s="74" t="n"/>
      <c r="AI289" s="74" t="n"/>
      <c r="AJ289" s="74" t="n"/>
      <c r="AK289" s="74" t="n"/>
      <c r="AL289" s="74" t="n"/>
      <c r="AM289" s="74" t="n"/>
      <c r="AN289" s="74" t="n"/>
      <c r="AO289" s="74" t="n"/>
      <c r="AP289" s="74" t="n"/>
      <c r="AQ289" s="74" t="n"/>
      <c r="AR289" s="74" t="n"/>
      <c r="AS289" s="74" t="n"/>
      <c r="AT289" s="74" t="n"/>
      <c r="AU289" s="74" t="n"/>
      <c r="AV289" s="74" t="n"/>
      <c r="AW289" s="74" t="n"/>
      <c r="AX289" s="74" t="n"/>
      <c r="AY289" s="74" t="n"/>
      <c r="AZ289" s="74" t="n"/>
      <c r="BA289" s="74" t="n"/>
      <c r="BB289" s="74" t="n"/>
      <c r="BC289" s="74" t="n"/>
      <c r="BD289" s="74" t="n"/>
      <c r="BE289" s="74" t="n"/>
      <c r="BF289" s="74" t="n"/>
      <c r="BG289" s="74" t="n"/>
      <c r="BH289" s="74" t="n"/>
      <c r="BI289" s="74" t="n"/>
      <c r="BJ289" s="74" t="n"/>
      <c r="BK289" s="74" t="n"/>
      <c r="BL289" s="74" t="n"/>
      <c r="BM289" s="74" t="n"/>
      <c r="BN289" s="74" t="n"/>
      <c r="BO289" s="74" t="n"/>
      <c r="BP289" s="74" t="n"/>
      <c r="BQ289" s="62">
        <f>COUNTIF($G289:$BP289,"a")+COUNTIF($G289:$BP289,"r0,a5")/2+COUNTIF($G289:$BP289,"p5,a5")/2</f>
        <v/>
      </c>
      <c r="BR289" s="62">
        <f>COUNTIF($G289:$BP289,"d")+COUNTIF($G289:$BP289,"r0,d5")/2+COUNTIF($G289:$BP289,"p5,d5")/2</f>
        <v/>
      </c>
      <c r="BS289" s="62">
        <f>COUNTIF($G289:$BP289,"b")+COUNTIF($G289:$BP289,"r0,b5")/2+COUNTIF($G289:$BP289,"p5,b5")/2</f>
        <v/>
      </c>
      <c r="BT289" s="62">
        <f>COUNTIF($G289:$BP289,"c")+COUNTIF($G289:$BP289,"r0,c5")/2+COUNTIF($G289:$BP289,"p5,c5")/2</f>
        <v/>
      </c>
      <c r="BU289" s="62">
        <f>COUNTIF($G289:$BP289,"KH")+COUNTIF($G289:$BP289,"TL")+COUNTIF($G289:$BP289,"L")</f>
        <v/>
      </c>
      <c r="BV289" s="62" t="n"/>
      <c r="BW289" s="62">
        <f>COUNTIF($G289:$BP289,"hh")</f>
        <v/>
      </c>
      <c r="BX289" s="62">
        <f>COUNTIF($G289:$BP289,"nt7")</f>
        <v/>
      </c>
      <c r="BY289" s="62">
        <f>COUNTIF($G289:$BP289,"P")+COUNTIF($G289:$BP289,"p5,a5")/2+COUNTIF($G289:$BP289,"p5,b5")/2+COUNTIF($G289:$BP289,"p5,c5")/2+COUNTIF($G289:$BP289,"p5,d5")/2</f>
        <v/>
      </c>
      <c r="BZ289" s="63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4">
        <f>IF(BZ289&gt;25,4,IF(BZ289&gt;18,3,IF(BZ289&gt;12,2,IF(BZ289&gt;4,1,0))))-BX289-2+1</f>
        <v/>
      </c>
      <c r="CE289" s="30" t="n"/>
      <c r="CF289" s="64">
        <f>CD289*CI289</f>
        <v/>
      </c>
      <c r="CG289" s="65">
        <f>F289-BY289+1</f>
        <v/>
      </c>
      <c r="CH289" s="64">
        <f>CE289*16</f>
        <v/>
      </c>
      <c r="CI289" s="66">
        <f>VLOOKUP(A289,[1]DATA!$A$6:$AI$331,34,0)</f>
        <v/>
      </c>
      <c r="CJ289" s="67">
        <f>VLOOKUP(A289,[2]CHAMCONG!A$7:CI$333,79,0)</f>
        <v/>
      </c>
      <c r="CK289" s="68">
        <f>CJ289-CA289</f>
        <v/>
      </c>
      <c r="CL289" s="25" t="n"/>
      <c r="CM289" s="25" t="n"/>
    </row>
    <row r="290" ht="18" customFormat="1" customHeight="1" s="26">
      <c r="A290" s="69" t="inlineStr">
        <is>
          <t>A1917</t>
        </is>
      </c>
      <c r="B290" s="70" t="inlineStr">
        <is>
          <t>Phạm Hồng Điệp</t>
        </is>
      </c>
      <c r="C290" s="71" t="inlineStr">
        <is>
          <t>X1 Ép - B</t>
        </is>
      </c>
      <c r="D290" s="72" t="inlineStr">
        <is>
          <t>Trực tiếp</t>
        </is>
      </c>
      <c r="E290" s="73" t="inlineStr">
        <is>
          <t>2021-03-24</t>
        </is>
      </c>
      <c r="F290" s="73" t="inlineStr"/>
      <c r="G290" s="74" t="inlineStr">
        <is>
          <t>C</t>
        </is>
      </c>
      <c r="H290" s="74" t="n">
        <v>4</v>
      </c>
      <c r="I290" s="75" t="inlineStr">
        <is>
          <t>C</t>
        </is>
      </c>
      <c r="J290" s="74" t="n">
        <v>4</v>
      </c>
      <c r="K290" s="74" t="inlineStr"/>
      <c r="L290" s="74" t="n">
        <v>0</v>
      </c>
      <c r="M290" s="74" t="inlineStr">
        <is>
          <t>A</t>
        </is>
      </c>
      <c r="N290" s="74" t="n">
        <v>4</v>
      </c>
      <c r="O290" s="75" t="inlineStr">
        <is>
          <t>A</t>
        </is>
      </c>
      <c r="P290" s="74" t="n">
        <v>4</v>
      </c>
      <c r="Q290" s="74" t="inlineStr">
        <is>
          <t>A</t>
        </is>
      </c>
      <c r="R290" s="74" t="n">
        <v>4</v>
      </c>
      <c r="S290" s="74" t="inlineStr">
        <is>
          <t>A</t>
        </is>
      </c>
      <c r="T290" s="74" t="n">
        <v>4</v>
      </c>
      <c r="U290" s="74" t="inlineStr">
        <is>
          <t>A</t>
        </is>
      </c>
      <c r="V290" s="74" t="n">
        <v>4</v>
      </c>
      <c r="W290" s="75" t="inlineStr">
        <is>
          <t>L</t>
        </is>
      </c>
      <c r="X290" s="74" t="n">
        <v>0</v>
      </c>
      <c r="Y290" s="74" t="inlineStr"/>
      <c r="Z290" s="74" t="n">
        <v>0</v>
      </c>
      <c r="AA290" s="74" t="inlineStr">
        <is>
          <t>P0</t>
        </is>
      </c>
      <c r="AB290" s="74" t="n">
        <v>0</v>
      </c>
      <c r="AC290" s="75" t="n"/>
      <c r="AD290" s="74" t="n"/>
      <c r="AE290" s="74" t="n"/>
      <c r="AF290" s="74" t="n"/>
      <c r="AG290" s="74" t="n"/>
      <c r="AH290" s="74" t="n"/>
      <c r="AI290" s="74" t="n"/>
      <c r="AJ290" s="74" t="n"/>
      <c r="AK290" s="75" t="n"/>
      <c r="AL290" s="74" t="n"/>
      <c r="AM290" s="74" t="n"/>
      <c r="AN290" s="74" t="n"/>
      <c r="AO290" s="74" t="n"/>
      <c r="AP290" s="74" t="n"/>
      <c r="AQ290" s="75" t="n"/>
      <c r="AR290" s="74" t="n"/>
      <c r="AS290" s="74" t="n"/>
      <c r="AT290" s="74" t="n"/>
      <c r="AU290" s="74" t="n"/>
      <c r="AV290" s="74" t="n"/>
      <c r="AW290" s="74" t="n"/>
      <c r="AX290" s="74" t="n"/>
      <c r="AY290" s="75" t="n"/>
      <c r="AZ290" s="74" t="n"/>
      <c r="BA290" s="74" t="n"/>
      <c r="BB290" s="74" t="n"/>
      <c r="BC290" s="74" t="n"/>
      <c r="BD290" s="74" t="n"/>
      <c r="BE290" s="75" t="n"/>
      <c r="BF290" s="74" t="n"/>
      <c r="BG290" s="74" t="n"/>
      <c r="BH290" s="74" t="n"/>
      <c r="BI290" s="74" t="n"/>
      <c r="BJ290" s="74" t="n"/>
      <c r="BK290" s="74" t="n"/>
      <c r="BL290" s="74" t="n"/>
      <c r="BM290" s="74" t="n"/>
      <c r="BN290" s="74" t="n"/>
      <c r="BO290" s="74" t="n"/>
      <c r="BP290" s="74" t="n"/>
      <c r="BQ290" s="62">
        <f>COUNTIF($G290:$BP290,"a")+COUNTIF($G290:$BP290,"r0,a5")/2+COUNTIF($G290:$BP290,"p5,a5")/2</f>
        <v/>
      </c>
      <c r="BR290" s="62">
        <f>COUNTIF($G290:$BP290,"d")+COUNTIF($G290:$BP290,"r0,d5")/2+COUNTIF($G290:$BP290,"p5,d5")/2</f>
        <v/>
      </c>
      <c r="BS290" s="62">
        <f>COUNTIF($G290:$BP290,"b")+COUNTIF($G290:$BP290,"r0,b5")/2+COUNTIF($G290:$BP290,"p5,b5")/2</f>
        <v/>
      </c>
      <c r="BT290" s="62">
        <f>COUNTIF($G290:$BP290,"c")+COUNTIF($G290:$BP290,"r0,c5")/2+COUNTIF($G290:$BP290,"p5,c5")/2</f>
        <v/>
      </c>
      <c r="BU290" s="62">
        <f>COUNTIF($G290:$BP290,"KH")+COUNTIF($G290:$BP290,"TL")+COUNTIF($G290:$BP290,"L")</f>
        <v/>
      </c>
      <c r="BV290" s="62" t="n"/>
      <c r="BW290" s="62">
        <f>COUNTIF($G290:$BP290,"hh")</f>
        <v/>
      </c>
      <c r="BX290" s="62">
        <f>COUNTIF($G290:$BP290,"nt7")</f>
        <v/>
      </c>
      <c r="BY290" s="62">
        <f>COUNTIF($G290:$BP290,"P")+COUNTIF($G290:$BP290,"p5,a5")/2+COUNTIF($G290:$BP290,"p5,b5")/2+COUNTIF($G290:$BP290,"p5,c5")/2+COUNTIF($G290:$BP290,"p5,d5")/2</f>
        <v/>
      </c>
      <c r="BZ290" s="63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4">
        <f>IF(BZ290&gt;25,4,IF(BZ290&gt;18,3,IF(BZ290&gt;12,2,IF(BZ290&gt;4,1,0))))-BX290-2+1</f>
        <v/>
      </c>
      <c r="CE290" s="30" t="n"/>
      <c r="CF290" s="64">
        <f>CD290*CI290</f>
        <v/>
      </c>
      <c r="CG290" s="65">
        <f>F290-BY290+1</f>
        <v/>
      </c>
      <c r="CH290" s="64">
        <f>CE290*16</f>
        <v/>
      </c>
      <c r="CI290" s="66">
        <f>VLOOKUP(A290,[1]DATA!$A$6:$AI$331,34,0)</f>
        <v/>
      </c>
      <c r="CJ290" s="67">
        <f>VLOOKUP(A290,[2]CHAMCONG!A$7:CI$333,79,0)</f>
        <v/>
      </c>
      <c r="CK290" s="68">
        <f>CJ290-CA290</f>
        <v/>
      </c>
      <c r="CL290" s="25" t="n"/>
      <c r="CM290" s="25" t="n"/>
    </row>
    <row r="291" ht="18" customFormat="1" customHeight="1" s="26">
      <c r="A291" s="69" t="inlineStr">
        <is>
          <t>A1918</t>
        </is>
      </c>
      <c r="B291" s="70" t="inlineStr">
        <is>
          <t>Lê Hoàng Nam</t>
        </is>
      </c>
      <c r="C291" s="71" t="inlineStr">
        <is>
          <t>X1 Ép - A</t>
        </is>
      </c>
      <c r="D291" s="72" t="inlineStr">
        <is>
          <t>Trực tiếp</t>
        </is>
      </c>
      <c r="E291" s="73" t="inlineStr">
        <is>
          <t>2021-04-12</t>
        </is>
      </c>
      <c r="F291" s="73" t="inlineStr"/>
      <c r="G291" s="74" t="inlineStr">
        <is>
          <t>A</t>
        </is>
      </c>
      <c r="H291" s="74" t="n">
        <v>4</v>
      </c>
      <c r="I291" s="75" t="inlineStr">
        <is>
          <t>A</t>
        </is>
      </c>
      <c r="J291" s="74" t="n">
        <v>4</v>
      </c>
      <c r="K291" s="75" t="inlineStr"/>
      <c r="L291" s="74" t="n">
        <v>0</v>
      </c>
      <c r="M291" s="75" t="inlineStr">
        <is>
          <t>C</t>
        </is>
      </c>
      <c r="N291" s="74" t="n">
        <v>4</v>
      </c>
      <c r="O291" s="75" t="inlineStr">
        <is>
          <t>C</t>
        </is>
      </c>
      <c r="P291" s="74" t="n">
        <v>4</v>
      </c>
      <c r="Q291" s="75" t="inlineStr">
        <is>
          <t>C</t>
        </is>
      </c>
      <c r="R291" s="74" t="n">
        <v>4</v>
      </c>
      <c r="S291" s="75" t="inlineStr">
        <is>
          <t>C</t>
        </is>
      </c>
      <c r="T291" s="74" t="n">
        <v>4</v>
      </c>
      <c r="U291" s="75" t="inlineStr">
        <is>
          <t>C</t>
        </is>
      </c>
      <c r="V291" s="74" t="n">
        <v>4</v>
      </c>
      <c r="W291" s="75" t="inlineStr">
        <is>
          <t>L</t>
        </is>
      </c>
      <c r="X291" s="74" t="n">
        <v>0</v>
      </c>
      <c r="Y291" s="75" t="inlineStr"/>
      <c r="Z291" s="74" t="n">
        <v>0</v>
      </c>
      <c r="AA291" s="75" t="inlineStr">
        <is>
          <t>R0</t>
        </is>
      </c>
      <c r="AB291" s="74" t="n">
        <v>0</v>
      </c>
      <c r="AC291" s="75" t="n"/>
      <c r="AD291" s="74" t="n"/>
      <c r="AE291" s="75" t="n"/>
      <c r="AF291" s="75" t="n"/>
      <c r="AG291" s="75" t="n"/>
      <c r="AH291" s="74" t="n"/>
      <c r="AI291" s="75" t="n"/>
      <c r="AJ291" s="74" t="n"/>
      <c r="AK291" s="75" t="n"/>
      <c r="AL291" s="74" t="n"/>
      <c r="AM291" s="75" t="n"/>
      <c r="AN291" s="74" t="n"/>
      <c r="AO291" s="75" t="n"/>
      <c r="AP291" s="74" t="n"/>
      <c r="AQ291" s="75" t="n"/>
      <c r="AR291" s="74" t="n"/>
      <c r="AS291" s="75" t="n"/>
      <c r="AT291" s="75" t="n"/>
      <c r="AU291" s="75" t="n"/>
      <c r="AV291" s="74" t="n"/>
      <c r="AW291" s="74" t="n"/>
      <c r="AX291" s="74" t="n"/>
      <c r="AY291" s="75" t="n"/>
      <c r="AZ291" s="74" t="n"/>
      <c r="BA291" s="75" t="n"/>
      <c r="BB291" s="74" t="n"/>
      <c r="BC291" s="75" t="n"/>
      <c r="BD291" s="74" t="n"/>
      <c r="BE291" s="75" t="n"/>
      <c r="BF291" s="74" t="n"/>
      <c r="BG291" s="75" t="n"/>
      <c r="BH291" s="75" t="n"/>
      <c r="BI291" s="74" t="n"/>
      <c r="BJ291" s="74" t="n"/>
      <c r="BK291" s="74" t="n"/>
      <c r="BL291" s="74" t="n"/>
      <c r="BM291" s="74" t="n"/>
      <c r="BN291" s="74" t="n"/>
      <c r="BO291" s="74" t="n"/>
      <c r="BP291" s="74" t="n"/>
      <c r="BQ291" s="62">
        <f>COUNTIF($G291:$BP291,"a")+COUNTIF($G291:$BP291,"r0,a5")/2+COUNTIF($G291:$BP291,"p5,a5")/2</f>
        <v/>
      </c>
      <c r="BR291" s="62">
        <f>COUNTIF($G291:$BP291,"d")+COUNTIF($G291:$BP291,"r0,d5")/2+COUNTIF($G291:$BP291,"p5,d5")/2</f>
        <v/>
      </c>
      <c r="BS291" s="62">
        <f>COUNTIF($G291:$BP291,"b")+COUNTIF($G291:$BP291,"r0,b5")/2+COUNTIF($G291:$BP291,"p5,b5")/2</f>
        <v/>
      </c>
      <c r="BT291" s="62">
        <f>COUNTIF($G291:$BP291,"c")+COUNTIF($G291:$BP291,"r0,c5")/2+COUNTIF($G291:$BP291,"p5,c5")/2</f>
        <v/>
      </c>
      <c r="BU291" s="62">
        <f>COUNTIF($G291:$BP291,"KH")+COUNTIF($G291:$BP291,"TL")+COUNTIF($G291:$BP291,"L")</f>
        <v/>
      </c>
      <c r="BV291" s="62" t="n"/>
      <c r="BW291" s="62">
        <f>COUNTIF($G291:$BP291,"hh")</f>
        <v/>
      </c>
      <c r="BX291" s="62">
        <f>COUNTIF($G291:$BP291,"nt7")</f>
        <v/>
      </c>
      <c r="BY291" s="62">
        <f>COUNTIF($G291:$BP291,"P")+COUNTIF($G291:$BP291,"p5,a5")/2+COUNTIF($G291:$BP291,"p5,b5")/2+COUNTIF($G291:$BP291,"p5,c5")/2+COUNTIF($G291:$BP291,"p5,d5")/2</f>
        <v/>
      </c>
      <c r="BZ291" s="63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4">
        <f>IF(BZ291&gt;25,4,IF(BZ291&gt;18,3,IF(BZ291&gt;12,2,IF(BZ291&gt;4,1,0))))-BX291-2+1</f>
        <v/>
      </c>
      <c r="CE291" s="30" t="n"/>
      <c r="CF291" s="64">
        <f>CD291*CI291</f>
        <v/>
      </c>
      <c r="CG291" s="65">
        <f>F291-BY291+1</f>
        <v/>
      </c>
      <c r="CH291" s="64">
        <f>CE291*16</f>
        <v/>
      </c>
      <c r="CI291" s="66">
        <f>VLOOKUP(A291,[1]DATA!$A$6:$AI$331,34,0)</f>
        <v/>
      </c>
      <c r="CJ291" s="67">
        <f>VLOOKUP(A291,[2]CHAMCONG!A$7:CI$333,79,0)</f>
        <v/>
      </c>
      <c r="CK291" s="68">
        <f>CJ291-CA291</f>
        <v/>
      </c>
      <c r="CL291" s="25" t="n"/>
      <c r="CM291" s="25" t="n"/>
    </row>
    <row r="292" ht="18" customFormat="1" customHeight="1" s="29">
      <c r="A292" s="69" t="inlineStr">
        <is>
          <t>A1919</t>
        </is>
      </c>
      <c r="B292" s="70" t="inlineStr">
        <is>
          <t>Phan Xuân Kim</t>
        </is>
      </c>
      <c r="C292" s="71" t="inlineStr">
        <is>
          <t>Bảo trì X2</t>
        </is>
      </c>
      <c r="D292" s="72" t="inlineStr">
        <is>
          <t>Trực tiếp</t>
        </is>
      </c>
      <c r="E292" s="73" t="inlineStr">
        <is>
          <t>2021-03-25</t>
        </is>
      </c>
      <c r="F292" s="73" t="inlineStr"/>
      <c r="G292" s="74" t="inlineStr">
        <is>
          <t>A</t>
        </is>
      </c>
      <c r="H292" s="74" t="n">
        <v>4</v>
      </c>
      <c r="I292" s="75" t="inlineStr">
        <is>
          <t>A</t>
        </is>
      </c>
      <c r="J292" s="74" t="n">
        <v>4</v>
      </c>
      <c r="K292" s="74" t="inlineStr"/>
      <c r="L292" s="74" t="n">
        <v>12</v>
      </c>
      <c r="M292" s="74" t="inlineStr">
        <is>
          <t>A</t>
        </is>
      </c>
      <c r="N292" s="74" t="n">
        <v>2</v>
      </c>
      <c r="O292" s="75" t="inlineStr">
        <is>
          <t>A</t>
        </is>
      </c>
      <c r="P292" s="74" t="n">
        <v>4</v>
      </c>
      <c r="Q292" s="74" t="inlineStr">
        <is>
          <t>A</t>
        </is>
      </c>
      <c r="R292" s="74" t="n">
        <v>2</v>
      </c>
      <c r="S292" s="74" t="inlineStr">
        <is>
          <t>R0</t>
        </is>
      </c>
      <c r="T292" s="74" t="n">
        <v>0</v>
      </c>
      <c r="U292" s="74" t="inlineStr">
        <is>
          <t>A</t>
        </is>
      </c>
      <c r="V292" s="74" t="n">
        <v>4</v>
      </c>
      <c r="W292" s="75" t="inlineStr">
        <is>
          <t>L</t>
        </is>
      </c>
      <c r="X292" s="74" t="n">
        <v>8</v>
      </c>
      <c r="Y292" s="74" t="inlineStr"/>
      <c r="Z292" s="74" t="n">
        <v>0</v>
      </c>
      <c r="AA292" s="74" t="inlineStr">
        <is>
          <t>R0</t>
        </is>
      </c>
      <c r="AB292" s="74" t="n">
        <v>0</v>
      </c>
      <c r="AC292" s="75" t="n"/>
      <c r="AD292" s="74" t="n"/>
      <c r="AE292" s="74" t="n"/>
      <c r="AF292" s="74" t="n"/>
      <c r="AG292" s="74" t="n"/>
      <c r="AH292" s="74" t="n"/>
      <c r="AI292" s="74" t="n"/>
      <c r="AJ292" s="74" t="n"/>
      <c r="AK292" s="74" t="n"/>
      <c r="AL292" s="74" t="n"/>
      <c r="AM292" s="74" t="n"/>
      <c r="AN292" s="74" t="n"/>
      <c r="AO292" s="74" t="n"/>
      <c r="AP292" s="74" t="n"/>
      <c r="AQ292" s="74" t="n"/>
      <c r="AR292" s="74" t="n"/>
      <c r="AS292" s="74" t="n"/>
      <c r="AT292" s="74" t="n"/>
      <c r="AU292" s="74" t="n"/>
      <c r="AV292" s="74" t="n"/>
      <c r="AW292" s="74" t="n"/>
      <c r="AX292" s="74" t="n"/>
      <c r="AY292" s="74" t="n"/>
      <c r="AZ292" s="74" t="n"/>
      <c r="BA292" s="74" t="n"/>
      <c r="BB292" s="74" t="n"/>
      <c r="BC292" s="74" t="n"/>
      <c r="BD292" s="74" t="n"/>
      <c r="BE292" s="74" t="n"/>
      <c r="BF292" s="74" t="n"/>
      <c r="BG292" s="74" t="n"/>
      <c r="BH292" s="74" t="n"/>
      <c r="BI292" s="74" t="n"/>
      <c r="BJ292" s="74" t="n"/>
      <c r="BK292" s="74" t="n"/>
      <c r="BL292" s="74" t="n"/>
      <c r="BM292" s="74" t="n"/>
      <c r="BN292" s="74" t="n"/>
      <c r="BO292" s="74" t="n"/>
      <c r="BP292" s="74" t="n"/>
      <c r="BQ292" s="62">
        <f>COUNTIF($G292:$BP292,"a")+COUNTIF($G292:$BP292,"r0,a5")/2+COUNTIF($G292:$BP292,"p5,a5")/2</f>
        <v/>
      </c>
      <c r="BR292" s="62">
        <f>COUNTIF($G292:$BP292,"d")+COUNTIF($G292:$BP292,"r0,d5")/2+COUNTIF($G292:$BP292,"p5,d5")/2</f>
        <v/>
      </c>
      <c r="BS292" s="62">
        <f>COUNTIF($G292:$BP292,"b")+COUNTIF($G292:$BP292,"r0,b5")/2+COUNTIF($G292:$BP292,"p5,b5")/2</f>
        <v/>
      </c>
      <c r="BT292" s="62">
        <f>COUNTIF($G292:$BP292,"c")+COUNTIF($G292:$BP292,"r0,c5")/2+COUNTIF($G292:$BP292,"p5,c5")/2</f>
        <v/>
      </c>
      <c r="BU292" s="62">
        <f>COUNTIF($G292:$BP292,"KH")+COUNTIF($G292:$BP292,"TL")+COUNTIF($G292:$BP292,"L")</f>
        <v/>
      </c>
      <c r="BV292" s="62" t="n"/>
      <c r="BW292" s="62">
        <f>COUNTIF($G292:$BP292,"hh")</f>
        <v/>
      </c>
      <c r="BX292" s="62">
        <f>COUNTIF($G292:$BP292,"nt7")</f>
        <v/>
      </c>
      <c r="BY292" s="62">
        <f>COUNTIF($G292:$BP292,"P")+COUNTIF($G292:$BP292,"p5,a5")/2+COUNTIF($G292:$BP292,"p5,b5")/2+COUNTIF($G292:$BP292,"p5,c5")/2+COUNTIF($G292:$BP292,"p5,d5")/2</f>
        <v/>
      </c>
      <c r="BZ292" s="63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4">
        <f>IF(BZ292&gt;25,4,IF(BZ292&gt;18,3,IF(BZ292&gt;12,2,IF(BZ292&gt;4,1,0))))-BX292-2+1</f>
        <v/>
      </c>
      <c r="CE292" s="30" t="n"/>
      <c r="CF292" s="64">
        <f>CD292*CI292</f>
        <v/>
      </c>
      <c r="CG292" s="65">
        <f>F292-BY292+1</f>
        <v/>
      </c>
      <c r="CH292" s="64">
        <f>CE292*16</f>
        <v/>
      </c>
      <c r="CI292" s="66">
        <f>VLOOKUP(A292,[1]DATA!$A$6:$AI$331,34,0)</f>
        <v/>
      </c>
      <c r="CJ292" s="67">
        <f>VLOOKUP(A292,[2]CHAMCONG!A$7:CI$333,79,0)</f>
        <v/>
      </c>
      <c r="CK292" s="68">
        <f>CJ292-CA292</f>
        <v/>
      </c>
      <c r="CL292" s="25" t="n"/>
      <c r="CM292" s="25" t="n"/>
    </row>
    <row r="293" ht="18" customFormat="1" customHeight="1" s="29">
      <c r="A293" s="69" t="inlineStr">
        <is>
          <t>A1921</t>
        </is>
      </c>
      <c r="B293" s="70" t="inlineStr">
        <is>
          <t>Trần Vân Hy</t>
        </is>
      </c>
      <c r="C293" s="71" t="inlineStr">
        <is>
          <t>X2 Line 2-4</t>
        </is>
      </c>
      <c r="D293" s="72" t="inlineStr">
        <is>
          <t>Trực tiếp</t>
        </is>
      </c>
      <c r="E293" s="73" t="inlineStr">
        <is>
          <t>2021-03-25</t>
        </is>
      </c>
      <c r="F293" s="73" t="inlineStr"/>
      <c r="G293" s="74" t="inlineStr">
        <is>
          <t>A</t>
        </is>
      </c>
      <c r="H293" s="74" t="n">
        <v>4</v>
      </c>
      <c r="I293" s="75" t="inlineStr">
        <is>
          <t>A</t>
        </is>
      </c>
      <c r="J293" s="74" t="n">
        <v>0</v>
      </c>
      <c r="K293" s="74" t="inlineStr"/>
      <c r="L293" s="74" t="n">
        <v>0</v>
      </c>
      <c r="M293" s="74" t="inlineStr">
        <is>
          <t>A</t>
        </is>
      </c>
      <c r="N293" s="74" t="n">
        <v>4</v>
      </c>
      <c r="O293" s="75" t="inlineStr">
        <is>
          <t>A</t>
        </is>
      </c>
      <c r="P293" s="74" t="n">
        <v>4</v>
      </c>
      <c r="Q293" s="74" t="inlineStr">
        <is>
          <t>A</t>
        </is>
      </c>
      <c r="R293" s="74" t="n">
        <v>4</v>
      </c>
      <c r="S293" s="74" t="inlineStr">
        <is>
          <t>A</t>
        </is>
      </c>
      <c r="T293" s="74" t="n">
        <v>4</v>
      </c>
      <c r="U293" s="74" t="inlineStr">
        <is>
          <t>A</t>
        </is>
      </c>
      <c r="V293" s="74" t="n">
        <v>4</v>
      </c>
      <c r="W293" s="74" t="inlineStr">
        <is>
          <t>L</t>
        </is>
      </c>
      <c r="X293" s="74" t="n">
        <v>0</v>
      </c>
      <c r="Y293" s="74" t="inlineStr"/>
      <c r="Z293" s="74" t="n">
        <v>0</v>
      </c>
      <c r="AA293" s="74" t="inlineStr">
        <is>
          <t>R0</t>
        </is>
      </c>
      <c r="AB293" s="74" t="n">
        <v>0</v>
      </c>
      <c r="AC293" s="74" t="n"/>
      <c r="AD293" s="74" t="n"/>
      <c r="AE293" s="74" t="n"/>
      <c r="AF293" s="74" t="n"/>
      <c r="AG293" s="74" t="n"/>
      <c r="AH293" s="74" t="n"/>
      <c r="AI293" s="74" t="n"/>
      <c r="AJ293" s="74" t="n"/>
      <c r="AK293" s="74" t="n"/>
      <c r="AL293" s="74" t="n"/>
      <c r="AM293" s="74" t="n"/>
      <c r="AN293" s="74" t="n"/>
      <c r="AO293" s="74" t="n"/>
      <c r="AP293" s="74" t="n"/>
      <c r="AQ293" s="74" t="n"/>
      <c r="AR293" s="74" t="n"/>
      <c r="AS293" s="74" t="n"/>
      <c r="AT293" s="74" t="n"/>
      <c r="AU293" s="74" t="n"/>
      <c r="AV293" s="74" t="n"/>
      <c r="AW293" s="74" t="n"/>
      <c r="AX293" s="74" t="n"/>
      <c r="AY293" s="74" t="n"/>
      <c r="AZ293" s="74" t="n"/>
      <c r="BA293" s="74" t="n"/>
      <c r="BB293" s="74" t="n"/>
      <c r="BC293" s="74" t="n"/>
      <c r="BD293" s="74" t="n"/>
      <c r="BE293" s="74" t="n"/>
      <c r="BF293" s="74" t="n"/>
      <c r="BG293" s="74" t="n"/>
      <c r="BH293" s="74" t="n"/>
      <c r="BI293" s="74" t="n"/>
      <c r="BJ293" s="74" t="n"/>
      <c r="BK293" s="74" t="n"/>
      <c r="BL293" s="74" t="n"/>
      <c r="BM293" s="74" t="n"/>
      <c r="BN293" s="74" t="n"/>
      <c r="BO293" s="74" t="n"/>
      <c r="BP293" s="74" t="n"/>
      <c r="BQ293" s="62">
        <f>COUNTIF($G293:$BP293,"a")+COUNTIF($G293:$BP293,"r0,a5")/2+COUNTIF($G293:$BP293,"p5,a5")/2</f>
        <v/>
      </c>
      <c r="BR293" s="62">
        <f>COUNTIF($G293:$BP293,"d")+COUNTIF($G293:$BP293,"r0,d5")/2+COUNTIF($G293:$BP293,"p5,d5")/2</f>
        <v/>
      </c>
      <c r="BS293" s="62">
        <f>COUNTIF($G293:$BP293,"b")+COUNTIF($G293:$BP293,"r0,b5")/2+COUNTIF($G293:$BP293,"p5,b5")/2</f>
        <v/>
      </c>
      <c r="BT293" s="62">
        <f>COUNTIF($G293:$BP293,"c")+COUNTIF($G293:$BP293,"r0,c5")/2+COUNTIF($G293:$BP293,"p5,c5")/2</f>
        <v/>
      </c>
      <c r="BU293" s="62">
        <f>COUNTIF($G293:$BP293,"KH")+COUNTIF($G293:$BP293,"TL")+COUNTIF($G293:$BP293,"L")</f>
        <v/>
      </c>
      <c r="BV293" s="62" t="n"/>
      <c r="BW293" s="62">
        <f>COUNTIF($G293:$BP293,"hh")</f>
        <v/>
      </c>
      <c r="BX293" s="62">
        <f>COUNTIF($G293:$BP293,"nt7")</f>
        <v/>
      </c>
      <c r="BY293" s="62">
        <f>COUNTIF($G293:$BP293,"P")+COUNTIF($G293:$BP293,"p5,a5")/2+COUNTIF($G293:$BP293,"p5,b5")/2+COUNTIF($G293:$BP293,"p5,c5")/2+COUNTIF($G293:$BP293,"p5,d5")/2</f>
        <v/>
      </c>
      <c r="BZ293" s="63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4">
        <f>IF(BZ293&gt;25,4,IF(BZ293&gt;18,3,IF(BZ293&gt;12,2,IF(BZ293&gt;4,1,0))))-BX293-2+1</f>
        <v/>
      </c>
      <c r="CE293" s="30" t="n"/>
      <c r="CF293" s="64">
        <f>CD293*CI293</f>
        <v/>
      </c>
      <c r="CG293" s="65">
        <f>F293-BY293+1</f>
        <v/>
      </c>
      <c r="CH293" s="64">
        <f>CE293*16</f>
        <v/>
      </c>
      <c r="CI293" s="66">
        <f>VLOOKUP(A293,[1]DATA!$A$6:$AI$331,34,0)</f>
        <v/>
      </c>
      <c r="CJ293" s="67">
        <f>VLOOKUP(A293,[2]CHAMCONG!A$7:CI$333,79,0)</f>
        <v/>
      </c>
      <c r="CK293" s="68">
        <f>CJ293-CA293</f>
        <v/>
      </c>
      <c r="CL293" s="25" t="n"/>
      <c r="CM293" s="25" t="n"/>
    </row>
    <row r="294" ht="18" customFormat="1" customHeight="1" s="26">
      <c r="A294" s="69" t="inlineStr">
        <is>
          <t>A1923</t>
        </is>
      </c>
      <c r="B294" s="70" t="inlineStr">
        <is>
          <t>Phạm Quốc Việt</t>
        </is>
      </c>
      <c r="C294" s="71" t="inlineStr">
        <is>
          <t>X1 Xi Line 1-1</t>
        </is>
      </c>
      <c r="D294" s="72" t="inlineStr">
        <is>
          <t>Gián tiếp</t>
        </is>
      </c>
      <c r="E294" s="73" t="inlineStr">
        <is>
          <t>2021-04-01</t>
        </is>
      </c>
      <c r="F294" s="73" t="inlineStr"/>
      <c r="G294" s="74" t="inlineStr">
        <is>
          <t>D</t>
        </is>
      </c>
      <c r="H294" s="74" t="n">
        <v>0</v>
      </c>
      <c r="I294" s="74" t="inlineStr">
        <is>
          <t>D</t>
        </is>
      </c>
      <c r="J294" s="74" t="n">
        <v>0</v>
      </c>
      <c r="K294" s="74" t="inlineStr"/>
      <c r="L294" s="74" t="n">
        <v>0</v>
      </c>
      <c r="M294" s="74" t="inlineStr">
        <is>
          <t>D</t>
        </is>
      </c>
      <c r="N294" s="74" t="n">
        <v>0</v>
      </c>
      <c r="O294" s="74" t="inlineStr">
        <is>
          <t>D</t>
        </is>
      </c>
      <c r="P294" s="74" t="n">
        <v>0</v>
      </c>
      <c r="Q294" s="75" t="inlineStr">
        <is>
          <t>D</t>
        </is>
      </c>
      <c r="R294" s="74" t="n">
        <v>0</v>
      </c>
      <c r="S294" s="75" t="inlineStr">
        <is>
          <t>D</t>
        </is>
      </c>
      <c r="T294" s="74" t="n">
        <v>0</v>
      </c>
      <c r="U294" s="75" t="inlineStr">
        <is>
          <t>P0</t>
        </is>
      </c>
      <c r="V294" s="74" t="n">
        <v>0</v>
      </c>
      <c r="W294" s="75" t="inlineStr">
        <is>
          <t>L</t>
        </is>
      </c>
      <c r="X294" s="74" t="n">
        <v>0</v>
      </c>
      <c r="Y294" s="75" t="inlineStr"/>
      <c r="Z294" s="74" t="n">
        <v>0</v>
      </c>
      <c r="AA294" s="75" t="inlineStr">
        <is>
          <t>P0</t>
        </is>
      </c>
      <c r="AB294" s="74" t="n">
        <v>0</v>
      </c>
      <c r="AC294" s="75" t="n"/>
      <c r="AD294" s="74" t="n"/>
      <c r="AE294" s="74" t="n"/>
      <c r="AF294" s="74" t="n"/>
      <c r="AG294" s="74" t="n"/>
      <c r="AH294" s="74" t="n"/>
      <c r="AI294" s="74" t="n"/>
      <c r="AJ294" s="74" t="n"/>
      <c r="AK294" s="74" t="n"/>
      <c r="AL294" s="74" t="n"/>
      <c r="AM294" s="74" t="n"/>
      <c r="AN294" s="74" t="n"/>
      <c r="AO294" s="74" t="n"/>
      <c r="AP294" s="74" t="n"/>
      <c r="AQ294" s="74" t="n"/>
      <c r="AR294" s="74" t="n"/>
      <c r="AS294" s="74" t="n"/>
      <c r="AT294" s="74" t="n"/>
      <c r="AU294" s="74" t="n"/>
      <c r="AV294" s="74" t="n"/>
      <c r="AW294" s="74" t="n"/>
      <c r="AX294" s="74" t="n"/>
      <c r="AY294" s="74" t="n"/>
      <c r="AZ294" s="74" t="n"/>
      <c r="BA294" s="74" t="n"/>
      <c r="BB294" s="74" t="n"/>
      <c r="BC294" s="74" t="n"/>
      <c r="BD294" s="74" t="n"/>
      <c r="BE294" s="74" t="n"/>
      <c r="BF294" s="74" t="n"/>
      <c r="BG294" s="74" t="n"/>
      <c r="BH294" s="74" t="n"/>
      <c r="BI294" s="74" t="n"/>
      <c r="BJ294" s="74" t="n"/>
      <c r="BK294" s="74" t="n"/>
      <c r="BL294" s="74" t="n"/>
      <c r="BM294" s="74" t="n"/>
      <c r="BN294" s="74" t="n"/>
      <c r="BO294" s="74" t="n"/>
      <c r="BP294" s="74" t="n"/>
      <c r="BQ294" s="62">
        <f>COUNTIF($G294:$BP294,"a")+COUNTIF($G294:$BP294,"r0,a5")/2+COUNTIF($G294:$BP294,"p5,a5")/2</f>
        <v/>
      </c>
      <c r="BR294" s="62">
        <f>COUNTIF($G294:$BP294,"d")+COUNTIF($G294:$BP294,"r0,d5")/2+COUNTIF($G294:$BP294,"p5,d5")/2</f>
        <v/>
      </c>
      <c r="BS294" s="62">
        <f>COUNTIF($G294:$BP294,"b")+COUNTIF($G294:$BP294,"r0,b5")/2+COUNTIF($G294:$BP294,"p5,b5")/2</f>
        <v/>
      </c>
      <c r="BT294" s="62">
        <f>COUNTIF($G294:$BP294,"c")+COUNTIF($G294:$BP294,"r0,c5")/2+COUNTIF($G294:$BP294,"p5,c5")/2</f>
        <v/>
      </c>
      <c r="BU294" s="62">
        <f>COUNTIF($G294:$BP294,"KH")+COUNTIF($G294:$BP294,"TL")+COUNTIF($G294:$BP294,"L")</f>
        <v/>
      </c>
      <c r="BV294" s="62" t="n"/>
      <c r="BW294" s="62">
        <f>COUNTIF($G294:$BP294,"hh")</f>
        <v/>
      </c>
      <c r="BX294" s="62">
        <f>COUNTIF($G294:$BP294,"nt7")</f>
        <v/>
      </c>
      <c r="BY294" s="62">
        <f>COUNTIF($G294:$BP294,"P")+COUNTIF($G294:$BP294,"p5,a5")/2+COUNTIF($G294:$BP294,"p5,b5")/2+COUNTIF($G294:$BP294,"p5,c5")/2+COUNTIF($G294:$BP294,"p5,d5")/2</f>
        <v/>
      </c>
      <c r="BZ294" s="63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4">
        <f>IF(BZ294&gt;25,4,IF(BZ294&gt;18,3,IF(BZ294&gt;12,2,IF(BZ294&gt;4,1,0))))-BX294-2+1</f>
        <v/>
      </c>
      <c r="CE294" s="30" t="n"/>
      <c r="CF294" s="64">
        <f>CD294*CI294</f>
        <v/>
      </c>
      <c r="CG294" s="65">
        <f>F294-BY294+1</f>
        <v/>
      </c>
      <c r="CH294" s="64">
        <f>CE294*16</f>
        <v/>
      </c>
      <c r="CI294" s="66">
        <f>VLOOKUP(A294,[1]DATA!$A$6:$AI$331,34,0)</f>
        <v/>
      </c>
      <c r="CJ294" s="67">
        <f>VLOOKUP(A294,[2]CHAMCONG!A$7:CI$333,79,0)</f>
        <v/>
      </c>
      <c r="CK294" s="68">
        <f>CJ294-CA294</f>
        <v/>
      </c>
      <c r="CL294" s="25" t="n"/>
      <c r="CM294" s="25" t="n"/>
    </row>
    <row r="295" ht="18" customFormat="1" customHeight="1" s="26">
      <c r="A295" s="69" t="inlineStr">
        <is>
          <t>A1925</t>
        </is>
      </c>
      <c r="B295" s="70" t="inlineStr">
        <is>
          <t>Nguyễn Thị Cẩm Tiên</t>
        </is>
      </c>
      <c r="C295" s="71" t="inlineStr">
        <is>
          <t>QA/QC X1 Ép</t>
        </is>
      </c>
      <c r="D295" s="72" t="inlineStr">
        <is>
          <t>Trực tiếp</t>
        </is>
      </c>
      <c r="E295" s="73" t="inlineStr">
        <is>
          <t>2021-03-29</t>
        </is>
      </c>
      <c r="F295" s="73" t="inlineStr"/>
      <c r="G295" s="74" t="inlineStr">
        <is>
          <t>A</t>
        </is>
      </c>
      <c r="H295" s="74" t="n">
        <v>4</v>
      </c>
      <c r="I295" s="74" t="inlineStr">
        <is>
          <t>A</t>
        </is>
      </c>
      <c r="J295" s="74" t="n">
        <v>4</v>
      </c>
      <c r="K295" s="74" t="inlineStr"/>
      <c r="L295" s="74" t="n">
        <v>0</v>
      </c>
      <c r="M295" s="74" t="inlineStr">
        <is>
          <t>C</t>
        </is>
      </c>
      <c r="N295" s="74" t="n">
        <v>4</v>
      </c>
      <c r="O295" s="75" t="inlineStr">
        <is>
          <t>C</t>
        </is>
      </c>
      <c r="P295" s="74" t="n">
        <v>4</v>
      </c>
      <c r="Q295" s="75" t="inlineStr">
        <is>
          <t>C</t>
        </is>
      </c>
      <c r="R295" s="74" t="n">
        <v>4</v>
      </c>
      <c r="S295" s="75" t="inlineStr">
        <is>
          <t>C</t>
        </is>
      </c>
      <c r="T295" s="74" t="n">
        <v>4</v>
      </c>
      <c r="U295" s="74" t="inlineStr">
        <is>
          <t>C</t>
        </is>
      </c>
      <c r="V295" s="74" t="n">
        <v>4</v>
      </c>
      <c r="W295" s="75" t="inlineStr">
        <is>
          <t>L</t>
        </is>
      </c>
      <c r="X295" s="74" t="n">
        <v>0</v>
      </c>
      <c r="Y295" s="75" t="inlineStr"/>
      <c r="Z295" s="74" t="n">
        <v>0</v>
      </c>
      <c r="AA295" s="74" t="inlineStr">
        <is>
          <t>R0</t>
        </is>
      </c>
      <c r="AB295" s="74" t="n">
        <v>0</v>
      </c>
      <c r="AC295" s="74" t="n"/>
      <c r="AD295" s="74" t="n"/>
      <c r="AE295" s="74" t="n"/>
      <c r="AF295" s="74" t="n"/>
      <c r="AG295" s="74" t="n"/>
      <c r="AH295" s="74" t="n"/>
      <c r="AI295" s="74" t="n"/>
      <c r="AJ295" s="74" t="n"/>
      <c r="AK295" s="74" t="n"/>
      <c r="AL295" s="74" t="n"/>
      <c r="AM295" s="74" t="n"/>
      <c r="AN295" s="74" t="n"/>
      <c r="AO295" s="74" t="n"/>
      <c r="AP295" s="74" t="n"/>
      <c r="AQ295" s="74" t="n"/>
      <c r="AR295" s="74" t="n"/>
      <c r="AS295" s="74" t="n"/>
      <c r="AT295" s="74" t="n"/>
      <c r="AU295" s="74" t="n"/>
      <c r="AV295" s="74" t="n"/>
      <c r="AW295" s="74" t="n"/>
      <c r="AX295" s="74" t="n"/>
      <c r="AY295" s="74" t="n"/>
      <c r="AZ295" s="74" t="n"/>
      <c r="BA295" s="74" t="n"/>
      <c r="BB295" s="74" t="n"/>
      <c r="BC295" s="74" t="n"/>
      <c r="BD295" s="74" t="n"/>
      <c r="BE295" s="74" t="n"/>
      <c r="BF295" s="74" t="n"/>
      <c r="BG295" s="74" t="n"/>
      <c r="BH295" s="74" t="n"/>
      <c r="BI295" s="74" t="n"/>
      <c r="BJ295" s="74" t="n"/>
      <c r="BK295" s="74" t="n"/>
      <c r="BL295" s="74" t="n"/>
      <c r="BM295" s="74" t="n"/>
      <c r="BN295" s="74" t="n"/>
      <c r="BO295" s="74" t="n"/>
      <c r="BP295" s="74" t="n"/>
      <c r="BQ295" s="62">
        <f>COUNTIF($G295:$BP295,"a")+COUNTIF($G295:$BP295,"r0,a5")/2+COUNTIF($G295:$BP295,"p5,a5")/2</f>
        <v/>
      </c>
      <c r="BR295" s="62">
        <f>COUNTIF($G295:$BP295,"d")+COUNTIF($G295:$BP295,"r0,d5")/2+COUNTIF($G295:$BP295,"p5,d5")/2</f>
        <v/>
      </c>
      <c r="BS295" s="62">
        <f>COUNTIF($G295:$BP295,"b")+COUNTIF($G295:$BP295,"r0,b5")/2+COUNTIF($G295:$BP295,"p5,b5")/2</f>
        <v/>
      </c>
      <c r="BT295" s="62">
        <f>COUNTIF($G295:$BP295,"c")+COUNTIF($G295:$BP295,"r0,c5")/2+COUNTIF($G295:$BP295,"p5,c5")/2</f>
        <v/>
      </c>
      <c r="BU295" s="62">
        <f>COUNTIF($G295:$BP295,"KH")+COUNTIF($G295:$BP295,"TL")+COUNTIF($G295:$BP295,"L")</f>
        <v/>
      </c>
      <c r="BV295" s="62" t="n"/>
      <c r="BW295" s="62">
        <f>COUNTIF($G295:$BP295,"hh")</f>
        <v/>
      </c>
      <c r="BX295" s="62">
        <f>COUNTIF($G295:$BP295,"nt7")</f>
        <v/>
      </c>
      <c r="BY295" s="62">
        <f>COUNTIF($G295:$BP295,"P")+COUNTIF($G295:$BP295,"p5,a5")/2+COUNTIF($G295:$BP295,"p5,b5")/2+COUNTIF($G295:$BP295,"p5,c5")/2+COUNTIF($G295:$BP295,"p5,d5")/2</f>
        <v/>
      </c>
      <c r="BZ295" s="63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4">
        <f>IF(BZ295&gt;25,4,IF(BZ295&gt;18,3,IF(BZ295&gt;12,2,IF(BZ295&gt;4,1,0))))-BX295-2+1</f>
        <v/>
      </c>
      <c r="CE295" s="30" t="n"/>
      <c r="CF295" s="64">
        <f>CD295*CI295</f>
        <v/>
      </c>
      <c r="CG295" s="65">
        <f>F295-BY295+1</f>
        <v/>
      </c>
      <c r="CH295" s="64">
        <f>CE295*16</f>
        <v/>
      </c>
      <c r="CI295" s="66">
        <f>VLOOKUP(A295,[1]DATA!$A$6:$AI$331,34,0)</f>
        <v/>
      </c>
      <c r="CJ295" s="67">
        <f>VLOOKUP(A295,[2]CHAMCONG!A$7:CI$333,79,0)</f>
        <v/>
      </c>
      <c r="CK295" s="68">
        <f>CJ295-CA295</f>
        <v/>
      </c>
      <c r="CL295" s="25" t="n"/>
      <c r="CM295" s="25" t="n"/>
    </row>
    <row r="296" ht="18" customFormat="1" customHeight="1" s="26">
      <c r="A296" s="69" t="inlineStr">
        <is>
          <t>A1926</t>
        </is>
      </c>
      <c r="B296" s="70" t="inlineStr">
        <is>
          <t>Huỳnh Văn Tư</t>
        </is>
      </c>
      <c r="C296" s="71" t="inlineStr">
        <is>
          <t>Hành Chính</t>
        </is>
      </c>
      <c r="D296" s="72" t="inlineStr">
        <is>
          <t>Trực tiếp</t>
        </is>
      </c>
      <c r="E296" s="73" t="inlineStr">
        <is>
          <t>2021-04-07</t>
        </is>
      </c>
      <c r="F296" s="73" t="inlineStr"/>
      <c r="G296" s="74" t="inlineStr">
        <is>
          <t>P0</t>
        </is>
      </c>
      <c r="H296" s="74" t="n">
        <v>0</v>
      </c>
      <c r="I296" s="74" t="inlineStr">
        <is>
          <t>P0</t>
        </is>
      </c>
      <c r="J296" s="74" t="n">
        <v>0</v>
      </c>
      <c r="K296" s="74" t="inlineStr"/>
      <c r="L296" s="74" t="n">
        <v>0</v>
      </c>
      <c r="M296" s="74" t="inlineStr">
        <is>
          <t>P0</t>
        </is>
      </c>
      <c r="N296" s="74" t="n">
        <v>0</v>
      </c>
      <c r="O296" s="74" t="inlineStr">
        <is>
          <t>P0</t>
        </is>
      </c>
      <c r="P296" s="74" t="n">
        <v>0</v>
      </c>
      <c r="Q296" s="75" t="inlineStr">
        <is>
          <t>P0</t>
        </is>
      </c>
      <c r="R296" s="74" t="n">
        <v>0</v>
      </c>
      <c r="S296" s="75" t="inlineStr">
        <is>
          <t>P0</t>
        </is>
      </c>
      <c r="T296" s="74" t="n">
        <v>0</v>
      </c>
      <c r="U296" s="75" t="inlineStr">
        <is>
          <t>P0</t>
        </is>
      </c>
      <c r="V296" s="74" t="n">
        <v>0</v>
      </c>
      <c r="W296" s="75" t="inlineStr">
        <is>
          <t>L</t>
        </is>
      </c>
      <c r="X296" s="74" t="n">
        <v>0</v>
      </c>
      <c r="Y296" s="75" t="inlineStr"/>
      <c r="Z296" s="74" t="n">
        <v>0</v>
      </c>
      <c r="AA296" s="75" t="inlineStr">
        <is>
          <t>P0</t>
        </is>
      </c>
      <c r="AB296" s="74" t="n">
        <v>0</v>
      </c>
      <c r="AC296" s="75" t="n"/>
      <c r="AD296" s="74" t="n"/>
      <c r="AE296" s="74" t="n"/>
      <c r="AF296" s="74" t="n"/>
      <c r="AG296" s="74" t="n"/>
      <c r="AH296" s="74" t="n"/>
      <c r="AI296" s="74" t="n"/>
      <c r="AJ296" s="74" t="n"/>
      <c r="AK296" s="74" t="n"/>
      <c r="AL296" s="74" t="n"/>
      <c r="AM296" s="74" t="n"/>
      <c r="AN296" s="74" t="n"/>
      <c r="AO296" s="74" t="n"/>
      <c r="AP296" s="74" t="n"/>
      <c r="AQ296" s="74" t="n"/>
      <c r="AR296" s="74" t="n"/>
      <c r="AS296" s="74" t="n"/>
      <c r="AT296" s="74" t="n"/>
      <c r="AU296" s="74" t="n"/>
      <c r="AV296" s="74" t="n"/>
      <c r="AW296" s="74" t="n"/>
      <c r="AX296" s="74" t="n"/>
      <c r="AY296" s="74" t="n"/>
      <c r="AZ296" s="74" t="n"/>
      <c r="BA296" s="74" t="n"/>
      <c r="BB296" s="74" t="n"/>
      <c r="BC296" s="74" t="n"/>
      <c r="BD296" s="74" t="n"/>
      <c r="BE296" s="74" t="n"/>
      <c r="BF296" s="74" t="n"/>
      <c r="BG296" s="74" t="n"/>
      <c r="BH296" s="74" t="n"/>
      <c r="BI296" s="74" t="n"/>
      <c r="BJ296" s="74" t="n"/>
      <c r="BK296" s="74" t="n"/>
      <c r="BL296" s="74" t="n"/>
      <c r="BM296" s="74" t="n"/>
      <c r="BN296" s="74" t="n"/>
      <c r="BO296" s="74" t="n"/>
      <c r="BP296" s="74" t="n"/>
      <c r="BQ296" s="62">
        <f>COUNTIF($G296:$BP296,"a")+COUNTIF($G296:$BP296,"r0,a5")/2+COUNTIF($G296:$BP296,"p5,a5")/2</f>
        <v/>
      </c>
      <c r="BR296" s="62">
        <f>COUNTIF($G296:$BP296,"d")+COUNTIF($G296:$BP296,"r0,d5")/2+COUNTIF($G296:$BP296,"p5,d5")/2</f>
        <v/>
      </c>
      <c r="BS296" s="62">
        <f>COUNTIF($G296:$BP296,"b")+COUNTIF($G296:$BP296,"r0,b5")/2+COUNTIF($G296:$BP296,"p5,b5")/2</f>
        <v/>
      </c>
      <c r="BT296" s="62">
        <f>COUNTIF($G296:$BP296,"c")+COUNTIF($G296:$BP296,"r0,c5")/2+COUNTIF($G296:$BP296,"p5,c5")/2</f>
        <v/>
      </c>
      <c r="BU296" s="62">
        <f>COUNTIF($G296:$BP296,"KH")+COUNTIF($G296:$BP296,"TL")+COUNTIF($G296:$BP296,"L")</f>
        <v/>
      </c>
      <c r="BV296" s="62" t="n"/>
      <c r="BW296" s="62">
        <f>COUNTIF($G296:$BP296,"hh")</f>
        <v/>
      </c>
      <c r="BX296" s="62">
        <f>COUNTIF($G296:$BP296,"nt7")</f>
        <v/>
      </c>
      <c r="BY296" s="62">
        <f>COUNTIF($G296:$BP296,"P")+COUNTIF($G296:$BP296,"p5,a5")/2+COUNTIF($G296:$BP296,"p5,b5")/2+COUNTIF($G296:$BP296,"p5,c5")/2+COUNTIF($G296:$BP296,"p5,d5")/2</f>
        <v/>
      </c>
      <c r="BZ296" s="63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4">
        <f>IF(BZ296&gt;25,4,IF(BZ296&gt;18,3,IF(BZ296&gt;12,2,IF(BZ296&gt;4,1,0))))-BX296-2+1</f>
        <v/>
      </c>
      <c r="CE296" s="30" t="n"/>
      <c r="CF296" s="64">
        <f>CD296*CI296</f>
        <v/>
      </c>
      <c r="CG296" s="65">
        <f>F296-BY296+1</f>
        <v/>
      </c>
      <c r="CH296" s="64">
        <f>CE296*16</f>
        <v/>
      </c>
      <c r="CI296" s="66">
        <f>VLOOKUP(A296,[1]DATA!$A$6:$AI$331,34,0)</f>
        <v/>
      </c>
      <c r="CJ296" s="67">
        <f>VLOOKUP(A296,[2]CHAMCONG!A$7:CI$333,79,0)</f>
        <v/>
      </c>
      <c r="CK296" s="68">
        <f>CJ296-CA296</f>
        <v/>
      </c>
      <c r="CL296" s="25" t="n"/>
      <c r="CM296" s="25" t="n"/>
    </row>
    <row r="297" ht="18" customFormat="1" customHeight="1" s="26">
      <c r="A297" s="69" t="inlineStr">
        <is>
          <t>A1928</t>
        </is>
      </c>
      <c r="B297" s="70" t="inlineStr">
        <is>
          <t>Nguyễn Đại Thắng</t>
        </is>
      </c>
      <c r="C297" s="71" t="inlineStr">
        <is>
          <t>MUA HÀNG</t>
        </is>
      </c>
      <c r="D297" s="72" t="inlineStr">
        <is>
          <t>Gián tiếp</t>
        </is>
      </c>
      <c r="E297" s="73" t="inlineStr">
        <is>
          <t>2021-04-05</t>
        </is>
      </c>
      <c r="F297" s="73" t="inlineStr"/>
      <c r="G297" s="74" t="inlineStr">
        <is>
          <t>D</t>
        </is>
      </c>
      <c r="H297" s="74" t="n">
        <v>0</v>
      </c>
      <c r="I297" s="74" t="inlineStr">
        <is>
          <t>D</t>
        </is>
      </c>
      <c r="J297" s="74" t="n">
        <v>0</v>
      </c>
      <c r="K297" s="74" t="inlineStr"/>
      <c r="L297" s="74" t="n">
        <v>0</v>
      </c>
      <c r="M297" s="74" t="inlineStr">
        <is>
          <t>D</t>
        </is>
      </c>
      <c r="N297" s="74" t="n">
        <v>0</v>
      </c>
      <c r="O297" s="74" t="inlineStr">
        <is>
          <t>D</t>
        </is>
      </c>
      <c r="P297" s="74" t="n">
        <v>0</v>
      </c>
      <c r="Q297" s="75" t="inlineStr">
        <is>
          <t>D</t>
        </is>
      </c>
      <c r="R297" s="74" t="n">
        <v>0</v>
      </c>
      <c r="S297" s="75" t="inlineStr">
        <is>
          <t>D</t>
        </is>
      </c>
      <c r="T297" s="74" t="n">
        <v>0</v>
      </c>
      <c r="U297" s="75" t="inlineStr">
        <is>
          <t>D</t>
        </is>
      </c>
      <c r="V297" s="74" t="n">
        <v>0</v>
      </c>
      <c r="W297" s="75" t="inlineStr">
        <is>
          <t>L</t>
        </is>
      </c>
      <c r="X297" s="74" t="n">
        <v>0</v>
      </c>
      <c r="Y297" s="75" t="inlineStr"/>
      <c r="Z297" s="74" t="n">
        <v>0</v>
      </c>
      <c r="AA297" s="75" t="inlineStr">
        <is>
          <t>P0</t>
        </is>
      </c>
      <c r="AB297" s="74" t="n">
        <v>0</v>
      </c>
      <c r="AC297" s="75" t="n"/>
      <c r="AD297" s="74" t="n"/>
      <c r="AE297" s="74" t="n"/>
      <c r="AF297" s="74" t="n"/>
      <c r="AG297" s="74" t="n"/>
      <c r="AH297" s="74" t="n"/>
      <c r="AI297" s="74" t="n"/>
      <c r="AJ297" s="74" t="n"/>
      <c r="AK297" s="74" t="n"/>
      <c r="AL297" s="74" t="n"/>
      <c r="AM297" s="74" t="n"/>
      <c r="AN297" s="74" t="n"/>
      <c r="AO297" s="74" t="n"/>
      <c r="AP297" s="74" t="n"/>
      <c r="AQ297" s="74" t="n"/>
      <c r="AR297" s="74" t="n"/>
      <c r="AS297" s="74" t="n"/>
      <c r="AT297" s="74" t="n"/>
      <c r="AU297" s="74" t="n"/>
      <c r="AV297" s="74" t="n"/>
      <c r="AW297" s="74" t="n"/>
      <c r="AX297" s="74" t="n"/>
      <c r="AY297" s="74" t="n"/>
      <c r="AZ297" s="74" t="n"/>
      <c r="BA297" s="74" t="n"/>
      <c r="BB297" s="74" t="n"/>
      <c r="BC297" s="74" t="n"/>
      <c r="BD297" s="74" t="n"/>
      <c r="BE297" s="74" t="n"/>
      <c r="BF297" s="74" t="n"/>
      <c r="BG297" s="74" t="n"/>
      <c r="BH297" s="74" t="n"/>
      <c r="BI297" s="74" t="n"/>
      <c r="BJ297" s="74" t="n"/>
      <c r="BK297" s="74" t="n"/>
      <c r="BL297" s="74" t="n"/>
      <c r="BM297" s="74" t="n"/>
      <c r="BN297" s="74" t="n"/>
      <c r="BO297" s="74" t="n"/>
      <c r="BP297" s="74" t="n"/>
      <c r="BQ297" s="62">
        <f>COUNTIF($G297:$BP297,"a")+COUNTIF($G297:$BP297,"r0,a5")/2+COUNTIF($G297:$BP297,"p5,a5")/2</f>
        <v/>
      </c>
      <c r="BR297" s="62">
        <f>COUNTIF($G297:$BP297,"d")+COUNTIF($G297:$BP297,"r0,d5")/2+COUNTIF($G297:$BP297,"p5,d5")/2</f>
        <v/>
      </c>
      <c r="BS297" s="62">
        <f>COUNTIF($G297:$BP297,"b")+COUNTIF($G297:$BP297,"r0,b5")/2+COUNTIF($G297:$BP297,"p5,b5")/2</f>
        <v/>
      </c>
      <c r="BT297" s="62">
        <f>COUNTIF($G297:$BP297,"c")+COUNTIF($G297:$BP297,"r0,c5")/2+COUNTIF($G297:$BP297,"p5,c5")/2</f>
        <v/>
      </c>
      <c r="BU297" s="62">
        <f>COUNTIF($G297:$BP297,"KH")+COUNTIF($G297:$BP297,"TL")+COUNTIF($G297:$BP297,"L")</f>
        <v/>
      </c>
      <c r="BV297" s="62" t="n"/>
      <c r="BW297" s="62">
        <f>COUNTIF($G297:$BP297,"hh")</f>
        <v/>
      </c>
      <c r="BX297" s="62">
        <f>COUNTIF($G297:$BP297,"nt7")</f>
        <v/>
      </c>
      <c r="BY297" s="62">
        <f>COUNTIF($G297:$BP297,"P")+COUNTIF($G297:$BP297,"p5,a5")/2+COUNTIF($G297:$BP297,"p5,b5")/2+COUNTIF($G297:$BP297,"p5,c5")/2+COUNTIF($G297:$BP297,"p5,d5")/2</f>
        <v/>
      </c>
      <c r="BZ297" s="63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4">
        <f>IF(BZ297&gt;25,4,IF(BZ297&gt;18,3,IF(BZ297&gt;12,2,IF(BZ297&gt;4,1,0))))-BX297-2+1</f>
        <v/>
      </c>
      <c r="CE297" s="30" t="n"/>
      <c r="CF297" s="64">
        <f>CD297*CI297</f>
        <v/>
      </c>
      <c r="CG297" s="65">
        <f>F297-BY297+1</f>
        <v/>
      </c>
      <c r="CH297" s="64">
        <f>CE297*16</f>
        <v/>
      </c>
      <c r="CI297" s="66">
        <f>VLOOKUP(A297,[1]DATA!$A$6:$AI$331,34,0)</f>
        <v/>
      </c>
      <c r="CJ297" s="67">
        <f>VLOOKUP(A297,[2]CHAMCONG!A$7:CI$333,79,0)</f>
        <v/>
      </c>
      <c r="CK297" s="68">
        <f>CJ297-CA297</f>
        <v/>
      </c>
      <c r="CL297" s="25" t="n"/>
      <c r="CM297" s="25" t="n"/>
    </row>
    <row r="298" ht="18" customFormat="1" customHeight="1" s="26">
      <c r="A298" s="69" t="inlineStr">
        <is>
          <t>A1929</t>
        </is>
      </c>
      <c r="B298" s="70" t="inlineStr">
        <is>
          <t>Lê Kim Thoa</t>
        </is>
      </c>
      <c r="C298" s="71" t="inlineStr">
        <is>
          <t>Kế hoạch</t>
        </is>
      </c>
      <c r="D298" s="72" t="inlineStr">
        <is>
          <t>Gián tiếp</t>
        </is>
      </c>
      <c r="E298" s="73" t="inlineStr">
        <is>
          <t>2021-04-01</t>
        </is>
      </c>
      <c r="F298" s="73" t="inlineStr"/>
      <c r="G298" s="74" t="inlineStr">
        <is>
          <t>P0</t>
        </is>
      </c>
      <c r="H298" s="74" t="n">
        <v>0</v>
      </c>
      <c r="I298" s="74" t="inlineStr">
        <is>
          <t>P0</t>
        </is>
      </c>
      <c r="J298" s="74" t="n">
        <v>0</v>
      </c>
      <c r="K298" s="74" t="inlineStr"/>
      <c r="L298" s="74" t="n">
        <v>0</v>
      </c>
      <c r="M298" s="74" t="inlineStr">
        <is>
          <t>D</t>
        </is>
      </c>
      <c r="N298" s="74" t="n">
        <v>0</v>
      </c>
      <c r="O298" s="74" t="inlineStr">
        <is>
          <t>D</t>
        </is>
      </c>
      <c r="P298" s="74" t="n">
        <v>0</v>
      </c>
      <c r="Q298" s="75" t="inlineStr">
        <is>
          <t>D</t>
        </is>
      </c>
      <c r="R298" s="74" t="n">
        <v>0</v>
      </c>
      <c r="S298" s="75" t="inlineStr">
        <is>
          <t>D</t>
        </is>
      </c>
      <c r="T298" s="74" t="n">
        <v>0</v>
      </c>
      <c r="U298" s="75" t="inlineStr">
        <is>
          <t>D</t>
        </is>
      </c>
      <c r="V298" s="74" t="n">
        <v>0</v>
      </c>
      <c r="W298" s="75" t="inlineStr">
        <is>
          <t>L</t>
        </is>
      </c>
      <c r="X298" s="74" t="n">
        <v>0</v>
      </c>
      <c r="Y298" s="75" t="inlineStr"/>
      <c r="Z298" s="74" t="n">
        <v>0</v>
      </c>
      <c r="AA298" s="75" t="inlineStr">
        <is>
          <t>P0</t>
        </is>
      </c>
      <c r="AB298" s="74" t="n">
        <v>0</v>
      </c>
      <c r="AC298" s="75" t="n"/>
      <c r="AD298" s="74" t="n"/>
      <c r="AE298" s="74" t="n"/>
      <c r="AF298" s="74" t="n"/>
      <c r="AG298" s="74" t="n"/>
      <c r="AH298" s="74" t="n"/>
      <c r="AI298" s="74" t="n"/>
      <c r="AJ298" s="74" t="n"/>
      <c r="AK298" s="74" t="n"/>
      <c r="AL298" s="74" t="n"/>
      <c r="AM298" s="74" t="n"/>
      <c r="AN298" s="74" t="n"/>
      <c r="AO298" s="74" t="n"/>
      <c r="AP298" s="74" t="n"/>
      <c r="AQ298" s="74" t="n"/>
      <c r="AR298" s="74" t="n"/>
      <c r="AS298" s="74" t="n"/>
      <c r="AT298" s="74" t="n"/>
      <c r="AU298" s="74" t="n"/>
      <c r="AV298" s="74" t="n"/>
      <c r="AW298" s="74" t="n"/>
      <c r="AX298" s="74" t="n"/>
      <c r="AY298" s="74" t="n"/>
      <c r="AZ298" s="74" t="n"/>
      <c r="BA298" s="74" t="n"/>
      <c r="BB298" s="74" t="n"/>
      <c r="BC298" s="74" t="n"/>
      <c r="BD298" s="74" t="n"/>
      <c r="BE298" s="74" t="n"/>
      <c r="BF298" s="74" t="n"/>
      <c r="BG298" s="74" t="n"/>
      <c r="BH298" s="74" t="n"/>
      <c r="BI298" s="74" t="n"/>
      <c r="BJ298" s="74" t="n"/>
      <c r="BK298" s="74" t="n"/>
      <c r="BL298" s="74" t="n"/>
      <c r="BM298" s="74" t="n"/>
      <c r="BN298" s="74" t="n"/>
      <c r="BO298" s="74" t="n"/>
      <c r="BP298" s="74" t="n"/>
      <c r="BQ298" s="62">
        <f>COUNTIF($G298:$BP298,"a")+COUNTIF($G298:$BP298,"r0,a5")/2+COUNTIF($G298:$BP298,"p5,a5")/2</f>
        <v/>
      </c>
      <c r="BR298" s="62">
        <f>COUNTIF($G298:$BP298,"d")+COUNTIF($G298:$BP298,"r0,d5")/2+COUNTIF($G298:$BP298,"p5,d5")/2</f>
        <v/>
      </c>
      <c r="BS298" s="62">
        <f>COUNTIF($G298:$BP298,"b")+COUNTIF($G298:$BP298,"r0,b5")/2+COUNTIF($G298:$BP298,"p5,b5")/2</f>
        <v/>
      </c>
      <c r="BT298" s="62">
        <f>COUNTIF($G298:$BP298,"c")+COUNTIF($G298:$BP298,"r0,c5")/2+COUNTIF($G298:$BP298,"p5,c5")/2</f>
        <v/>
      </c>
      <c r="BU298" s="62">
        <f>COUNTIF($G298:$BP298,"KH")+COUNTIF($G298:$BP298,"TL")+COUNTIF($G298:$BP298,"L")</f>
        <v/>
      </c>
      <c r="BV298" s="62" t="n"/>
      <c r="BW298" s="62">
        <f>COUNTIF($G298:$BP298,"hh")</f>
        <v/>
      </c>
      <c r="BX298" s="62">
        <f>COUNTIF($G298:$BP298,"nt7")</f>
        <v/>
      </c>
      <c r="BY298" s="62">
        <f>COUNTIF($G298:$BP298,"P")+COUNTIF($G298:$BP298,"p5,a5")/2+COUNTIF($G298:$BP298,"p5,b5")/2+COUNTIF($G298:$BP298,"p5,c5")/2+COUNTIF($G298:$BP298,"p5,d5")/2</f>
        <v/>
      </c>
      <c r="BZ298" s="63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4">
        <f>IF(BZ298&gt;25,4,IF(BZ298&gt;18,3,IF(BZ298&gt;12,2,IF(BZ298&gt;4,1,0))))-BX298-2+1</f>
        <v/>
      </c>
      <c r="CE298" s="30" t="n"/>
      <c r="CF298" s="64">
        <f>CD298*CI298</f>
        <v/>
      </c>
      <c r="CG298" s="65">
        <f>F298-BY298+1</f>
        <v/>
      </c>
      <c r="CH298" s="64">
        <f>CE298*16</f>
        <v/>
      </c>
      <c r="CI298" s="66">
        <f>VLOOKUP(A298,[1]DATA!$A$6:$AI$331,34,0)</f>
        <v/>
      </c>
      <c r="CJ298" s="67">
        <f>VLOOKUP(A298,[2]CHAMCONG!A$7:CI$333,79,0)</f>
        <v/>
      </c>
      <c r="CK298" s="68">
        <f>CJ298-CA298</f>
        <v/>
      </c>
      <c r="CL298" s="25" t="n"/>
      <c r="CM298" s="25" t="n"/>
    </row>
    <row r="299" ht="18" customFormat="1" customHeight="1" s="26">
      <c r="A299" s="69" t="inlineStr">
        <is>
          <t>A193</t>
        </is>
      </c>
      <c r="B299" s="70" t="inlineStr">
        <is>
          <t>Trần Thị Diệu</t>
        </is>
      </c>
      <c r="C299" s="71" t="inlineStr">
        <is>
          <t>X1 Ép - A</t>
        </is>
      </c>
      <c r="D299" s="72" t="inlineStr">
        <is>
          <t>Trực tiếp</t>
        </is>
      </c>
      <c r="E299" s="73" t="inlineStr">
        <is>
          <t>2010-10-08</t>
        </is>
      </c>
      <c r="F299" s="73" t="inlineStr"/>
      <c r="G299" s="74" t="inlineStr">
        <is>
          <t>A</t>
        </is>
      </c>
      <c r="H299" s="74" t="n">
        <v>4</v>
      </c>
      <c r="I299" s="74" t="inlineStr">
        <is>
          <t>A</t>
        </is>
      </c>
      <c r="J299" s="74" t="n">
        <v>4</v>
      </c>
      <c r="K299" s="74" t="inlineStr"/>
      <c r="L299" s="74" t="n">
        <v>4</v>
      </c>
      <c r="M299" s="74" t="inlineStr">
        <is>
          <t>C</t>
        </is>
      </c>
      <c r="N299" s="74" t="n">
        <v>4</v>
      </c>
      <c r="O299" s="74" t="inlineStr">
        <is>
          <t>C</t>
        </is>
      </c>
      <c r="P299" s="74" t="n">
        <v>4</v>
      </c>
      <c r="Q299" s="74" t="inlineStr">
        <is>
          <t>C</t>
        </is>
      </c>
      <c r="R299" s="74" t="n">
        <v>4</v>
      </c>
      <c r="S299" s="74" t="inlineStr">
        <is>
          <t>C</t>
        </is>
      </c>
      <c r="T299" s="74" t="n">
        <v>4</v>
      </c>
      <c r="U299" s="74" t="inlineStr">
        <is>
          <t>C</t>
        </is>
      </c>
      <c r="V299" s="74" t="n">
        <v>4</v>
      </c>
      <c r="W299" s="74" t="inlineStr">
        <is>
          <t>L</t>
        </is>
      </c>
      <c r="X299" s="74" t="n">
        <v>0</v>
      </c>
      <c r="Y299" s="74" t="inlineStr"/>
      <c r="Z299" s="74" t="n">
        <v>0</v>
      </c>
      <c r="AA299" s="74" t="inlineStr">
        <is>
          <t>R0</t>
        </is>
      </c>
      <c r="AB299" s="74" t="n">
        <v>0</v>
      </c>
      <c r="AC299" s="74" t="n"/>
      <c r="AD299" s="74" t="n"/>
      <c r="AE299" s="74" t="n"/>
      <c r="AF299" s="74" t="n"/>
      <c r="AG299" s="74" t="n"/>
      <c r="AH299" s="74" t="n"/>
      <c r="AI299" s="74" t="n"/>
      <c r="AJ299" s="74" t="n"/>
      <c r="AK299" s="74" t="n"/>
      <c r="AL299" s="74" t="n"/>
      <c r="AM299" s="74" t="n"/>
      <c r="AN299" s="74" t="n"/>
      <c r="AO299" s="74" t="n"/>
      <c r="AP299" s="74" t="n"/>
      <c r="AQ299" s="74" t="n"/>
      <c r="AR299" s="74" t="n"/>
      <c r="AS299" s="74" t="n"/>
      <c r="AT299" s="74" t="n"/>
      <c r="AU299" s="74" t="n"/>
      <c r="AV299" s="74" t="n"/>
      <c r="AW299" s="74" t="n"/>
      <c r="AX299" s="74" t="n"/>
      <c r="AY299" s="74" t="n"/>
      <c r="AZ299" s="74" t="n"/>
      <c r="BA299" s="74" t="n"/>
      <c r="BB299" s="74" t="n"/>
      <c r="BC299" s="74" t="n"/>
      <c r="BD299" s="74" t="n"/>
      <c r="BE299" s="74" t="n"/>
      <c r="BF299" s="74" t="n"/>
      <c r="BG299" s="74" t="n"/>
      <c r="BH299" s="74" t="n"/>
      <c r="BI299" s="74" t="n"/>
      <c r="BJ299" s="74" t="n"/>
      <c r="BK299" s="74" t="n"/>
      <c r="BL299" s="74" t="n"/>
      <c r="BM299" s="74" t="n"/>
      <c r="BN299" s="74" t="n"/>
      <c r="BO299" s="74" t="n"/>
      <c r="BP299" s="74" t="n"/>
      <c r="BQ299" s="62">
        <f>COUNTIF($G299:$BP299,"a")+COUNTIF($G299:$BP299,"r0,a5")/2+COUNTIF($G299:$BP299,"p5,a5")/2</f>
        <v/>
      </c>
      <c r="BR299" s="62">
        <f>COUNTIF($G299:$BP299,"d")+COUNTIF($G299:$BP299,"r0,d5")/2+COUNTIF($G299:$BP299,"p5,d5")/2</f>
        <v/>
      </c>
      <c r="BS299" s="62">
        <f>COUNTIF($G299:$BP299,"b")+COUNTIF($G299:$BP299,"r0,b5")/2+COUNTIF($G299:$BP299,"p5,b5")/2</f>
        <v/>
      </c>
      <c r="BT299" s="62">
        <f>COUNTIF($G299:$BP299,"c")+COUNTIF($G299:$BP299,"r0,c5")/2+COUNTIF($G299:$BP299,"p5,c5")/2</f>
        <v/>
      </c>
      <c r="BU299" s="62">
        <f>COUNTIF($G299:$BP299,"KH")+COUNTIF($G299:$BP299,"TL")+COUNTIF($G299:$BP299,"L")</f>
        <v/>
      </c>
      <c r="BV299" s="62" t="n"/>
      <c r="BW299" s="62">
        <f>COUNTIF($G299:$BP299,"hh")</f>
        <v/>
      </c>
      <c r="BX299" s="62">
        <f>COUNTIF($G299:$BP299,"nt7")</f>
        <v/>
      </c>
      <c r="BY299" s="62">
        <f>COUNTIF($G299:$BP299,"P")+COUNTIF($G299:$BP299,"p5,a5")/2+COUNTIF($G299:$BP299,"p5,b5")/2+COUNTIF($G299:$BP299,"p5,c5")/2+COUNTIF($G299:$BP299,"p5,d5")/2</f>
        <v/>
      </c>
      <c r="BZ299" s="63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4">
        <f>IF(BZ299&gt;25,4,IF(BZ299&gt;18,3,IF(BZ299&gt;12,2,IF(BZ299&gt;4,1,0))))-BX299-2+1</f>
        <v/>
      </c>
      <c r="CE299" s="30" t="n"/>
      <c r="CF299" s="64">
        <f>CD299*CI299</f>
        <v/>
      </c>
      <c r="CG299" s="65">
        <f>F299-BY299+1</f>
        <v/>
      </c>
      <c r="CH299" s="64">
        <f>CE299*16</f>
        <v/>
      </c>
      <c r="CI299" s="66">
        <f>VLOOKUP(A299,[1]DATA!$A$6:$AI$331,34,0)</f>
        <v/>
      </c>
      <c r="CJ299" s="67">
        <f>VLOOKUP(A299,[2]CHAMCONG!A$7:CI$333,79,0)</f>
        <v/>
      </c>
      <c r="CK299" s="68">
        <f>CJ299-CA299</f>
        <v/>
      </c>
      <c r="CL299" s="25" t="n"/>
      <c r="CM299" s="25" t="n"/>
    </row>
    <row r="300" ht="18" customFormat="1" customHeight="1" s="26">
      <c r="A300" s="69" t="inlineStr">
        <is>
          <t>A1930</t>
        </is>
      </c>
      <c r="B300" s="70" t="inlineStr">
        <is>
          <t>Nguyễn Gia Bảo</t>
        </is>
      </c>
      <c r="C300" s="71" t="inlineStr">
        <is>
          <t>QA/QC Hành Chính</t>
        </is>
      </c>
      <c r="D300" s="72" t="inlineStr">
        <is>
          <t>Gián tiếp</t>
        </is>
      </c>
      <c r="E300" s="73" t="inlineStr">
        <is>
          <t>2021-04-01</t>
        </is>
      </c>
      <c r="F300" s="73" t="inlineStr"/>
      <c r="G300" s="74" t="inlineStr">
        <is>
          <t>D</t>
        </is>
      </c>
      <c r="H300" s="74" t="n">
        <v>0</v>
      </c>
      <c r="I300" s="74" t="inlineStr">
        <is>
          <t>D</t>
        </is>
      </c>
      <c r="J300" s="74" t="n">
        <v>0</v>
      </c>
      <c r="K300" s="74" t="inlineStr"/>
      <c r="L300" s="74" t="n">
        <v>0</v>
      </c>
      <c r="M300" s="74" t="inlineStr">
        <is>
          <t>D</t>
        </is>
      </c>
      <c r="N300" s="74" t="n">
        <v>0</v>
      </c>
      <c r="O300" s="74" t="inlineStr">
        <is>
          <t>D</t>
        </is>
      </c>
      <c r="P300" s="74" t="n">
        <v>0</v>
      </c>
      <c r="Q300" s="74" t="inlineStr">
        <is>
          <t>D</t>
        </is>
      </c>
      <c r="R300" s="74" t="n">
        <v>0</v>
      </c>
      <c r="S300" s="74" t="inlineStr">
        <is>
          <t>D</t>
        </is>
      </c>
      <c r="T300" s="74" t="n">
        <v>0</v>
      </c>
      <c r="U300" s="74" t="inlineStr">
        <is>
          <t>D</t>
        </is>
      </c>
      <c r="V300" s="74" t="n">
        <v>0</v>
      </c>
      <c r="W300" s="74" t="inlineStr">
        <is>
          <t>L</t>
        </is>
      </c>
      <c r="X300" s="74" t="n">
        <v>0</v>
      </c>
      <c r="Y300" s="74" t="inlineStr"/>
      <c r="Z300" s="74" t="n">
        <v>0</v>
      </c>
      <c r="AA300" s="74" t="inlineStr">
        <is>
          <t>R0</t>
        </is>
      </c>
      <c r="AB300" s="74" t="n">
        <v>0</v>
      </c>
      <c r="AC300" s="75" t="n"/>
      <c r="AD300" s="74" t="n"/>
      <c r="AE300" s="75" t="n"/>
      <c r="AF300" s="75" t="n"/>
      <c r="AG300" s="75" t="n"/>
      <c r="AH300" s="74" t="n"/>
      <c r="AI300" s="74" t="n"/>
      <c r="AJ300" s="74" t="n"/>
      <c r="AK300" s="74" t="n"/>
      <c r="AL300" s="74" t="n"/>
      <c r="AM300" s="74" t="n"/>
      <c r="AN300" s="74" t="n"/>
      <c r="AO300" s="74" t="n"/>
      <c r="AP300" s="74" t="n"/>
      <c r="AQ300" s="74" t="n"/>
      <c r="AR300" s="74" t="n"/>
      <c r="AS300" s="74" t="n"/>
      <c r="AT300" s="74" t="n"/>
      <c r="AU300" s="74" t="n"/>
      <c r="AV300" s="74" t="n"/>
      <c r="AW300" s="74" t="n"/>
      <c r="AX300" s="74" t="n"/>
      <c r="AY300" s="74" t="n"/>
      <c r="AZ300" s="74" t="n"/>
      <c r="BA300" s="74" t="n"/>
      <c r="BB300" s="74" t="n"/>
      <c r="BC300" s="74" t="n"/>
      <c r="BD300" s="74" t="n"/>
      <c r="BE300" s="74" t="n"/>
      <c r="BF300" s="74" t="n"/>
      <c r="BG300" s="74" t="n"/>
      <c r="BH300" s="74" t="n"/>
      <c r="BI300" s="74" t="n"/>
      <c r="BJ300" s="74" t="n"/>
      <c r="BK300" s="74" t="n"/>
      <c r="BL300" s="74" t="n"/>
      <c r="BM300" s="74" t="n"/>
      <c r="BN300" s="74" t="n"/>
      <c r="BO300" s="74" t="n"/>
      <c r="BP300" s="74" t="n"/>
      <c r="BQ300" s="62">
        <f>COUNTIF($G300:$BP300,"a")+COUNTIF($G300:$BP300,"r0,a5")/2+COUNTIF($G300:$BP300,"p5,a5")/2</f>
        <v/>
      </c>
      <c r="BR300" s="62">
        <f>COUNTIF($G300:$BP300,"d")+COUNTIF($G300:$BP300,"r0,d5")/2+COUNTIF($G300:$BP300,"p5,d5")/2</f>
        <v/>
      </c>
      <c r="BS300" s="62">
        <f>COUNTIF($G300:$BP300,"b")+COUNTIF($G300:$BP300,"r0,b5")/2+COUNTIF($G300:$BP300,"p5,b5")/2</f>
        <v/>
      </c>
      <c r="BT300" s="62">
        <f>COUNTIF($G300:$BP300,"c")+COUNTIF($G300:$BP300,"r0,c5")/2+COUNTIF($G300:$BP300,"p5,c5")/2</f>
        <v/>
      </c>
      <c r="BU300" s="62">
        <f>COUNTIF($G300:$BP300,"KH")+COUNTIF($G300:$BP300,"TL")+COUNTIF($G300:$BP300,"L")</f>
        <v/>
      </c>
      <c r="BV300" s="62" t="n"/>
      <c r="BW300" s="62">
        <f>COUNTIF($G300:$BP300,"hh")</f>
        <v/>
      </c>
      <c r="BX300" s="62">
        <f>COUNTIF($G300:$BP300,"nt7")</f>
        <v/>
      </c>
      <c r="BY300" s="62">
        <f>COUNTIF($G300:$BP300,"P")+COUNTIF($G300:$BP300,"p5,a5")/2+COUNTIF($G300:$BP300,"p5,b5")/2+COUNTIF($G300:$BP300,"p5,c5")/2+COUNTIF($G300:$BP300,"p5,d5")/2</f>
        <v/>
      </c>
      <c r="BZ300" s="63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4">
        <f>IF(BZ300&gt;25,4,IF(BZ300&gt;18,3,IF(BZ300&gt;12,2,IF(BZ300&gt;4,1,0))))-BX300-2+1</f>
        <v/>
      </c>
      <c r="CE300" s="30" t="n"/>
      <c r="CF300" s="64">
        <f>CD300*CI300</f>
        <v/>
      </c>
      <c r="CG300" s="65">
        <f>F300-BY300+1</f>
        <v/>
      </c>
      <c r="CH300" s="64">
        <f>CE300*16</f>
        <v/>
      </c>
      <c r="CI300" s="66">
        <f>VLOOKUP(A300,[1]DATA!$A$6:$AI$331,34,0)</f>
        <v/>
      </c>
      <c r="CJ300" s="67">
        <f>VLOOKUP(A300,[2]CHAMCONG!A$7:CI$333,79,0)</f>
        <v/>
      </c>
      <c r="CK300" s="68">
        <f>CJ300-CA300</f>
        <v/>
      </c>
      <c r="CL300" s="25" t="n"/>
      <c r="CM300" s="25" t="n"/>
    </row>
    <row r="301" ht="18" customFormat="1" customHeight="1" s="26">
      <c r="A301" s="69" t="inlineStr">
        <is>
          <t>A1933</t>
        </is>
      </c>
      <c r="B301" s="70" t="inlineStr">
        <is>
          <t>Nguyễn Phi Long</t>
        </is>
      </c>
      <c r="C301" s="71" t="inlineStr">
        <is>
          <t>Kho X1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A</t>
        </is>
      </c>
      <c r="H301" s="74" t="n">
        <v>3</v>
      </c>
      <c r="I301" s="74" t="inlineStr">
        <is>
          <t>A</t>
        </is>
      </c>
      <c r="J301" s="74" t="n">
        <v>3</v>
      </c>
      <c r="K301" s="74" t="inlineStr"/>
      <c r="L301" s="74" t="n">
        <v>0</v>
      </c>
      <c r="M301" s="74" t="inlineStr">
        <is>
          <t>A</t>
        </is>
      </c>
      <c r="N301" s="74" t="n">
        <v>3</v>
      </c>
      <c r="O301" s="74" t="inlineStr">
        <is>
          <t>A</t>
        </is>
      </c>
      <c r="P301" s="74" t="n">
        <v>2</v>
      </c>
      <c r="Q301" s="74" t="inlineStr">
        <is>
          <t>A</t>
        </is>
      </c>
      <c r="R301" s="74" t="n">
        <v>3</v>
      </c>
      <c r="S301" s="74" t="inlineStr">
        <is>
          <t>A</t>
        </is>
      </c>
      <c r="T301" s="74" t="n">
        <v>3</v>
      </c>
      <c r="U301" s="74" t="inlineStr">
        <is>
          <t>A</t>
        </is>
      </c>
      <c r="V301" s="74" t="n">
        <v>3</v>
      </c>
      <c r="W301" s="74" t="inlineStr">
        <is>
          <t>L</t>
        </is>
      </c>
      <c r="X301" s="74" t="n">
        <v>0</v>
      </c>
      <c r="Y301" s="74" t="inlineStr"/>
      <c r="Z301" s="74" t="n">
        <v>0</v>
      </c>
      <c r="AA301" s="74" t="inlineStr">
        <is>
          <t>R0</t>
        </is>
      </c>
      <c r="AB301" s="74" t="n">
        <v>0</v>
      </c>
      <c r="AC301" s="74" t="n"/>
      <c r="AD301" s="74" t="n"/>
      <c r="AE301" s="74" t="n"/>
      <c r="AF301" s="74" t="n"/>
      <c r="AG301" s="74" t="n"/>
      <c r="AH301" s="74" t="n"/>
      <c r="AI301" s="74" t="n"/>
      <c r="AJ301" s="74" t="n"/>
      <c r="AK301" s="74" t="n"/>
      <c r="AL301" s="74" t="n"/>
      <c r="AM301" s="74" t="n"/>
      <c r="AN301" s="74" t="n"/>
      <c r="AO301" s="74" t="n"/>
      <c r="AP301" s="74" t="n"/>
      <c r="AQ301" s="74" t="n"/>
      <c r="AR301" s="74" t="n"/>
      <c r="AS301" s="74" t="n"/>
      <c r="AT301" s="74" t="n"/>
      <c r="AU301" s="74" t="n"/>
      <c r="AV301" s="74" t="n"/>
      <c r="AW301" s="74" t="n"/>
      <c r="AX301" s="74" t="n"/>
      <c r="AY301" s="74" t="n"/>
      <c r="AZ301" s="74" t="n"/>
      <c r="BA301" s="74" t="n"/>
      <c r="BB301" s="74" t="n"/>
      <c r="BC301" s="74" t="n"/>
      <c r="BD301" s="74" t="n"/>
      <c r="BE301" s="74" t="n"/>
      <c r="BF301" s="74" t="n"/>
      <c r="BG301" s="74" t="n"/>
      <c r="BH301" s="74" t="n"/>
      <c r="BI301" s="74" t="n"/>
      <c r="BJ301" s="74" t="n"/>
      <c r="BK301" s="74" t="n"/>
      <c r="BL301" s="74" t="n"/>
      <c r="BM301" s="74" t="n"/>
      <c r="BN301" s="74" t="n"/>
      <c r="BO301" s="74" t="n"/>
      <c r="BP301" s="74" t="n"/>
      <c r="BQ301" s="62">
        <f>COUNTIF($G301:$BP301,"a")+COUNTIF($G301:$BP301,"r0,a5")/2+COUNTIF($G301:$BP301,"p5,a5")/2</f>
        <v/>
      </c>
      <c r="BR301" s="62">
        <f>COUNTIF($G301:$BP301,"d")+COUNTIF($G301:$BP301,"r0,d5")/2+COUNTIF($G301:$BP301,"p5,d5")/2</f>
        <v/>
      </c>
      <c r="BS301" s="62">
        <f>COUNTIF($G301:$BP301,"b")+COUNTIF($G301:$BP301,"r0,b5")/2+COUNTIF($G301:$BP301,"p5,b5")/2</f>
        <v/>
      </c>
      <c r="BT301" s="62">
        <f>COUNTIF($G301:$BP301,"c")+COUNTIF($G301:$BP301,"r0,c5")/2+COUNTIF($G301:$BP301,"p5,c5")/2</f>
        <v/>
      </c>
      <c r="BU301" s="62">
        <f>COUNTIF($G301:$BP301,"KH")+COUNTIF($G301:$BP301,"TL")+COUNTIF($G301:$BP301,"L")</f>
        <v/>
      </c>
      <c r="BV301" s="62" t="n"/>
      <c r="BW301" s="62">
        <f>COUNTIF($G301:$BP301,"hh")</f>
        <v/>
      </c>
      <c r="BX301" s="62">
        <f>COUNTIF($G301:$BP301,"nt7")</f>
        <v/>
      </c>
      <c r="BY301" s="62">
        <f>COUNTIF($G301:$BP301,"P")+COUNTIF($G301:$BP301,"p5,a5")/2+COUNTIF($G301:$BP301,"p5,b5")/2+COUNTIF($G301:$BP301,"p5,c5")/2+COUNTIF($G301:$BP301,"p5,d5")/2</f>
        <v/>
      </c>
      <c r="BZ301" s="63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4">
        <f>IF(BZ301&gt;25,4,IF(BZ301&gt;18,3,IF(BZ301&gt;12,2,IF(BZ301&gt;4,1,0))))-BX301-2+1</f>
        <v/>
      </c>
      <c r="CE301" s="30" t="n"/>
      <c r="CF301" s="64">
        <f>CD301*CI301</f>
        <v/>
      </c>
      <c r="CG301" s="65">
        <f>F301-BY301+1</f>
        <v/>
      </c>
      <c r="CH301" s="64">
        <f>CE301*16</f>
        <v/>
      </c>
      <c r="CI301" s="66">
        <f>VLOOKUP(A301,[1]DATA!$A$6:$AI$331,34,0)</f>
        <v/>
      </c>
      <c r="CJ301" s="67">
        <f>VLOOKUP(A301,[2]CHAMCONG!A$7:CI$333,79,0)</f>
        <v/>
      </c>
      <c r="CK301" s="68">
        <f>CJ301-CA301</f>
        <v/>
      </c>
      <c r="CL301" s="25" t="n"/>
      <c r="CM301" s="25" t="n"/>
    </row>
    <row r="302" ht="18" customFormat="1" customHeight="1" s="26">
      <c r="A302" s="69" t="inlineStr">
        <is>
          <t>A1935</t>
        </is>
      </c>
      <c r="B302" s="70" t="inlineStr">
        <is>
          <t>Nguyễn Bùi Hồng Mộng</t>
        </is>
      </c>
      <c r="C302" s="71" t="inlineStr">
        <is>
          <t>Khuôn Lập trình-gia công</t>
        </is>
      </c>
      <c r="D302" s="72" t="inlineStr">
        <is>
          <t>Trực tiếp</t>
        </is>
      </c>
      <c r="E302" s="73" t="inlineStr">
        <is>
          <t>2021-04-02</t>
        </is>
      </c>
      <c r="F302" s="73" t="inlineStr"/>
      <c r="G302" s="74" t="inlineStr">
        <is>
          <t>A</t>
        </is>
      </c>
      <c r="H302" s="74" t="n">
        <v>4</v>
      </c>
      <c r="I302" s="74" t="inlineStr">
        <is>
          <t>A</t>
        </is>
      </c>
      <c r="J302" s="74" t="n">
        <v>4</v>
      </c>
      <c r="K302" s="74" t="inlineStr"/>
      <c r="L302" s="74" t="n">
        <v>0</v>
      </c>
      <c r="M302" s="74" t="inlineStr">
        <is>
          <t>A</t>
        </is>
      </c>
      <c r="N302" s="74" t="n">
        <v>4</v>
      </c>
      <c r="O302" s="74" t="inlineStr">
        <is>
          <t>A</t>
        </is>
      </c>
      <c r="P302" s="74" t="n">
        <v>4</v>
      </c>
      <c r="Q302" s="74" t="inlineStr">
        <is>
          <t>A</t>
        </is>
      </c>
      <c r="R302" s="74" t="n">
        <v>3</v>
      </c>
      <c r="S302" s="74" t="inlineStr">
        <is>
          <t>A</t>
        </is>
      </c>
      <c r="T302" s="74" t="n">
        <v>4</v>
      </c>
      <c r="U302" s="74" t="inlineStr">
        <is>
          <t>A</t>
        </is>
      </c>
      <c r="V302" s="74" t="n">
        <v>4</v>
      </c>
      <c r="W302" s="74" t="inlineStr">
        <is>
          <t>L</t>
        </is>
      </c>
      <c r="X302" s="74" t="n">
        <v>12</v>
      </c>
      <c r="Y302" s="74" t="inlineStr">
        <is>
          <t>CN</t>
        </is>
      </c>
      <c r="Z302" s="74" t="n">
        <v>12</v>
      </c>
      <c r="AA302" s="74" t="inlineStr">
        <is>
          <t>R0</t>
        </is>
      </c>
      <c r="AB302" s="74" t="n">
        <v>0</v>
      </c>
      <c r="AC302" s="74" t="n"/>
      <c r="AD302" s="74" t="n"/>
      <c r="AE302" s="74" t="n"/>
      <c r="AF302" s="74" t="n"/>
      <c r="AG302" s="74" t="n"/>
      <c r="AH302" s="74" t="n"/>
      <c r="AI302" s="74" t="n"/>
      <c r="AJ302" s="74" t="n"/>
      <c r="AK302" s="74" t="n"/>
      <c r="AL302" s="74" t="n"/>
      <c r="AM302" s="74" t="n"/>
      <c r="AN302" s="74" t="n"/>
      <c r="AO302" s="74" t="n"/>
      <c r="AP302" s="74" t="n"/>
      <c r="AQ302" s="74" t="n"/>
      <c r="AR302" s="74" t="n"/>
      <c r="AS302" s="74" t="n"/>
      <c r="AT302" s="74" t="n"/>
      <c r="AU302" s="74" t="n"/>
      <c r="AV302" s="74" t="n"/>
      <c r="AW302" s="74" t="n"/>
      <c r="AX302" s="74" t="n"/>
      <c r="AY302" s="74" t="n"/>
      <c r="AZ302" s="74" t="n"/>
      <c r="BA302" s="74" t="n"/>
      <c r="BB302" s="74" t="n"/>
      <c r="BC302" s="74" t="n"/>
      <c r="BD302" s="74" t="n"/>
      <c r="BE302" s="74" t="n"/>
      <c r="BF302" s="74" t="n"/>
      <c r="BG302" s="74" t="n"/>
      <c r="BH302" s="74" t="n"/>
      <c r="BI302" s="74" t="n"/>
      <c r="BJ302" s="74" t="n"/>
      <c r="BK302" s="74" t="n"/>
      <c r="BL302" s="74" t="n"/>
      <c r="BM302" s="74" t="n"/>
      <c r="BN302" s="74" t="n"/>
      <c r="BO302" s="74" t="n"/>
      <c r="BP302" s="74" t="n"/>
      <c r="BQ302" s="62">
        <f>COUNTIF($G302:$BP302,"a")+COUNTIF($G302:$BP302,"r0,a5")/2+COUNTIF($G302:$BP302,"p5,a5")/2</f>
        <v/>
      </c>
      <c r="BR302" s="62">
        <f>COUNTIF($G302:$BP302,"d")+COUNTIF($G302:$BP302,"r0,d5")/2+COUNTIF($G302:$BP302,"p5,d5")/2</f>
        <v/>
      </c>
      <c r="BS302" s="62">
        <f>COUNTIF($G302:$BP302,"b")+COUNTIF($G302:$BP302,"r0,b5")/2+COUNTIF($G302:$BP302,"p5,b5")/2</f>
        <v/>
      </c>
      <c r="BT302" s="62">
        <f>COUNTIF($G302:$BP302,"c")+COUNTIF($G302:$BP302,"r0,c5")/2+COUNTIF($G302:$BP302,"p5,c5")/2</f>
        <v/>
      </c>
      <c r="BU302" s="62">
        <f>COUNTIF($G302:$BP302,"KH")+COUNTIF($G302:$BP302,"TL")+COUNTIF($G302:$BP302,"L")</f>
        <v/>
      </c>
      <c r="BV302" s="62" t="n"/>
      <c r="BW302" s="62">
        <f>COUNTIF($G302:$BP302,"hh")</f>
        <v/>
      </c>
      <c r="BX302" s="62">
        <f>COUNTIF($G302:$BP302,"nt7")</f>
        <v/>
      </c>
      <c r="BY302" s="62">
        <f>COUNTIF($G302:$BP302,"P")+COUNTIF($G302:$BP302,"p5,a5")/2+COUNTIF($G302:$BP302,"p5,b5")/2+COUNTIF($G302:$BP302,"p5,c5")/2+COUNTIF($G302:$BP302,"p5,d5")/2</f>
        <v/>
      </c>
      <c r="BZ302" s="63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4">
        <f>IF(BZ302&gt;25,4,IF(BZ302&gt;18,3,IF(BZ302&gt;12,2,IF(BZ302&gt;4,1,0))))-BX302-2+1</f>
        <v/>
      </c>
      <c r="CE302" s="30" t="n"/>
      <c r="CF302" s="64">
        <f>CD302*CI302</f>
        <v/>
      </c>
      <c r="CG302" s="65">
        <f>F302-BY302+1</f>
        <v/>
      </c>
      <c r="CH302" s="64">
        <f>CE302*16</f>
        <v/>
      </c>
      <c r="CI302" s="66">
        <f>VLOOKUP(A302,[1]DATA!$A$6:$AI$331,34,0)</f>
        <v/>
      </c>
      <c r="CJ302" s="67">
        <f>VLOOKUP(A302,[2]CHAMCONG!A$7:CI$333,79,0)</f>
        <v/>
      </c>
      <c r="CK302" s="68">
        <f>CJ302-CA302</f>
        <v/>
      </c>
      <c r="CL302" s="25" t="n"/>
      <c r="CM302" s="25" t="n"/>
    </row>
    <row r="303" ht="18" customFormat="1" customHeight="1" s="26">
      <c r="A303" s="69" t="inlineStr">
        <is>
          <t>A1936</t>
        </is>
      </c>
      <c r="B303" s="70" t="inlineStr">
        <is>
          <t>Nguyễn Duy Thống</t>
        </is>
      </c>
      <c r="C303" s="71" t="inlineStr">
        <is>
          <t>X1 Ép - B</t>
        </is>
      </c>
      <c r="D303" s="72" t="inlineStr">
        <is>
          <t>Trực tiếp</t>
        </is>
      </c>
      <c r="E303" s="73" t="inlineStr">
        <is>
          <t>2021-04-02</t>
        </is>
      </c>
      <c r="F303" s="73" t="inlineStr"/>
      <c r="G303" s="74" t="inlineStr">
        <is>
          <t>C</t>
        </is>
      </c>
      <c r="H303" s="74" t="n">
        <v>4</v>
      </c>
      <c r="I303" s="75" t="inlineStr">
        <is>
          <t>C</t>
        </is>
      </c>
      <c r="J303" s="74" t="n">
        <v>4</v>
      </c>
      <c r="K303" s="75" t="inlineStr"/>
      <c r="L303" s="74" t="n">
        <v>0</v>
      </c>
      <c r="M303" s="75" t="inlineStr">
        <is>
          <t>A</t>
        </is>
      </c>
      <c r="N303" s="74" t="n">
        <v>4</v>
      </c>
      <c r="O303" s="75" t="inlineStr">
        <is>
          <t>A</t>
        </is>
      </c>
      <c r="P303" s="74" t="n">
        <v>4</v>
      </c>
      <c r="Q303" s="74" t="inlineStr">
        <is>
          <t>A</t>
        </is>
      </c>
      <c r="R303" s="74" t="n">
        <v>4</v>
      </c>
      <c r="S303" s="75" t="inlineStr">
        <is>
          <t>A</t>
        </is>
      </c>
      <c r="T303" s="74" t="n">
        <v>4</v>
      </c>
      <c r="U303" s="75" t="inlineStr">
        <is>
          <t>A</t>
        </is>
      </c>
      <c r="V303" s="74" t="n">
        <v>4</v>
      </c>
      <c r="W303" s="75" t="inlineStr">
        <is>
          <t>L</t>
        </is>
      </c>
      <c r="X303" s="74" t="n">
        <v>0</v>
      </c>
      <c r="Y303" s="74" t="inlineStr"/>
      <c r="Z303" s="74" t="n">
        <v>0</v>
      </c>
      <c r="AA303" s="75" t="inlineStr">
        <is>
          <t>P0</t>
        </is>
      </c>
      <c r="AB303" s="74" t="n">
        <v>0</v>
      </c>
      <c r="AC303" s="75" t="n"/>
      <c r="AD303" s="74" t="n"/>
      <c r="AE303" s="74" t="n"/>
      <c r="AF303" s="74" t="n"/>
      <c r="AG303" s="74" t="n"/>
      <c r="AH303" s="74" t="n"/>
      <c r="AI303" s="74" t="n"/>
      <c r="AJ303" s="74" t="n"/>
      <c r="AK303" s="74" t="n"/>
      <c r="AL303" s="74" t="n"/>
      <c r="AM303" s="74" t="n"/>
      <c r="AN303" s="74" t="n"/>
      <c r="AO303" s="74" t="n"/>
      <c r="AP303" s="74" t="n"/>
      <c r="AQ303" s="74" t="n"/>
      <c r="AR303" s="74" t="n"/>
      <c r="AS303" s="74" t="n"/>
      <c r="AT303" s="74" t="n"/>
      <c r="AU303" s="74" t="n"/>
      <c r="AV303" s="74" t="n"/>
      <c r="AW303" s="74" t="n"/>
      <c r="AX303" s="74" t="n"/>
      <c r="AY303" s="74" t="n"/>
      <c r="AZ303" s="74" t="n"/>
      <c r="BA303" s="74" t="n"/>
      <c r="BB303" s="74" t="n"/>
      <c r="BC303" s="74" t="n"/>
      <c r="BD303" s="74" t="n"/>
      <c r="BE303" s="74" t="n"/>
      <c r="BF303" s="74" t="n"/>
      <c r="BG303" s="74" t="n"/>
      <c r="BH303" s="74" t="n"/>
      <c r="BI303" s="74" t="n"/>
      <c r="BJ303" s="74" t="n"/>
      <c r="BK303" s="74" t="n"/>
      <c r="BL303" s="74" t="n"/>
      <c r="BM303" s="74" t="n"/>
      <c r="BN303" s="74" t="n"/>
      <c r="BO303" s="74" t="n"/>
      <c r="BP303" s="74" t="n"/>
      <c r="BQ303" s="62">
        <f>COUNTIF($G303:$BP303,"a")+COUNTIF($G303:$BP303,"r0,a5")/2+COUNTIF($G303:$BP303,"p5,a5")/2</f>
        <v/>
      </c>
      <c r="BR303" s="62">
        <f>COUNTIF($G303:$BP303,"d")+COUNTIF($G303:$BP303,"r0,d5")/2+COUNTIF($G303:$BP303,"p5,d5")/2</f>
        <v/>
      </c>
      <c r="BS303" s="62">
        <f>COUNTIF($G303:$BP303,"b")+COUNTIF($G303:$BP303,"r0,b5")/2+COUNTIF($G303:$BP303,"p5,b5")/2</f>
        <v/>
      </c>
      <c r="BT303" s="62">
        <f>COUNTIF($G303:$BP303,"c")+COUNTIF($G303:$BP303,"r0,c5")/2+COUNTIF($G303:$BP303,"p5,c5")/2</f>
        <v/>
      </c>
      <c r="BU303" s="62">
        <f>COUNTIF($G303:$BP303,"KH")+COUNTIF($G303:$BP303,"TL")+COUNTIF($G303:$BP303,"L")</f>
        <v/>
      </c>
      <c r="BV303" s="62" t="n"/>
      <c r="BW303" s="62">
        <f>COUNTIF($G303:$BP303,"hh")</f>
        <v/>
      </c>
      <c r="BX303" s="62">
        <f>COUNTIF($G303:$BP303,"nt7")</f>
        <v/>
      </c>
      <c r="BY303" s="62">
        <f>COUNTIF($G303:$BP303,"P")+COUNTIF($G303:$BP303,"p5,a5")/2+COUNTIF($G303:$BP303,"p5,b5")/2+COUNTIF($G303:$BP303,"p5,c5")/2+COUNTIF($G303:$BP303,"p5,d5")/2</f>
        <v/>
      </c>
      <c r="BZ303" s="63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4">
        <f>IF(BZ303&gt;25,4,IF(BZ303&gt;18,3,IF(BZ303&gt;12,2,IF(BZ303&gt;4,1,0))))-BX303-2+1</f>
        <v/>
      </c>
      <c r="CE303" s="30" t="n"/>
      <c r="CF303" s="64">
        <f>CD303*CI303</f>
        <v/>
      </c>
      <c r="CG303" s="65">
        <f>F303-BY303+1</f>
        <v/>
      </c>
      <c r="CH303" s="64">
        <f>CE303*16</f>
        <v/>
      </c>
      <c r="CI303" s="66">
        <f>VLOOKUP(A303,[1]DATA!$A$6:$AI$331,34,0)</f>
        <v/>
      </c>
      <c r="CJ303" s="67">
        <f>VLOOKUP(A303,[2]CHAMCONG!A$7:CI$333,79,0)</f>
        <v/>
      </c>
      <c r="CK303" s="68">
        <f>CJ303-CA303</f>
        <v/>
      </c>
      <c r="CL303" s="25" t="n"/>
      <c r="CM303" s="25" t="n"/>
    </row>
    <row r="304" ht="18" customFormat="1" customHeight="1" s="26">
      <c r="A304" s="69" t="inlineStr">
        <is>
          <t>A1939</t>
        </is>
      </c>
      <c r="B304" s="70" t="inlineStr">
        <is>
          <t>Trương Quang Khải</t>
        </is>
      </c>
      <c r="C304" s="71" t="inlineStr">
        <is>
          <t>Bảo trì X1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C</t>
        </is>
      </c>
      <c r="H304" s="74" t="n">
        <v>4</v>
      </c>
      <c r="I304" s="74" t="inlineStr">
        <is>
          <t>C</t>
        </is>
      </c>
      <c r="J304" s="74" t="n">
        <v>4</v>
      </c>
      <c r="K304" s="74" t="inlineStr"/>
      <c r="L304" s="74" t="n">
        <v>0</v>
      </c>
      <c r="M304" s="74" t="inlineStr">
        <is>
          <t>A</t>
        </is>
      </c>
      <c r="N304" s="74" t="n">
        <v>2</v>
      </c>
      <c r="O304" s="75" t="inlineStr">
        <is>
          <t>A</t>
        </is>
      </c>
      <c r="P304" s="74" t="n">
        <v>4</v>
      </c>
      <c r="Q304" s="75" t="inlineStr">
        <is>
          <t>A</t>
        </is>
      </c>
      <c r="R304" s="74" t="n">
        <v>4</v>
      </c>
      <c r="S304" s="75" t="inlineStr">
        <is>
          <t>A</t>
        </is>
      </c>
      <c r="T304" s="74" t="n">
        <v>4</v>
      </c>
      <c r="U304" s="75" t="inlineStr">
        <is>
          <t>A</t>
        </is>
      </c>
      <c r="V304" s="74" t="n">
        <v>0</v>
      </c>
      <c r="W304" s="75" t="inlineStr">
        <is>
          <t>L</t>
        </is>
      </c>
      <c r="X304" s="74" t="n">
        <v>0</v>
      </c>
      <c r="Y304" s="75" t="inlineStr"/>
      <c r="Z304" s="74" t="n">
        <v>0</v>
      </c>
      <c r="AA304" s="75" t="inlineStr">
        <is>
          <t>R0</t>
        </is>
      </c>
      <c r="AB304" s="74" t="n">
        <v>0</v>
      </c>
      <c r="AC304" s="75" t="n"/>
      <c r="AD304" s="74" t="n"/>
      <c r="AE304" s="74" t="n"/>
      <c r="AF304" s="74" t="n"/>
      <c r="AG304" s="74" t="n"/>
      <c r="AH304" s="74" t="n"/>
      <c r="AI304" s="74" t="n"/>
      <c r="AJ304" s="74" t="n"/>
      <c r="AK304" s="74" t="n"/>
      <c r="AL304" s="74" t="n"/>
      <c r="AM304" s="74" t="n"/>
      <c r="AN304" s="74" t="n"/>
      <c r="AO304" s="74" t="n"/>
      <c r="AP304" s="74" t="n"/>
      <c r="AQ304" s="74" t="n"/>
      <c r="AR304" s="74" t="n"/>
      <c r="AS304" s="74" t="n"/>
      <c r="AT304" s="74" t="n"/>
      <c r="AU304" s="74" t="n"/>
      <c r="AV304" s="74" t="n"/>
      <c r="AW304" s="74" t="n"/>
      <c r="AX304" s="74" t="n"/>
      <c r="AY304" s="74" t="n"/>
      <c r="AZ304" s="74" t="n"/>
      <c r="BA304" s="74" t="n"/>
      <c r="BB304" s="74" t="n"/>
      <c r="BC304" s="74" t="n"/>
      <c r="BD304" s="74" t="n"/>
      <c r="BE304" s="74" t="n"/>
      <c r="BF304" s="74" t="n"/>
      <c r="BG304" s="74" t="n"/>
      <c r="BH304" s="74" t="n"/>
      <c r="BI304" s="74" t="n"/>
      <c r="BJ304" s="74" t="n"/>
      <c r="BK304" s="74" t="n"/>
      <c r="BL304" s="74" t="n"/>
      <c r="BM304" s="74" t="n"/>
      <c r="BN304" s="74" t="n"/>
      <c r="BO304" s="74" t="n"/>
      <c r="BP304" s="74" t="n"/>
      <c r="BQ304" s="62">
        <f>COUNTIF($G304:$BP304,"a")+COUNTIF($G304:$BP304,"r0,a5")/2+COUNTIF($G304:$BP304,"p5,a5")/2</f>
        <v/>
      </c>
      <c r="BR304" s="62">
        <f>COUNTIF($G304:$BP304,"d")+COUNTIF($G304:$BP304,"r0,d5")/2+COUNTIF($G304:$BP304,"p5,d5")/2</f>
        <v/>
      </c>
      <c r="BS304" s="62">
        <f>COUNTIF($G304:$BP304,"b")+COUNTIF($G304:$BP304,"r0,b5")/2+COUNTIF($G304:$BP304,"p5,b5")/2</f>
        <v/>
      </c>
      <c r="BT304" s="62">
        <f>COUNTIF($G304:$BP304,"c")+COUNTIF($G304:$BP304,"r0,c5")/2+COUNTIF($G304:$BP304,"p5,c5")/2</f>
        <v/>
      </c>
      <c r="BU304" s="62">
        <f>COUNTIF($G304:$BP304,"KH")+COUNTIF($G304:$BP304,"TL")+COUNTIF($G304:$BP304,"L")</f>
        <v/>
      </c>
      <c r="BV304" s="62" t="n"/>
      <c r="BW304" s="62">
        <f>COUNTIF($G304:$BP304,"hh")</f>
        <v/>
      </c>
      <c r="BX304" s="62">
        <f>COUNTIF($G304:$BP304,"nt7")</f>
        <v/>
      </c>
      <c r="BY304" s="62">
        <f>COUNTIF($G304:$BP304,"P")+COUNTIF($G304:$BP304,"p5,a5")/2+COUNTIF($G304:$BP304,"p5,b5")/2+COUNTIF($G304:$BP304,"p5,c5")/2+COUNTIF($G304:$BP304,"p5,d5")/2</f>
        <v/>
      </c>
      <c r="BZ304" s="63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4">
        <f>IF(BZ304&gt;25,4,IF(BZ304&gt;18,3,IF(BZ304&gt;12,2,IF(BZ304&gt;4,1,0))))-BX304-2+1</f>
        <v/>
      </c>
      <c r="CE304" s="30" t="n"/>
      <c r="CF304" s="64">
        <f>CD304*CI304</f>
        <v/>
      </c>
      <c r="CG304" s="65">
        <f>F304-BY304+1</f>
        <v/>
      </c>
      <c r="CH304" s="64">
        <f>CE304*16</f>
        <v/>
      </c>
      <c r="CI304" s="66">
        <f>VLOOKUP(A304,[1]DATA!$A$6:$AI$331,34,0)</f>
        <v/>
      </c>
      <c r="CJ304" s="67">
        <f>VLOOKUP(A304,[2]CHAMCONG!A$7:CI$333,79,0)</f>
        <v/>
      </c>
      <c r="CK304" s="68">
        <f>CJ304-CA304</f>
        <v/>
      </c>
      <c r="CL304" s="25" t="n"/>
      <c r="CM304" s="25" t="n"/>
    </row>
    <row r="305" ht="18" customFormat="1" customHeight="1" s="26">
      <c r="A305" s="69" t="inlineStr">
        <is>
          <t>A1945</t>
        </is>
      </c>
      <c r="B305" s="70" t="inlineStr">
        <is>
          <t>Thạch Đà Ra</t>
        </is>
      </c>
      <c r="C305" s="71" t="inlineStr">
        <is>
          <t>QA/QC X2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C</t>
        </is>
      </c>
      <c r="H305" s="74" t="n">
        <v>4</v>
      </c>
      <c r="I305" s="75" t="inlineStr">
        <is>
          <t>C</t>
        </is>
      </c>
      <c r="J305" s="74" t="n">
        <v>4</v>
      </c>
      <c r="K305" s="75" t="inlineStr"/>
      <c r="L305" s="74" t="n">
        <v>0</v>
      </c>
      <c r="M305" s="75" t="inlineStr">
        <is>
          <t>A</t>
        </is>
      </c>
      <c r="N305" s="74" t="n">
        <v>2</v>
      </c>
      <c r="O305" s="74" t="inlineStr">
        <is>
          <t>A</t>
        </is>
      </c>
      <c r="P305" s="74" t="n">
        <v>4</v>
      </c>
      <c r="Q305" s="74" t="inlineStr">
        <is>
          <t>A</t>
        </is>
      </c>
      <c r="R305" s="74" t="n">
        <v>4</v>
      </c>
      <c r="S305" s="75" t="inlineStr">
        <is>
          <t>A</t>
        </is>
      </c>
      <c r="T305" s="74" t="n">
        <v>4</v>
      </c>
      <c r="U305" s="74" t="inlineStr">
        <is>
          <t>A</t>
        </is>
      </c>
      <c r="V305" s="74" t="n">
        <v>4</v>
      </c>
      <c r="W305" s="75" t="inlineStr">
        <is>
          <t>L</t>
        </is>
      </c>
      <c r="X305" s="74" t="n">
        <v>0</v>
      </c>
      <c r="Y305" s="74" t="inlineStr"/>
      <c r="Z305" s="74" t="n">
        <v>0</v>
      </c>
      <c r="AA305" s="74" t="inlineStr">
        <is>
          <t>P0</t>
        </is>
      </c>
      <c r="AB305" s="74" t="n">
        <v>0</v>
      </c>
      <c r="AC305" s="75" t="n"/>
      <c r="AD305" s="74" t="n"/>
      <c r="AE305" s="74" t="n"/>
      <c r="AF305" s="74" t="n"/>
      <c r="AG305" s="74" t="n"/>
      <c r="AH305" s="74" t="n"/>
      <c r="AI305" s="74" t="n"/>
      <c r="AJ305" s="74" t="n"/>
      <c r="AK305" s="75" t="n"/>
      <c r="AL305" s="74" t="n"/>
      <c r="AM305" s="74" t="n"/>
      <c r="AN305" s="74" t="n"/>
      <c r="AO305" s="75" t="n"/>
      <c r="AP305" s="74" t="n"/>
      <c r="AQ305" s="74" t="n"/>
      <c r="AR305" s="74" t="n"/>
      <c r="AS305" s="74" t="n"/>
      <c r="AT305" s="74" t="n"/>
      <c r="AU305" s="74" t="n"/>
      <c r="AV305" s="74" t="n"/>
      <c r="AW305" s="74" t="n"/>
      <c r="AX305" s="74" t="n"/>
      <c r="AY305" s="74" t="n"/>
      <c r="AZ305" s="74" t="n"/>
      <c r="BA305" s="74" t="n"/>
      <c r="BB305" s="74" t="n"/>
      <c r="BC305" s="74" t="n"/>
      <c r="BD305" s="74" t="n"/>
      <c r="BE305" s="74" t="n"/>
      <c r="BF305" s="74" t="n"/>
      <c r="BG305" s="74" t="n"/>
      <c r="BH305" s="74" t="n"/>
      <c r="BI305" s="74" t="n"/>
      <c r="BJ305" s="74" t="n"/>
      <c r="BK305" s="74" t="n"/>
      <c r="BL305" s="74" t="n"/>
      <c r="BM305" s="74" t="n"/>
      <c r="BN305" s="74" t="n"/>
      <c r="BO305" s="74" t="n"/>
      <c r="BP305" s="74" t="n"/>
      <c r="BQ305" s="62">
        <f>COUNTIF($G305:$BP305,"a")+COUNTIF($G305:$BP305,"r0,a5")/2+COUNTIF($G305:$BP305,"p5,a5")/2</f>
        <v/>
      </c>
      <c r="BR305" s="62">
        <f>COUNTIF($G305:$BP305,"d")+COUNTIF($G305:$BP305,"r0,d5")/2+COUNTIF($G305:$BP305,"p5,d5")/2</f>
        <v/>
      </c>
      <c r="BS305" s="62">
        <f>COUNTIF($G305:$BP305,"b")+COUNTIF($G305:$BP305,"r0,b5")/2+COUNTIF($G305:$BP305,"p5,b5")/2</f>
        <v/>
      </c>
      <c r="BT305" s="62">
        <f>COUNTIF($G305:$BP305,"c")+COUNTIF($G305:$BP305,"r0,c5")/2+COUNTIF($G305:$BP305,"p5,c5")/2</f>
        <v/>
      </c>
      <c r="BU305" s="62">
        <f>COUNTIF($G305:$BP305,"KH")+COUNTIF($G305:$BP305,"TL")+COUNTIF($G305:$BP305,"L")</f>
        <v/>
      </c>
      <c r="BV305" s="62" t="n"/>
      <c r="BW305" s="62">
        <f>COUNTIF($G305:$BP305,"hh")</f>
        <v/>
      </c>
      <c r="BX305" s="62">
        <f>COUNTIF($G305:$BP305,"nt7")</f>
        <v/>
      </c>
      <c r="BY305" s="62">
        <f>COUNTIF($G305:$BP305,"P")+COUNTIF($G305:$BP305,"p5,a5")/2+COUNTIF($G305:$BP305,"p5,b5")/2+COUNTIF($G305:$BP305,"p5,c5")/2+COUNTIF($G305:$BP305,"p5,d5")/2</f>
        <v/>
      </c>
      <c r="BZ305" s="63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4">
        <f>IF(BZ305&gt;25,4,IF(BZ305&gt;18,3,IF(BZ305&gt;12,2,IF(BZ305&gt;4,1,0))))-BX305-2+1</f>
        <v/>
      </c>
      <c r="CE305" s="30" t="n"/>
      <c r="CF305" s="64">
        <f>CD305*CI305</f>
        <v/>
      </c>
      <c r="CG305" s="65">
        <f>F305-BY305+1</f>
        <v/>
      </c>
      <c r="CH305" s="64">
        <f>CE305*16</f>
        <v/>
      </c>
      <c r="CI305" s="66">
        <f>VLOOKUP(A305,[1]DATA!$A$6:$AI$331,34,0)</f>
        <v/>
      </c>
      <c r="CJ305" s="67">
        <f>VLOOKUP(A305,[2]CHAMCONG!A$7:CI$333,79,0)</f>
        <v/>
      </c>
      <c r="CK305" s="68">
        <f>CJ305-CA305</f>
        <v/>
      </c>
      <c r="CL305" s="25" t="n"/>
      <c r="CM305" s="25" t="n"/>
    </row>
    <row r="306" ht="18" customFormat="1" customHeight="1" s="26">
      <c r="A306" s="69" t="inlineStr">
        <is>
          <t>A1946</t>
        </is>
      </c>
      <c r="B306" s="70" t="inlineStr">
        <is>
          <t>Võ Anh Hoàng</t>
        </is>
      </c>
      <c r="C306" s="71" t="inlineStr">
        <is>
          <t>X2 Line 2-1</t>
        </is>
      </c>
      <c r="D306" s="72" t="inlineStr">
        <is>
          <t>Trực tiếp</t>
        </is>
      </c>
      <c r="E306" s="73" t="inlineStr">
        <is>
          <t>2021-04-03</t>
        </is>
      </c>
      <c r="F306" s="73" t="inlineStr"/>
      <c r="G306" s="74" t="inlineStr">
        <is>
          <t>A</t>
        </is>
      </c>
      <c r="H306" s="74" t="n">
        <v>4</v>
      </c>
      <c r="I306" s="74" t="inlineStr">
        <is>
          <t>A</t>
        </is>
      </c>
      <c r="J306" s="74" t="n">
        <v>4</v>
      </c>
      <c r="K306" s="74" t="inlineStr"/>
      <c r="L306" s="74" t="n">
        <v>0</v>
      </c>
      <c r="M306" s="74" t="inlineStr">
        <is>
          <t>A</t>
        </is>
      </c>
      <c r="N306" s="74" t="n">
        <v>4</v>
      </c>
      <c r="O306" s="74" t="inlineStr">
        <is>
          <t>A</t>
        </is>
      </c>
      <c r="P306" s="74" t="n">
        <v>4</v>
      </c>
      <c r="Q306" s="74" t="inlineStr">
        <is>
          <t>A</t>
        </is>
      </c>
      <c r="R306" s="74" t="n">
        <v>4</v>
      </c>
      <c r="S306" s="75" t="inlineStr">
        <is>
          <t>A</t>
        </is>
      </c>
      <c r="T306" s="74" t="n">
        <v>4</v>
      </c>
      <c r="U306" s="75" t="inlineStr">
        <is>
          <t>A</t>
        </is>
      </c>
      <c r="V306" s="74" t="n">
        <v>4</v>
      </c>
      <c r="W306" s="75" t="inlineStr">
        <is>
          <t>L</t>
        </is>
      </c>
      <c r="X306" s="74" t="n">
        <v>12</v>
      </c>
      <c r="Y306" s="75" t="inlineStr"/>
      <c r="Z306" s="74" t="n">
        <v>12</v>
      </c>
      <c r="AA306" s="75" t="inlineStr">
        <is>
          <t>R0</t>
        </is>
      </c>
      <c r="AB306" s="74" t="n">
        <v>0</v>
      </c>
      <c r="AC306" s="75" t="n"/>
      <c r="AD306" s="74" t="n"/>
      <c r="AE306" s="74" t="n"/>
      <c r="AF306" s="74" t="n"/>
      <c r="AG306" s="74" t="n"/>
      <c r="AH306" s="74" t="n"/>
      <c r="AI306" s="74" t="n"/>
      <c r="AJ306" s="74" t="n"/>
      <c r="AK306" s="74" t="n"/>
      <c r="AL306" s="74" t="n"/>
      <c r="AM306" s="74" t="n"/>
      <c r="AN306" s="74" t="n"/>
      <c r="AO306" s="74" t="n"/>
      <c r="AP306" s="74" t="n"/>
      <c r="AQ306" s="74" t="n"/>
      <c r="AR306" s="74" t="n"/>
      <c r="AS306" s="74" t="n"/>
      <c r="AT306" s="74" t="n"/>
      <c r="AU306" s="74" t="n"/>
      <c r="AV306" s="74" t="n"/>
      <c r="AW306" s="74" t="n"/>
      <c r="AX306" s="74" t="n"/>
      <c r="AY306" s="74" t="n"/>
      <c r="AZ306" s="74" t="n"/>
      <c r="BA306" s="74" t="n"/>
      <c r="BB306" s="74" t="n"/>
      <c r="BC306" s="74" t="n"/>
      <c r="BD306" s="74" t="n"/>
      <c r="BE306" s="74" t="n"/>
      <c r="BF306" s="74" t="n"/>
      <c r="BG306" s="74" t="n"/>
      <c r="BH306" s="74" t="n"/>
      <c r="BI306" s="74" t="n"/>
      <c r="BJ306" s="74" t="n"/>
      <c r="BK306" s="74" t="n"/>
      <c r="BL306" s="74" t="n"/>
      <c r="BM306" s="74" t="n"/>
      <c r="BN306" s="74" t="n"/>
      <c r="BO306" s="74" t="n"/>
      <c r="BP306" s="74" t="n"/>
      <c r="BQ306" s="62">
        <f>COUNTIF($G306:$BP306,"a")+COUNTIF($G306:$BP306,"r0,a5")/2+COUNTIF($G306:$BP306,"p5,a5")/2</f>
        <v/>
      </c>
      <c r="BR306" s="62">
        <f>COUNTIF($G306:$BP306,"d")+COUNTIF($G306:$BP306,"r0,d5")/2+COUNTIF($G306:$BP306,"p5,d5")/2</f>
        <v/>
      </c>
      <c r="BS306" s="62">
        <f>COUNTIF($G306:$BP306,"b")+COUNTIF($G306:$BP306,"r0,b5")/2+COUNTIF($G306:$BP306,"p5,b5")/2</f>
        <v/>
      </c>
      <c r="BT306" s="62">
        <f>COUNTIF($G306:$BP306,"c")+COUNTIF($G306:$BP306,"r0,c5")/2+COUNTIF($G306:$BP306,"p5,c5")/2</f>
        <v/>
      </c>
      <c r="BU306" s="62">
        <f>COUNTIF($G306:$BP306,"KH")+COUNTIF($G306:$BP306,"TL")+COUNTIF($G306:$BP306,"L")</f>
        <v/>
      </c>
      <c r="BV306" s="62" t="n"/>
      <c r="BW306" s="62">
        <f>COUNTIF($G306:$BP306,"hh")</f>
        <v/>
      </c>
      <c r="BX306" s="62">
        <f>COUNTIF($G306:$BP306,"nt7")</f>
        <v/>
      </c>
      <c r="BY306" s="62">
        <f>COUNTIF($G306:$BP306,"P")+COUNTIF($G306:$BP306,"p5,a5")/2+COUNTIF($G306:$BP306,"p5,b5")/2+COUNTIF($G306:$BP306,"p5,c5")/2+COUNTIF($G306:$BP306,"p5,d5")/2</f>
        <v/>
      </c>
      <c r="BZ306" s="63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4">
        <f>IF(BZ306&gt;25,4,IF(BZ306&gt;18,3,IF(BZ306&gt;12,2,IF(BZ306&gt;4,1,0))))-BX306-2+1</f>
        <v/>
      </c>
      <c r="CE306" s="30" t="n"/>
      <c r="CF306" s="64">
        <f>CD306*CI306</f>
        <v/>
      </c>
      <c r="CG306" s="65">
        <f>F306-BY306+1</f>
        <v/>
      </c>
      <c r="CH306" s="64">
        <f>CE306*16</f>
        <v/>
      </c>
      <c r="CI306" s="66">
        <f>VLOOKUP(A306,[1]DATA!$A$6:$AI$331,34,0)</f>
        <v/>
      </c>
      <c r="CJ306" s="67">
        <f>VLOOKUP(A306,[2]CHAMCONG!A$7:CI$333,79,0)</f>
        <v/>
      </c>
      <c r="CK306" s="68">
        <f>CJ306-CA306</f>
        <v/>
      </c>
      <c r="CL306" s="25" t="n"/>
      <c r="CM306" s="25" t="n"/>
    </row>
    <row r="307" ht="18" customFormat="1" customHeight="1" s="26">
      <c r="A307" s="69" t="inlineStr">
        <is>
          <t>A1947</t>
        </is>
      </c>
      <c r="B307" s="70" t="inlineStr">
        <is>
          <t>Nguyễn Tiến Đạt</t>
        </is>
      </c>
      <c r="C307" s="71" t="inlineStr">
        <is>
          <t>X1 Ép - A</t>
        </is>
      </c>
      <c r="D307" s="72" t="inlineStr">
        <is>
          <t>Trực tiếp</t>
        </is>
      </c>
      <c r="E307" s="73" t="inlineStr">
        <is>
          <t>2021-04-01</t>
        </is>
      </c>
      <c r="F307" s="73" t="inlineStr"/>
      <c r="G307" s="74" t="inlineStr">
        <is>
          <t>A</t>
        </is>
      </c>
      <c r="H307" s="74" t="n">
        <v>4</v>
      </c>
      <c r="I307" s="74" t="inlineStr">
        <is>
          <t>A</t>
        </is>
      </c>
      <c r="J307" s="74" t="n">
        <v>4</v>
      </c>
      <c r="K307" s="75" t="inlineStr"/>
      <c r="L307" s="74" t="n">
        <v>0</v>
      </c>
      <c r="M307" s="75" t="inlineStr">
        <is>
          <t>C</t>
        </is>
      </c>
      <c r="N307" s="74" t="n">
        <v>4</v>
      </c>
      <c r="O307" s="75" t="inlineStr">
        <is>
          <t>C</t>
        </is>
      </c>
      <c r="P307" s="74" t="n">
        <v>4</v>
      </c>
      <c r="Q307" s="74" t="inlineStr">
        <is>
          <t>C</t>
        </is>
      </c>
      <c r="R307" s="74" t="n">
        <v>4</v>
      </c>
      <c r="S307" s="75" t="inlineStr">
        <is>
          <t>C</t>
        </is>
      </c>
      <c r="T307" s="74" t="n">
        <v>4</v>
      </c>
      <c r="U307" s="75" t="inlineStr">
        <is>
          <t>C</t>
        </is>
      </c>
      <c r="V307" s="74" t="n">
        <v>4</v>
      </c>
      <c r="W307" s="75" t="inlineStr">
        <is>
          <t>L</t>
        </is>
      </c>
      <c r="X307" s="74" t="n">
        <v>0</v>
      </c>
      <c r="Y307" s="75" t="inlineStr"/>
      <c r="Z307" s="74" t="n">
        <v>0</v>
      </c>
      <c r="AA307" s="75" t="inlineStr">
        <is>
          <t>R0</t>
        </is>
      </c>
      <c r="AB307" s="74" t="n">
        <v>0</v>
      </c>
      <c r="AC307" s="75" t="n"/>
      <c r="AD307" s="74" t="n"/>
      <c r="AE307" s="74" t="n"/>
      <c r="AF307" s="74" t="n"/>
      <c r="AG307" s="75" t="n"/>
      <c r="AH307" s="74" t="n"/>
      <c r="AI307" s="75" t="n"/>
      <c r="AJ307" s="74" t="n"/>
      <c r="AK307" s="75" t="n"/>
      <c r="AL307" s="74" t="n"/>
      <c r="AM307" s="75" t="n"/>
      <c r="AN307" s="74" t="n"/>
      <c r="AO307" s="75" t="n"/>
      <c r="AP307" s="74" t="n"/>
      <c r="AQ307" s="74" t="n"/>
      <c r="AR307" s="74" t="n"/>
      <c r="AS307" s="74" t="n"/>
      <c r="AT307" s="74" t="n"/>
      <c r="AU307" s="74" t="n"/>
      <c r="AV307" s="74" t="n"/>
      <c r="AW307" s="74" t="n"/>
      <c r="AX307" s="74" t="n"/>
      <c r="AY307" s="74" t="n"/>
      <c r="AZ307" s="74" t="n"/>
      <c r="BA307" s="74" t="n"/>
      <c r="BB307" s="74" t="n"/>
      <c r="BC307" s="74" t="n"/>
      <c r="BD307" s="74" t="n"/>
      <c r="BE307" s="74" t="n"/>
      <c r="BF307" s="74" t="n"/>
      <c r="BG307" s="74" t="n"/>
      <c r="BH307" s="74" t="n"/>
      <c r="BI307" s="74" t="n"/>
      <c r="BJ307" s="74" t="n"/>
      <c r="BK307" s="74" t="n"/>
      <c r="BL307" s="74" t="n"/>
      <c r="BM307" s="74" t="n"/>
      <c r="BN307" s="74" t="n"/>
      <c r="BO307" s="74" t="n"/>
      <c r="BP307" s="74" t="n"/>
      <c r="BQ307" s="62">
        <f>COUNTIF($G307:$BP307,"a")+COUNTIF($G307:$BP307,"r0,a5")/2+COUNTIF($G307:$BP307,"p5,a5")/2</f>
        <v/>
      </c>
      <c r="BR307" s="62">
        <f>COUNTIF($G307:$BP307,"d")+COUNTIF($G307:$BP307,"r0,d5")/2+COUNTIF($G307:$BP307,"p5,d5")/2</f>
        <v/>
      </c>
      <c r="BS307" s="62">
        <f>COUNTIF($G307:$BP307,"b")+COUNTIF($G307:$BP307,"r0,b5")/2+COUNTIF($G307:$BP307,"p5,b5")/2</f>
        <v/>
      </c>
      <c r="BT307" s="62">
        <f>COUNTIF($G307:$BP307,"c")+COUNTIF($G307:$BP307,"r0,c5")/2+COUNTIF($G307:$BP307,"p5,c5")/2</f>
        <v/>
      </c>
      <c r="BU307" s="62">
        <f>COUNTIF($G307:$BP307,"KH")+COUNTIF($G307:$BP307,"TL")+COUNTIF($G307:$BP307,"L")</f>
        <v/>
      </c>
      <c r="BV307" s="62" t="n"/>
      <c r="BW307" s="62">
        <f>COUNTIF($G307:$BP307,"hh")</f>
        <v/>
      </c>
      <c r="BX307" s="62">
        <f>COUNTIF($G307:$BP307,"nt7")</f>
        <v/>
      </c>
      <c r="BY307" s="62">
        <f>COUNTIF($G307:$BP307,"P")+COUNTIF($G307:$BP307,"p5,a5")/2+COUNTIF($G307:$BP307,"p5,b5")/2+COUNTIF($G307:$BP307,"p5,c5")/2+COUNTIF($G307:$BP307,"p5,d5")/2</f>
        <v/>
      </c>
      <c r="BZ307" s="63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4">
        <f>IF(BZ307&gt;25,4,IF(BZ307&gt;18,3,IF(BZ307&gt;12,2,IF(BZ307&gt;4,1,0))))-BX307-2+1</f>
        <v/>
      </c>
      <c r="CE307" s="30" t="n"/>
      <c r="CF307" s="64">
        <f>CD307*CI307</f>
        <v/>
      </c>
      <c r="CG307" s="65">
        <f>F307-BY307+1</f>
        <v/>
      </c>
      <c r="CH307" s="64">
        <f>CE307*16</f>
        <v/>
      </c>
      <c r="CI307" s="66">
        <f>VLOOKUP(A307,[1]DATA!$A$6:$AI$331,34,0)</f>
        <v/>
      </c>
      <c r="CJ307" s="67">
        <f>VLOOKUP(A307,[2]CHAMCONG!A$7:CI$333,79,0)</f>
        <v/>
      </c>
      <c r="CK307" s="68">
        <f>CJ307-CA307</f>
        <v/>
      </c>
      <c r="CL307" s="25" t="n"/>
      <c r="CM307" s="25" t="n"/>
    </row>
    <row r="308" ht="18" customFormat="1" customHeight="1" s="26">
      <c r="A308" s="69" t="inlineStr">
        <is>
          <t>A1948</t>
        </is>
      </c>
      <c r="B308" s="70" t="inlineStr">
        <is>
          <t>Phan Thị Thùy Duy</t>
        </is>
      </c>
      <c r="C308" s="71" t="inlineStr">
        <is>
          <t>QC X1 Sơn In</t>
        </is>
      </c>
      <c r="D308" s="72" t="inlineStr">
        <is>
          <t>Trực tiếp</t>
        </is>
      </c>
      <c r="E308" s="73" t="inlineStr">
        <is>
          <t>2021-04-01</t>
        </is>
      </c>
      <c r="F308" s="73" t="inlineStr"/>
      <c r="G308" s="74" t="inlineStr">
        <is>
          <t>A</t>
        </is>
      </c>
      <c r="H308" s="74" t="n">
        <v>4</v>
      </c>
      <c r="I308" s="75" t="inlineStr">
        <is>
          <t>R0</t>
        </is>
      </c>
      <c r="J308" s="74" t="n">
        <v>0</v>
      </c>
      <c r="K308" s="74" t="inlineStr"/>
      <c r="L308" s="74" t="n">
        <v>0</v>
      </c>
      <c r="M308" s="74" t="inlineStr">
        <is>
          <t>A</t>
        </is>
      </c>
      <c r="N308" s="74" t="n">
        <v>4</v>
      </c>
      <c r="O308" s="75" t="inlineStr">
        <is>
          <t>A</t>
        </is>
      </c>
      <c r="P308" s="74" t="n">
        <v>4</v>
      </c>
      <c r="Q308" s="74" t="inlineStr">
        <is>
          <t>A</t>
        </is>
      </c>
      <c r="R308" s="74" t="n">
        <v>4</v>
      </c>
      <c r="S308" s="74" t="inlineStr">
        <is>
          <t>A</t>
        </is>
      </c>
      <c r="T308" s="74" t="n">
        <v>4</v>
      </c>
      <c r="U308" s="74" t="inlineStr">
        <is>
          <t>A</t>
        </is>
      </c>
      <c r="V308" s="74" t="n">
        <v>4</v>
      </c>
      <c r="W308" s="75" t="inlineStr">
        <is>
          <t>L</t>
        </is>
      </c>
      <c r="X308" s="74" t="n">
        <v>0</v>
      </c>
      <c r="Y308" s="74" t="inlineStr"/>
      <c r="Z308" s="74" t="n">
        <v>0</v>
      </c>
      <c r="AA308" s="74" t="inlineStr">
        <is>
          <t>R0</t>
        </is>
      </c>
      <c r="AB308" s="74" t="n">
        <v>0</v>
      </c>
      <c r="AC308" s="75" t="n"/>
      <c r="AD308" s="74" t="n"/>
      <c r="AE308" s="74" t="n"/>
      <c r="AF308" s="74" t="n"/>
      <c r="AG308" s="74" t="n"/>
      <c r="AH308" s="74" t="n"/>
      <c r="AI308" s="74" t="n"/>
      <c r="AJ308" s="74" t="n"/>
      <c r="AK308" s="75" t="n"/>
      <c r="AL308" s="74" t="n"/>
      <c r="AM308" s="74" t="n"/>
      <c r="AN308" s="74" t="n"/>
      <c r="AO308" s="74" t="n"/>
      <c r="AP308" s="74" t="n"/>
      <c r="AQ308" s="75" t="n"/>
      <c r="AR308" s="74" t="n"/>
      <c r="AS308" s="74" t="n"/>
      <c r="AT308" s="74" t="n"/>
      <c r="AU308" s="74" t="n"/>
      <c r="AV308" s="74" t="n"/>
      <c r="AW308" s="74" t="n"/>
      <c r="AX308" s="74" t="n"/>
      <c r="AY308" s="75" t="n"/>
      <c r="AZ308" s="74" t="n"/>
      <c r="BA308" s="74" t="n"/>
      <c r="BB308" s="74" t="n"/>
      <c r="BC308" s="74" t="n"/>
      <c r="BD308" s="74" t="n"/>
      <c r="BE308" s="75" t="n"/>
      <c r="BF308" s="74" t="n"/>
      <c r="BG308" s="74" t="n"/>
      <c r="BH308" s="74" t="n"/>
      <c r="BI308" s="74" t="n"/>
      <c r="BJ308" s="74" t="n"/>
      <c r="BK308" s="74" t="n"/>
      <c r="BL308" s="74" t="n"/>
      <c r="BM308" s="74" t="n"/>
      <c r="BN308" s="74" t="n"/>
      <c r="BO308" s="74" t="n"/>
      <c r="BP308" s="74" t="n"/>
      <c r="BQ308" s="62">
        <f>COUNTIF($G308:$BP308,"a")+COUNTIF($G308:$BP308,"r0,a5")/2+COUNTIF($G308:$BP308,"p5,a5")/2</f>
        <v/>
      </c>
      <c r="BR308" s="62">
        <f>COUNTIF($G308:$BP308,"d")+COUNTIF($G308:$BP308,"r0,d5")/2+COUNTIF($G308:$BP308,"p5,d5")/2</f>
        <v/>
      </c>
      <c r="BS308" s="62">
        <f>COUNTIF($G308:$BP308,"b")+COUNTIF($G308:$BP308,"r0,b5")/2+COUNTIF($G308:$BP308,"p5,b5")/2</f>
        <v/>
      </c>
      <c r="BT308" s="62">
        <f>COUNTIF($G308:$BP308,"c")+COUNTIF($G308:$BP308,"r0,c5")/2+COUNTIF($G308:$BP308,"p5,c5")/2</f>
        <v/>
      </c>
      <c r="BU308" s="62">
        <f>COUNTIF($G308:$BP308,"KH")+COUNTIF($G308:$BP308,"TL")+COUNTIF($G308:$BP308,"L")</f>
        <v/>
      </c>
      <c r="BV308" s="62" t="n"/>
      <c r="BW308" s="62">
        <f>COUNTIF($G308:$BP308,"hh")</f>
        <v/>
      </c>
      <c r="BX308" s="62">
        <f>COUNTIF($G308:$BP308,"nt7")</f>
        <v/>
      </c>
      <c r="BY308" s="62">
        <f>COUNTIF($G308:$BP308,"P")+COUNTIF($G308:$BP308,"p5,a5")/2+COUNTIF($G308:$BP308,"p5,b5")/2+COUNTIF($G308:$BP308,"p5,c5")/2+COUNTIF($G308:$BP308,"p5,d5")/2</f>
        <v/>
      </c>
      <c r="BZ308" s="63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4">
        <f>IF(BZ308&gt;25,4,IF(BZ308&gt;18,3,IF(BZ308&gt;12,2,IF(BZ308&gt;4,1,0))))-BX308-2+1</f>
        <v/>
      </c>
      <c r="CE308" s="30" t="n"/>
      <c r="CF308" s="64">
        <f>CD308*CI308</f>
        <v/>
      </c>
      <c r="CG308" s="65">
        <f>F308-BY308+1</f>
        <v/>
      </c>
      <c r="CH308" s="64">
        <f>CE308*16</f>
        <v/>
      </c>
      <c r="CI308" s="66">
        <f>VLOOKUP(A308,[1]DATA!$A$6:$AI$331,34,0)</f>
        <v/>
      </c>
      <c r="CJ308" s="67">
        <f>VLOOKUP(A308,[2]CHAMCONG!A$7:CI$333,79,0)</f>
        <v/>
      </c>
      <c r="CK308" s="68">
        <f>CJ308-CA308</f>
        <v/>
      </c>
      <c r="CL308" s="25" t="n"/>
      <c r="CM308" s="25" t="n"/>
    </row>
    <row r="309" ht="18" customFormat="1" customHeight="1" s="26">
      <c r="A309" s="69" t="inlineStr">
        <is>
          <t>A1950</t>
        </is>
      </c>
      <c r="B309" s="70" t="inlineStr">
        <is>
          <t>Nguyễn Thị Kiều Nga</t>
        </is>
      </c>
      <c r="C309" s="71" t="inlineStr">
        <is>
          <t>X1 Ép - A</t>
        </is>
      </c>
      <c r="D309" s="72" t="inlineStr">
        <is>
          <t>Trực tiếp</t>
        </is>
      </c>
      <c r="E309" s="73" t="inlineStr">
        <is>
          <t>2021-04-01</t>
        </is>
      </c>
      <c r="F309" s="73" t="inlineStr"/>
      <c r="G309" s="74" t="inlineStr">
        <is>
          <t>A</t>
        </is>
      </c>
      <c r="H309" s="74" t="n">
        <v>4</v>
      </c>
      <c r="I309" s="74" t="inlineStr">
        <is>
          <t>A</t>
        </is>
      </c>
      <c r="J309" s="74" t="n">
        <v>4</v>
      </c>
      <c r="K309" s="74" t="inlineStr"/>
      <c r="L309" s="74" t="n">
        <v>0</v>
      </c>
      <c r="M309" s="74" t="inlineStr">
        <is>
          <t>C</t>
        </is>
      </c>
      <c r="N309" s="74" t="n">
        <v>4</v>
      </c>
      <c r="O309" s="75" t="inlineStr">
        <is>
          <t>C</t>
        </is>
      </c>
      <c r="P309" s="74" t="n">
        <v>4</v>
      </c>
      <c r="Q309" s="74" t="inlineStr">
        <is>
          <t>C</t>
        </is>
      </c>
      <c r="R309" s="74" t="n">
        <v>4</v>
      </c>
      <c r="S309" s="75" t="inlineStr">
        <is>
          <t>C</t>
        </is>
      </c>
      <c r="T309" s="74" t="n">
        <v>4</v>
      </c>
      <c r="U309" s="75" t="inlineStr">
        <is>
          <t>C</t>
        </is>
      </c>
      <c r="V309" s="74" t="n">
        <v>4</v>
      </c>
      <c r="W309" s="75" t="inlineStr">
        <is>
          <t>L</t>
        </is>
      </c>
      <c r="X309" s="74" t="n">
        <v>0</v>
      </c>
      <c r="Y309" s="75" t="inlineStr"/>
      <c r="Z309" s="74" t="n">
        <v>0</v>
      </c>
      <c r="AA309" s="75" t="inlineStr">
        <is>
          <t>R0</t>
        </is>
      </c>
      <c r="AB309" s="74" t="n">
        <v>0</v>
      </c>
      <c r="AC309" s="75" t="n"/>
      <c r="AD309" s="74" t="n"/>
      <c r="AE309" s="74" t="n"/>
      <c r="AF309" s="74" t="n"/>
      <c r="AG309" s="74" t="n"/>
      <c r="AH309" s="74" t="n"/>
      <c r="AI309" s="74" t="n"/>
      <c r="AJ309" s="74" t="n"/>
      <c r="AK309" s="74" t="n"/>
      <c r="AL309" s="74" t="n"/>
      <c r="AM309" s="74" t="n"/>
      <c r="AN309" s="74" t="n"/>
      <c r="AO309" s="74" t="n"/>
      <c r="AP309" s="74" t="n"/>
      <c r="AQ309" s="74" t="n"/>
      <c r="AR309" s="74" t="n"/>
      <c r="AS309" s="74" t="n"/>
      <c r="AT309" s="74" t="n"/>
      <c r="AU309" s="74" t="n"/>
      <c r="AV309" s="74" t="n"/>
      <c r="AW309" s="74" t="n"/>
      <c r="AX309" s="74" t="n"/>
      <c r="AY309" s="74" t="n"/>
      <c r="AZ309" s="74" t="n"/>
      <c r="BA309" s="74" t="n"/>
      <c r="BB309" s="74" t="n"/>
      <c r="BC309" s="74" t="n"/>
      <c r="BD309" s="74" t="n"/>
      <c r="BE309" s="74" t="n"/>
      <c r="BF309" s="74" t="n"/>
      <c r="BG309" s="74" t="n"/>
      <c r="BH309" s="74" t="n"/>
      <c r="BI309" s="74" t="n"/>
      <c r="BJ309" s="74" t="n"/>
      <c r="BK309" s="74" t="n"/>
      <c r="BL309" s="74" t="n"/>
      <c r="BM309" s="74" t="n"/>
      <c r="BN309" s="74" t="n"/>
      <c r="BO309" s="74" t="n"/>
      <c r="BP309" s="74" t="n"/>
      <c r="BQ309" s="62">
        <f>COUNTIF($G309:$BP309,"a")+COUNTIF($G309:$BP309,"r0,a5")/2+COUNTIF($G309:$BP309,"p5,a5")/2</f>
        <v/>
      </c>
      <c r="BR309" s="62">
        <f>COUNTIF($G309:$BP309,"d")+COUNTIF($G309:$BP309,"r0,d5")/2+COUNTIF($G309:$BP309,"p5,d5")/2</f>
        <v/>
      </c>
      <c r="BS309" s="62">
        <f>COUNTIF($G309:$BP309,"b")+COUNTIF($G309:$BP309,"r0,b5")/2+COUNTIF($G309:$BP309,"p5,b5")/2</f>
        <v/>
      </c>
      <c r="BT309" s="62">
        <f>COUNTIF($G309:$BP309,"c")+COUNTIF($G309:$BP309,"r0,c5")/2+COUNTIF($G309:$BP309,"p5,c5")/2</f>
        <v/>
      </c>
      <c r="BU309" s="62">
        <f>COUNTIF($G309:$BP309,"KH")+COUNTIF($G309:$BP309,"TL")+COUNTIF($G309:$BP309,"L")</f>
        <v/>
      </c>
      <c r="BV309" s="62" t="n"/>
      <c r="BW309" s="62">
        <f>COUNTIF($G309:$BP309,"hh")</f>
        <v/>
      </c>
      <c r="BX309" s="62">
        <f>COUNTIF($G309:$BP309,"nt7")</f>
        <v/>
      </c>
      <c r="BY309" s="62">
        <f>COUNTIF($G309:$BP309,"P")+COUNTIF($G309:$BP309,"p5,a5")/2+COUNTIF($G309:$BP309,"p5,b5")/2+COUNTIF($G309:$BP309,"p5,c5")/2+COUNTIF($G309:$BP309,"p5,d5")/2</f>
        <v/>
      </c>
      <c r="BZ309" s="63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4">
        <f>IF(BZ309&gt;25,4,IF(BZ309&gt;18,3,IF(BZ309&gt;12,2,IF(BZ309&gt;4,1,0))))-BX309-2+1</f>
        <v/>
      </c>
      <c r="CE309" s="30" t="n"/>
      <c r="CF309" s="64">
        <f>CD309*CI309</f>
        <v/>
      </c>
      <c r="CG309" s="65">
        <f>F309-BY309+1</f>
        <v/>
      </c>
      <c r="CH309" s="64">
        <f>CE309*16</f>
        <v/>
      </c>
      <c r="CI309" s="66">
        <f>VLOOKUP(A309,[1]DATA!$A$6:$AI$331,34,0)</f>
        <v/>
      </c>
      <c r="CJ309" s="67">
        <f>VLOOKUP(A309,[2]CHAMCONG!A$7:CI$333,79,0)</f>
        <v/>
      </c>
      <c r="CK309" s="68">
        <f>CJ309-CA309</f>
        <v/>
      </c>
      <c r="CL309" s="25" t="n"/>
      <c r="CM309" s="25" t="n"/>
    </row>
    <row r="310" ht="18" customFormat="1" customHeight="1" s="29">
      <c r="A310" s="69" t="inlineStr">
        <is>
          <t>A1951</t>
        </is>
      </c>
      <c r="B310" s="70" t="inlineStr">
        <is>
          <t>Lâm Thị Ngọc Hương</t>
        </is>
      </c>
      <c r="C310" s="71" t="inlineStr">
        <is>
          <t>X1 Ép - A</t>
        </is>
      </c>
      <c r="D310" s="72" t="inlineStr">
        <is>
          <t>Trực tiếp</t>
        </is>
      </c>
      <c r="E310" s="73" t="inlineStr">
        <is>
          <t>2021-04-01</t>
        </is>
      </c>
      <c r="F310" s="73" t="inlineStr"/>
      <c r="G310" s="74" t="inlineStr">
        <is>
          <t>R0</t>
        </is>
      </c>
      <c r="H310" s="74" t="n">
        <v>0</v>
      </c>
      <c r="I310" s="75" t="inlineStr">
        <is>
          <t>A</t>
        </is>
      </c>
      <c r="J310" s="74" t="n">
        <v>4</v>
      </c>
      <c r="K310" s="74" t="inlineStr"/>
      <c r="L310" s="74" t="n">
        <v>0</v>
      </c>
      <c r="M310" s="74" t="inlineStr">
        <is>
          <t>C</t>
        </is>
      </c>
      <c r="N310" s="74" t="n">
        <v>4</v>
      </c>
      <c r="O310" s="75" t="inlineStr">
        <is>
          <t>C</t>
        </is>
      </c>
      <c r="P310" s="74" t="n">
        <v>4</v>
      </c>
      <c r="Q310" s="74" t="inlineStr">
        <is>
          <t>C</t>
        </is>
      </c>
      <c r="R310" s="74" t="n">
        <v>4</v>
      </c>
      <c r="S310" s="74" t="inlineStr">
        <is>
          <t>C</t>
        </is>
      </c>
      <c r="T310" s="74" t="n">
        <v>4</v>
      </c>
      <c r="U310" s="74" t="inlineStr">
        <is>
          <t>C</t>
        </is>
      </c>
      <c r="V310" s="74" t="n">
        <v>4</v>
      </c>
      <c r="W310" s="74" t="inlineStr">
        <is>
          <t>L</t>
        </is>
      </c>
      <c r="X310" s="74" t="n">
        <v>0</v>
      </c>
      <c r="Y310" s="74" t="inlineStr"/>
      <c r="Z310" s="74" t="n">
        <v>0</v>
      </c>
      <c r="AA310" s="74" t="inlineStr">
        <is>
          <t>R0</t>
        </is>
      </c>
      <c r="AB310" s="74" t="n">
        <v>0</v>
      </c>
      <c r="AC310" s="74" t="n"/>
      <c r="AD310" s="74" t="n"/>
      <c r="AE310" s="74" t="n"/>
      <c r="AF310" s="74" t="n"/>
      <c r="AG310" s="74" t="n"/>
      <c r="AH310" s="74" t="n"/>
      <c r="AI310" s="74" t="n"/>
      <c r="AJ310" s="74" t="n"/>
      <c r="AK310" s="74" t="n"/>
      <c r="AL310" s="74" t="n"/>
      <c r="AM310" s="74" t="n"/>
      <c r="AN310" s="74" t="n"/>
      <c r="AO310" s="74" t="n"/>
      <c r="AP310" s="74" t="n"/>
      <c r="AQ310" s="74" t="n"/>
      <c r="AR310" s="74" t="n"/>
      <c r="AS310" s="74" t="n"/>
      <c r="AT310" s="74" t="n"/>
      <c r="AU310" s="74" t="n"/>
      <c r="AV310" s="74" t="n"/>
      <c r="AW310" s="74" t="n"/>
      <c r="AX310" s="74" t="n"/>
      <c r="AY310" s="74" t="n"/>
      <c r="AZ310" s="74" t="n"/>
      <c r="BA310" s="74" t="n"/>
      <c r="BB310" s="74" t="n"/>
      <c r="BC310" s="74" t="n"/>
      <c r="BD310" s="74" t="n"/>
      <c r="BE310" s="74" t="n"/>
      <c r="BF310" s="74" t="n"/>
      <c r="BG310" s="74" t="n"/>
      <c r="BH310" s="74" t="n"/>
      <c r="BI310" s="74" t="n"/>
      <c r="BJ310" s="74" t="n"/>
      <c r="BK310" s="74" t="n"/>
      <c r="BL310" s="74" t="n"/>
      <c r="BM310" s="74" t="n"/>
      <c r="BN310" s="74" t="n"/>
      <c r="BO310" s="74" t="n"/>
      <c r="BP310" s="74" t="n"/>
      <c r="BQ310" s="62">
        <f>COUNTIF($G310:$BP310,"a")+COUNTIF($G310:$BP310,"r0,a5")/2+COUNTIF($G310:$BP310,"p5,a5")/2</f>
        <v/>
      </c>
      <c r="BR310" s="62">
        <f>COUNTIF($G310:$BP310,"d")+COUNTIF($G310:$BP310,"r0,d5")/2+COUNTIF($G310:$BP310,"p5,d5")/2</f>
        <v/>
      </c>
      <c r="BS310" s="62">
        <f>COUNTIF($G310:$BP310,"b")+COUNTIF($G310:$BP310,"r0,b5")/2+COUNTIF($G310:$BP310,"p5,b5")/2</f>
        <v/>
      </c>
      <c r="BT310" s="62">
        <f>COUNTIF($G310:$BP310,"c")+COUNTIF($G310:$BP310,"r0,c5")/2+COUNTIF($G310:$BP310,"p5,c5")/2</f>
        <v/>
      </c>
      <c r="BU310" s="62">
        <f>COUNTIF($G310:$BP310,"KH")+COUNTIF($G310:$BP310,"TL")+COUNTIF($G310:$BP310,"L")</f>
        <v/>
      </c>
      <c r="BV310" s="62" t="n"/>
      <c r="BW310" s="62">
        <f>COUNTIF($G310:$BP310,"hh")</f>
        <v/>
      </c>
      <c r="BX310" s="62">
        <f>COUNTIF($G310:$BP310,"nt7")</f>
        <v/>
      </c>
      <c r="BY310" s="62">
        <f>COUNTIF($G310:$BP310,"P")+COUNTIF($G310:$BP310,"p5,a5")/2+COUNTIF($G310:$BP310,"p5,b5")/2+COUNTIF($G310:$BP310,"p5,c5")/2+COUNTIF($G310:$BP310,"p5,d5")/2</f>
        <v/>
      </c>
      <c r="BZ310" s="63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4">
        <f>IF(BZ310&gt;25,4,IF(BZ310&gt;18,3,IF(BZ310&gt;12,2,IF(BZ310&gt;4,1,0))))-BX310-2+1</f>
        <v/>
      </c>
      <c r="CE310" s="30" t="n"/>
      <c r="CF310" s="64">
        <f>CD310*CI310</f>
        <v/>
      </c>
      <c r="CG310" s="65">
        <f>F310-BY310+1</f>
        <v/>
      </c>
      <c r="CH310" s="64">
        <f>CE310*16</f>
        <v/>
      </c>
      <c r="CI310" s="66">
        <f>VLOOKUP(A310,[1]DATA!$A$6:$AI$331,34,0)</f>
        <v/>
      </c>
      <c r="CJ310" s="67">
        <f>VLOOKUP(A310,[2]CHAMCONG!A$7:CI$333,79,0)</f>
        <v/>
      </c>
      <c r="CK310" s="68">
        <f>CJ310-CA310</f>
        <v/>
      </c>
      <c r="CL310" s="25" t="n"/>
      <c r="CM310" s="25" t="n"/>
    </row>
    <row r="311" ht="18" customFormat="1" customHeight="1" s="26">
      <c r="A311" s="69" t="inlineStr">
        <is>
          <t>A1959</t>
        </is>
      </c>
      <c r="B311" s="70" t="inlineStr">
        <is>
          <t>Hoàng Thị Trang</t>
        </is>
      </c>
      <c r="C311" s="71" t="inlineStr">
        <is>
          <t>Kế toán Quản Trị</t>
        </is>
      </c>
      <c r="D311" s="72" t="inlineStr">
        <is>
          <t>Gián tiếp</t>
        </is>
      </c>
      <c r="E311" s="73" t="inlineStr">
        <is>
          <t>2021-04-12</t>
        </is>
      </c>
      <c r="F311" s="73" t="inlineStr"/>
      <c r="G311" s="74" t="inlineStr">
        <is>
          <t>D</t>
        </is>
      </c>
      <c r="H311" s="74" t="n">
        <v>0</v>
      </c>
      <c r="I311" s="74" t="inlineStr">
        <is>
          <t>D</t>
        </is>
      </c>
      <c r="J311" s="74" t="n">
        <v>0</v>
      </c>
      <c r="K311" s="74" t="inlineStr"/>
      <c r="L311" s="74" t="n">
        <v>0</v>
      </c>
      <c r="M311" s="74" t="inlineStr">
        <is>
          <t>D</t>
        </is>
      </c>
      <c r="N311" s="74" t="n">
        <v>0</v>
      </c>
      <c r="O311" s="74" t="inlineStr">
        <is>
          <t>R0</t>
        </is>
      </c>
      <c r="P311" s="74" t="n">
        <v>0</v>
      </c>
      <c r="Q311" s="74" t="inlineStr">
        <is>
          <t>D</t>
        </is>
      </c>
      <c r="R311" s="74" t="n">
        <v>0</v>
      </c>
      <c r="S311" s="74" t="inlineStr">
        <is>
          <t>D</t>
        </is>
      </c>
      <c r="T311" s="74" t="n">
        <v>0</v>
      </c>
      <c r="U311" s="74" t="inlineStr">
        <is>
          <t>D</t>
        </is>
      </c>
      <c r="V311" s="74" t="n">
        <v>0</v>
      </c>
      <c r="W311" s="74" t="inlineStr">
        <is>
          <t>L</t>
        </is>
      </c>
      <c r="X311" s="74" t="n">
        <v>0</v>
      </c>
      <c r="Y311" s="74" t="inlineStr"/>
      <c r="Z311" s="74" t="n">
        <v>0</v>
      </c>
      <c r="AA311" s="74" t="inlineStr">
        <is>
          <t>P0</t>
        </is>
      </c>
      <c r="AB311" s="74" t="n">
        <v>0</v>
      </c>
      <c r="AC311" s="74" t="n"/>
      <c r="AD311" s="74" t="n"/>
      <c r="AE311" s="74" t="n"/>
      <c r="AF311" s="74" t="n"/>
      <c r="AG311" s="74" t="n"/>
      <c r="AH311" s="74" t="n"/>
      <c r="AI311" s="74" t="n"/>
      <c r="AJ311" s="74" t="n"/>
      <c r="AK311" s="74" t="n"/>
      <c r="AL311" s="74" t="n"/>
      <c r="AM311" s="74" t="n"/>
      <c r="AN311" s="74" t="n"/>
      <c r="AO311" s="74" t="n"/>
      <c r="AP311" s="74" t="n"/>
      <c r="AQ311" s="74" t="n"/>
      <c r="AR311" s="74" t="n"/>
      <c r="AS311" s="74" t="n"/>
      <c r="AT311" s="74" t="n"/>
      <c r="AU311" s="74" t="n"/>
      <c r="AV311" s="74" t="n"/>
      <c r="AW311" s="74" t="n"/>
      <c r="AX311" s="74" t="n"/>
      <c r="AY311" s="74" t="n"/>
      <c r="AZ311" s="74" t="n"/>
      <c r="BA311" s="74" t="n"/>
      <c r="BB311" s="74" t="n"/>
      <c r="BC311" s="74" t="n"/>
      <c r="BD311" s="74" t="n"/>
      <c r="BE311" s="74" t="n"/>
      <c r="BF311" s="74" t="n"/>
      <c r="BG311" s="74" t="n"/>
      <c r="BH311" s="74" t="n"/>
      <c r="BI311" s="74" t="n"/>
      <c r="BJ311" s="74" t="n"/>
      <c r="BK311" s="74" t="n"/>
      <c r="BL311" s="74" t="n"/>
      <c r="BM311" s="74" t="n"/>
      <c r="BN311" s="74" t="n"/>
      <c r="BO311" s="74" t="n"/>
      <c r="BP311" s="74" t="n"/>
      <c r="BQ311" s="62">
        <f>COUNTIF($G311:$BP311,"a")+COUNTIF($G311:$BP311,"r0,a5")/2+COUNTIF($G311:$BP311,"p5,a5")/2</f>
        <v/>
      </c>
      <c r="BR311" s="62">
        <f>COUNTIF($G311:$BP311,"d")+COUNTIF($G311:$BP311,"r0,d5")/2+COUNTIF($G311:$BP311,"p5,d5")/2</f>
        <v/>
      </c>
      <c r="BS311" s="62">
        <f>COUNTIF($G311:$BP311,"b")+COUNTIF($G311:$BP311,"r0,b5")/2+COUNTIF($G311:$BP311,"p5,b5")/2</f>
        <v/>
      </c>
      <c r="BT311" s="62">
        <f>COUNTIF($G311:$BP311,"c")+COUNTIF($G311:$BP311,"r0,c5")/2+COUNTIF($G311:$BP311,"p5,c5")/2</f>
        <v/>
      </c>
      <c r="BU311" s="62">
        <f>COUNTIF($G311:$BP311,"KH")+COUNTIF($G311:$BP311,"TL")+COUNTIF($G311:$BP311,"L")</f>
        <v/>
      </c>
      <c r="BV311" s="62" t="n"/>
      <c r="BW311" s="62">
        <f>COUNTIF($G311:$BP311,"hh")</f>
        <v/>
      </c>
      <c r="BX311" s="62">
        <f>COUNTIF($G311:$BP311,"nt7")</f>
        <v/>
      </c>
      <c r="BY311" s="62">
        <f>COUNTIF($G311:$BP311,"P")+COUNTIF($G311:$BP311,"p5,a5")/2+COUNTIF($G311:$BP311,"p5,b5")/2+COUNTIF($G311:$BP311,"p5,c5")/2+COUNTIF($G311:$BP311,"p5,d5")/2</f>
        <v/>
      </c>
      <c r="BZ311" s="63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4">
        <f>IF(BZ311&gt;25,4,IF(BZ311&gt;18,3,IF(BZ311&gt;12,2,IF(BZ311&gt;4,1,0))))-BX311-2+1</f>
        <v/>
      </c>
      <c r="CE311" s="30" t="n"/>
      <c r="CF311" s="64">
        <f>CD311*CI311</f>
        <v/>
      </c>
      <c r="CG311" s="65">
        <f>F311-BY311+1</f>
        <v/>
      </c>
      <c r="CH311" s="64">
        <f>CE311*16</f>
        <v/>
      </c>
      <c r="CI311" s="66">
        <f>VLOOKUP(A311,[1]DATA!$A$6:$AI$331,34,0)</f>
        <v/>
      </c>
      <c r="CJ311" s="67">
        <f>VLOOKUP(A311,[2]CHAMCONG!A$7:CI$333,79,0)</f>
        <v/>
      </c>
      <c r="CK311" s="68">
        <f>CJ311-CA311</f>
        <v/>
      </c>
      <c r="CL311" s="25" t="n"/>
      <c r="CM311" s="25" t="n"/>
    </row>
    <row r="312" ht="18" customFormat="1" customHeight="1" s="26">
      <c r="A312" s="69" t="inlineStr">
        <is>
          <t>A1963</t>
        </is>
      </c>
      <c r="B312" s="70" t="inlineStr">
        <is>
          <t>Nguyễn Phú Điền</t>
        </is>
      </c>
      <c r="C312" s="71" t="inlineStr">
        <is>
          <t>X1 Ép - A</t>
        </is>
      </c>
      <c r="D312" s="72" t="inlineStr">
        <is>
          <t>Trực tiếp</t>
        </is>
      </c>
      <c r="E312" s="73" t="inlineStr">
        <is>
          <t>2021-04-12</t>
        </is>
      </c>
      <c r="F312" s="73" t="inlineStr"/>
      <c r="G312" s="74" t="inlineStr">
        <is>
          <t>A</t>
        </is>
      </c>
      <c r="H312" s="74" t="n">
        <v>4</v>
      </c>
      <c r="I312" s="74" t="inlineStr">
        <is>
          <t>A</t>
        </is>
      </c>
      <c r="J312" s="74" t="n">
        <v>4</v>
      </c>
      <c r="K312" s="74" t="inlineStr"/>
      <c r="L312" s="74" t="n">
        <v>0</v>
      </c>
      <c r="M312" s="74" t="inlineStr">
        <is>
          <t>C</t>
        </is>
      </c>
      <c r="N312" s="74" t="n">
        <v>4</v>
      </c>
      <c r="O312" s="74" t="inlineStr">
        <is>
          <t>C</t>
        </is>
      </c>
      <c r="P312" s="74" t="n">
        <v>4</v>
      </c>
      <c r="Q312" s="74" t="inlineStr">
        <is>
          <t>C</t>
        </is>
      </c>
      <c r="R312" s="74" t="n">
        <v>4</v>
      </c>
      <c r="S312" s="75" t="inlineStr">
        <is>
          <t>C</t>
        </is>
      </c>
      <c r="T312" s="74" t="n">
        <v>4</v>
      </c>
      <c r="U312" s="75" t="inlineStr">
        <is>
          <t>C</t>
        </is>
      </c>
      <c r="V312" s="74" t="n">
        <v>4</v>
      </c>
      <c r="W312" s="74" t="inlineStr">
        <is>
          <t>L</t>
        </is>
      </c>
      <c r="X312" s="74" t="n">
        <v>0</v>
      </c>
      <c r="Y312" s="74" t="inlineStr"/>
      <c r="Z312" s="74" t="n">
        <v>0</v>
      </c>
      <c r="AA312" s="75" t="inlineStr">
        <is>
          <t>R0</t>
        </is>
      </c>
      <c r="AB312" s="74" t="n">
        <v>0</v>
      </c>
      <c r="AC312" s="75" t="n"/>
      <c r="AD312" s="74" t="n"/>
      <c r="AE312" s="75" t="n"/>
      <c r="AF312" s="75" t="n"/>
      <c r="AG312" s="75" t="n"/>
      <c r="AH312" s="74" t="n"/>
      <c r="AI312" s="75" t="n"/>
      <c r="AJ312" s="74" t="n"/>
      <c r="AK312" s="74" t="n"/>
      <c r="AL312" s="74" t="n"/>
      <c r="AM312" s="75" t="n"/>
      <c r="AN312" s="74" t="n"/>
      <c r="AO312" s="75" t="n"/>
      <c r="AP312" s="74" t="n"/>
      <c r="AQ312" s="74" t="n"/>
      <c r="AR312" s="74" t="n"/>
      <c r="AS312" s="74" t="n"/>
      <c r="AT312" s="74" t="n"/>
      <c r="AU312" s="74" t="n"/>
      <c r="AV312" s="74" t="n"/>
      <c r="AW312" s="74" t="n"/>
      <c r="AX312" s="74" t="n"/>
      <c r="AY312" s="74" t="n"/>
      <c r="AZ312" s="74" t="n"/>
      <c r="BA312" s="75" t="n"/>
      <c r="BB312" s="74" t="n"/>
      <c r="BC312" s="75" t="n"/>
      <c r="BD312" s="74" t="n"/>
      <c r="BE312" s="75" t="n"/>
      <c r="BF312" s="74" t="n"/>
      <c r="BG312" s="75" t="n"/>
      <c r="BH312" s="75" t="n"/>
      <c r="BI312" s="74" t="n"/>
      <c r="BJ312" s="74" t="n"/>
      <c r="BK312" s="74" t="n"/>
      <c r="BL312" s="74" t="n"/>
      <c r="BM312" s="74" t="n"/>
      <c r="BN312" s="74" t="n"/>
      <c r="BO312" s="74" t="n"/>
      <c r="BP312" s="74" t="n"/>
      <c r="BQ312" s="62">
        <f>COUNTIF($G312:$BP312,"a")+COUNTIF($G312:$BP312,"r0,a5")/2+COUNTIF($G312:$BP312,"p5,a5")/2</f>
        <v/>
      </c>
      <c r="BR312" s="62">
        <f>COUNTIF($G312:$BP312,"d")+COUNTIF($G312:$BP312,"r0,d5")/2+COUNTIF($G312:$BP312,"p5,d5")/2</f>
        <v/>
      </c>
      <c r="BS312" s="62">
        <f>COUNTIF($G312:$BP312,"b")+COUNTIF($G312:$BP312,"r0,b5")/2+COUNTIF($G312:$BP312,"p5,b5")/2</f>
        <v/>
      </c>
      <c r="BT312" s="62">
        <f>COUNTIF($G312:$BP312,"c")+COUNTIF($G312:$BP312,"r0,c5")/2+COUNTIF($G312:$BP312,"p5,c5")/2</f>
        <v/>
      </c>
      <c r="BU312" s="62">
        <f>COUNTIF($G312:$BP312,"KH")+COUNTIF($G312:$BP312,"TL")+COUNTIF($G312:$BP312,"L")</f>
        <v/>
      </c>
      <c r="BV312" s="62" t="n"/>
      <c r="BW312" s="62">
        <f>COUNTIF($G312:$BP312,"hh")</f>
        <v/>
      </c>
      <c r="BX312" s="62">
        <f>COUNTIF($G312:$BP312,"nt7")</f>
        <v/>
      </c>
      <c r="BY312" s="62">
        <f>COUNTIF($G312:$BP312,"P")+COUNTIF($G312:$BP312,"p5,a5")/2+COUNTIF($G312:$BP312,"p5,b5")/2+COUNTIF($G312:$BP312,"p5,c5")/2+COUNTIF($G312:$BP312,"p5,d5")/2</f>
        <v/>
      </c>
      <c r="BZ312" s="63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4">
        <f>IF(BZ312&gt;25,4,IF(BZ312&gt;18,3,IF(BZ312&gt;12,2,IF(BZ312&gt;4,1,0))))-BX312-2+1</f>
        <v/>
      </c>
      <c r="CE312" s="30" t="n"/>
      <c r="CF312" s="64">
        <f>CD312*CI312</f>
        <v/>
      </c>
      <c r="CG312" s="65">
        <f>F312-BY312+1</f>
        <v/>
      </c>
      <c r="CH312" s="64">
        <f>CE312*16</f>
        <v/>
      </c>
      <c r="CI312" s="66">
        <f>VLOOKUP(A312,[1]DATA!$A$6:$AI$331,34,0)</f>
        <v/>
      </c>
      <c r="CJ312" s="67">
        <f>VLOOKUP(A312,[2]CHAMCONG!A$7:CI$333,79,0)</f>
        <v/>
      </c>
      <c r="CK312" s="68">
        <f>CJ312-CA312</f>
        <v/>
      </c>
      <c r="CL312" s="25" t="n"/>
      <c r="CM312" s="25" t="n"/>
    </row>
    <row r="313" ht="18" customFormat="1" customHeight="1" s="26">
      <c r="A313" s="69" t="inlineStr">
        <is>
          <t>A1964</t>
        </is>
      </c>
      <c r="B313" s="70" t="inlineStr">
        <is>
          <t>Lê Mạnh Huấn</t>
        </is>
      </c>
      <c r="C313" s="71" t="inlineStr">
        <is>
          <t>Freelance</t>
        </is>
      </c>
      <c r="D313" s="72" t="inlineStr">
        <is>
          <t>Gián tiếp</t>
        </is>
      </c>
      <c r="E313" s="73" t="inlineStr">
        <is>
          <t>2021-03-03</t>
        </is>
      </c>
      <c r="F313" s="73" t="inlineStr"/>
      <c r="G313" s="74" t="inlineStr">
        <is>
          <t>P0</t>
        </is>
      </c>
      <c r="H313" s="74" t="n">
        <v>0</v>
      </c>
      <c r="I313" s="74" t="inlineStr">
        <is>
          <t>P0</t>
        </is>
      </c>
      <c r="J313" s="74" t="n">
        <v>0</v>
      </c>
      <c r="K313" s="74" t="inlineStr"/>
      <c r="L313" s="74" t="n">
        <v>0</v>
      </c>
      <c r="M313" s="74" t="inlineStr">
        <is>
          <t>P0</t>
        </is>
      </c>
      <c r="N313" s="74" t="n">
        <v>0</v>
      </c>
      <c r="O313" s="74" t="inlineStr">
        <is>
          <t>P0</t>
        </is>
      </c>
      <c r="P313" s="74" t="n">
        <v>0</v>
      </c>
      <c r="Q313" s="74" t="inlineStr">
        <is>
          <t>P0</t>
        </is>
      </c>
      <c r="R313" s="74" t="n">
        <v>0</v>
      </c>
      <c r="S313" s="74" t="inlineStr">
        <is>
          <t>P0</t>
        </is>
      </c>
      <c r="T313" s="74" t="n">
        <v>0</v>
      </c>
      <c r="U313" s="74" t="inlineStr">
        <is>
          <t>P0</t>
        </is>
      </c>
      <c r="V313" s="74" t="n">
        <v>0</v>
      </c>
      <c r="W313" s="74" t="inlineStr">
        <is>
          <t>L</t>
        </is>
      </c>
      <c r="X313" s="74" t="n">
        <v>0</v>
      </c>
      <c r="Y313" s="74" t="inlineStr"/>
      <c r="Z313" s="74" t="n">
        <v>0</v>
      </c>
      <c r="AA313" s="74" t="inlineStr">
        <is>
          <t>P0</t>
        </is>
      </c>
      <c r="AB313" s="74" t="n">
        <v>0</v>
      </c>
      <c r="AC313" s="74" t="n"/>
      <c r="AD313" s="74" t="n"/>
      <c r="AE313" s="74" t="n"/>
      <c r="AF313" s="74" t="n"/>
      <c r="AG313" s="74" t="n"/>
      <c r="AH313" s="74" t="n"/>
      <c r="AI313" s="74" t="n"/>
      <c r="AJ313" s="74" t="n"/>
      <c r="AK313" s="74" t="n"/>
      <c r="AL313" s="74" t="n"/>
      <c r="AM313" s="74" t="n"/>
      <c r="AN313" s="74" t="n"/>
      <c r="AO313" s="74" t="n"/>
      <c r="AP313" s="74" t="n"/>
      <c r="AQ313" s="74" t="n"/>
      <c r="AR313" s="74" t="n"/>
      <c r="AS313" s="74" t="n"/>
      <c r="AT313" s="74" t="n"/>
      <c r="AU313" s="74" t="n"/>
      <c r="AV313" s="74" t="n"/>
      <c r="AW313" s="75" t="n"/>
      <c r="AX313" s="74" t="n"/>
      <c r="AY313" s="75" t="n"/>
      <c r="AZ313" s="74" t="n"/>
      <c r="BA313" s="75" t="n"/>
      <c r="BB313" s="74" t="n"/>
      <c r="BC313" s="75" t="n"/>
      <c r="BD313" s="74" t="n"/>
      <c r="BE313" s="75" t="n"/>
      <c r="BF313" s="74" t="n"/>
      <c r="BG313" s="75" t="n"/>
      <c r="BH313" s="75" t="n"/>
      <c r="BI313" s="74" t="n"/>
      <c r="BJ313" s="74" t="n"/>
      <c r="BK313" s="74" t="n"/>
      <c r="BL313" s="74" t="n"/>
      <c r="BM313" s="74" t="n"/>
      <c r="BN313" s="74" t="n"/>
      <c r="BO313" s="74" t="n"/>
      <c r="BP313" s="74" t="n"/>
      <c r="BQ313" s="62">
        <f>COUNTIF($G313:$BP313,"a")+COUNTIF($G313:$BP313,"r0,a5")/2+COUNTIF($G313:$BP313,"p5,a5")/2</f>
        <v/>
      </c>
      <c r="BR313" s="62">
        <f>COUNTIF($G313:$BP313,"d")+COUNTIF($G313:$BP313,"r0,d5")/2+COUNTIF($G313:$BP313,"p5,d5")/2</f>
        <v/>
      </c>
      <c r="BS313" s="62">
        <f>COUNTIF($G313:$BP313,"b")+COUNTIF($G313:$BP313,"r0,b5")/2+COUNTIF($G313:$BP313,"p5,b5")/2</f>
        <v/>
      </c>
      <c r="BT313" s="62">
        <f>COUNTIF($G313:$BP313,"c")+COUNTIF($G313:$BP313,"r0,c5")/2+COUNTIF($G313:$BP313,"p5,c5")/2</f>
        <v/>
      </c>
      <c r="BU313" s="62">
        <f>COUNTIF($G313:$BP313,"KH")+COUNTIF($G313:$BP313,"TL")+COUNTIF($G313:$BP313,"L")</f>
        <v/>
      </c>
      <c r="BV313" s="62" t="n"/>
      <c r="BW313" s="62">
        <f>COUNTIF($G313:$BP313,"hh")</f>
        <v/>
      </c>
      <c r="BX313" s="62">
        <f>COUNTIF($G313:$BP313,"nt7")</f>
        <v/>
      </c>
      <c r="BY313" s="62">
        <f>COUNTIF($G313:$BP313,"P")+COUNTIF($G313:$BP313,"p5,a5")/2+COUNTIF($G313:$BP313,"p5,b5")/2+COUNTIF($G313:$BP313,"p5,c5")/2+COUNTIF($G313:$BP313,"p5,d5")/2</f>
        <v/>
      </c>
      <c r="BZ313" s="63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4">
        <f>IF(BZ313&gt;25,4,IF(BZ313&gt;18,3,IF(BZ313&gt;12,2,IF(BZ313&gt;4,1,0))))-BX313-2+1</f>
        <v/>
      </c>
      <c r="CE313" s="30" t="n"/>
      <c r="CF313" s="64">
        <f>CD313*CI313</f>
        <v/>
      </c>
      <c r="CG313" s="65">
        <f>F313-BY313+1</f>
        <v/>
      </c>
      <c r="CH313" s="64">
        <f>CE313*16</f>
        <v/>
      </c>
      <c r="CI313" s="66">
        <f>VLOOKUP(A313,[1]DATA!$A$6:$AI$331,34,0)</f>
        <v/>
      </c>
      <c r="CJ313" s="67">
        <f>VLOOKUP(A313,[2]CHAMCONG!A$7:CI$333,79,0)</f>
        <v/>
      </c>
      <c r="CK313" s="68">
        <f>CJ313-CA313</f>
        <v/>
      </c>
      <c r="CL313" s="25" t="n"/>
      <c r="CM313" s="25" t="n"/>
    </row>
    <row r="314" ht="18" customFormat="1" customHeight="1" s="26">
      <c r="A314" s="69" t="inlineStr">
        <is>
          <t>A1965</t>
        </is>
      </c>
      <c r="B314" s="70" t="inlineStr">
        <is>
          <t>Lê Long Kim Xuân</t>
        </is>
      </c>
      <c r="C314" s="71" t="inlineStr">
        <is>
          <t>QA/QC X1 Xi</t>
        </is>
      </c>
      <c r="D314" s="72" t="inlineStr">
        <is>
          <t>Trực tiếp</t>
        </is>
      </c>
      <c r="E314" s="73" t="inlineStr">
        <is>
          <t>2021-04-12</t>
        </is>
      </c>
      <c r="F314" s="73" t="inlineStr"/>
      <c r="G314" s="74" t="inlineStr">
        <is>
          <t>A</t>
        </is>
      </c>
      <c r="H314" s="74" t="n">
        <v>4</v>
      </c>
      <c r="I314" s="75" t="inlineStr">
        <is>
          <t>A</t>
        </is>
      </c>
      <c r="J314" s="74" t="n">
        <v>4</v>
      </c>
      <c r="K314" s="74" t="inlineStr"/>
      <c r="L314" s="74" t="n">
        <v>0</v>
      </c>
      <c r="M314" s="74" t="inlineStr">
        <is>
          <t>P0</t>
        </is>
      </c>
      <c r="N314" s="74" t="n">
        <v>0</v>
      </c>
      <c r="O314" s="75" t="inlineStr">
        <is>
          <t>A</t>
        </is>
      </c>
      <c r="P314" s="74" t="n">
        <v>4</v>
      </c>
      <c r="Q314" s="74" t="inlineStr">
        <is>
          <t>P0</t>
        </is>
      </c>
      <c r="R314" s="74" t="n">
        <v>0</v>
      </c>
      <c r="S314" s="74" t="inlineStr">
        <is>
          <t>A</t>
        </is>
      </c>
      <c r="T314" s="74" t="n">
        <v>4</v>
      </c>
      <c r="U314" s="74" t="inlineStr">
        <is>
          <t>A</t>
        </is>
      </c>
      <c r="V314" s="74" t="n">
        <v>0</v>
      </c>
      <c r="W314" s="75" t="inlineStr">
        <is>
          <t>L</t>
        </is>
      </c>
      <c r="X314" s="74" t="n">
        <v>0</v>
      </c>
      <c r="Y314" s="74" t="inlineStr"/>
      <c r="Z314" s="74" t="n">
        <v>0</v>
      </c>
      <c r="AA314" s="74" t="inlineStr">
        <is>
          <t>R0</t>
        </is>
      </c>
      <c r="AB314" s="74" t="n">
        <v>0</v>
      </c>
      <c r="AC314" s="75" t="n"/>
      <c r="AD314" s="74" t="n"/>
      <c r="AE314" s="74" t="n"/>
      <c r="AF314" s="74" t="n"/>
      <c r="AG314" s="74" t="n"/>
      <c r="AH314" s="74" t="n"/>
      <c r="AI314" s="74" t="n"/>
      <c r="AJ314" s="74" t="n"/>
      <c r="AK314" s="75" t="n"/>
      <c r="AL314" s="74" t="n"/>
      <c r="AM314" s="74" t="n"/>
      <c r="AN314" s="74" t="n"/>
      <c r="AO314" s="74" t="n"/>
      <c r="AP314" s="74" t="n"/>
      <c r="AQ314" s="75" t="n"/>
      <c r="AR314" s="74" t="n"/>
      <c r="AS314" s="74" t="n"/>
      <c r="AT314" s="74" t="n"/>
      <c r="AU314" s="74" t="n"/>
      <c r="AV314" s="74" t="n"/>
      <c r="AW314" s="74" t="n"/>
      <c r="AX314" s="74" t="n"/>
      <c r="AY314" s="75" t="n"/>
      <c r="AZ314" s="74" t="n"/>
      <c r="BA314" s="74" t="n"/>
      <c r="BB314" s="74" t="n"/>
      <c r="BC314" s="74" t="n"/>
      <c r="BD314" s="74" t="n"/>
      <c r="BE314" s="75" t="n"/>
      <c r="BF314" s="74" t="n"/>
      <c r="BG314" s="74" t="n"/>
      <c r="BH314" s="74" t="n"/>
      <c r="BI314" s="74" t="n"/>
      <c r="BJ314" s="74" t="n"/>
      <c r="BK314" s="74" t="n"/>
      <c r="BL314" s="74" t="n"/>
      <c r="BM314" s="74" t="n"/>
      <c r="BN314" s="74" t="n"/>
      <c r="BO314" s="74" t="n"/>
      <c r="BP314" s="74" t="n"/>
      <c r="BQ314" s="62">
        <f>COUNTIF($G314:$BP314,"a")+COUNTIF($G314:$BP314,"r0,a5")/2+COUNTIF($G314:$BP314,"p5,a5")/2</f>
        <v/>
      </c>
      <c r="BR314" s="62">
        <f>COUNTIF($G314:$BP314,"d")+COUNTIF($G314:$BP314,"r0,d5")/2+COUNTIF($G314:$BP314,"p5,d5")/2</f>
        <v/>
      </c>
      <c r="BS314" s="62">
        <f>COUNTIF($G314:$BP314,"b")+COUNTIF($G314:$BP314,"r0,b5")/2+COUNTIF($G314:$BP314,"p5,b5")/2</f>
        <v/>
      </c>
      <c r="BT314" s="62">
        <f>COUNTIF($G314:$BP314,"c")+COUNTIF($G314:$BP314,"r0,c5")/2+COUNTIF($G314:$BP314,"p5,c5")/2</f>
        <v/>
      </c>
      <c r="BU314" s="62">
        <f>COUNTIF($G314:$BP314,"KH")+COUNTIF($G314:$BP314,"TL")+COUNTIF($G314:$BP314,"L")</f>
        <v/>
      </c>
      <c r="BV314" s="62" t="n"/>
      <c r="BW314" s="62">
        <f>COUNTIF($G314:$BP314,"hh")</f>
        <v/>
      </c>
      <c r="BX314" s="62">
        <f>COUNTIF($G314:$BP314,"nt7")</f>
        <v/>
      </c>
      <c r="BY314" s="62">
        <f>COUNTIF($G314:$BP314,"P")+COUNTIF($G314:$BP314,"p5,a5")/2+COUNTIF($G314:$BP314,"p5,b5")/2+COUNTIF($G314:$BP314,"p5,c5")/2+COUNTIF($G314:$BP314,"p5,d5")/2</f>
        <v/>
      </c>
      <c r="BZ314" s="63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4">
        <f>IF(BZ314&gt;25,4,IF(BZ314&gt;18,3,IF(BZ314&gt;12,2,IF(BZ314&gt;4,1,0))))-BX314-2+1</f>
        <v/>
      </c>
      <c r="CE314" s="30" t="n"/>
      <c r="CF314" s="64">
        <f>CD314*CI314</f>
        <v/>
      </c>
      <c r="CG314" s="65">
        <f>F314-BY314+1</f>
        <v/>
      </c>
      <c r="CH314" s="64">
        <f>CE314*16</f>
        <v/>
      </c>
      <c r="CI314" s="66">
        <f>VLOOKUP(A314,[1]DATA!$A$6:$AI$331,34,0)</f>
        <v/>
      </c>
      <c r="CJ314" s="67">
        <f>VLOOKUP(A314,[2]CHAMCONG!A$7:CI$333,79,0)</f>
        <v/>
      </c>
      <c r="CK314" s="68">
        <f>CJ314-CA314</f>
        <v/>
      </c>
      <c r="CL314" s="25" t="n"/>
      <c r="CM314" s="25" t="n"/>
    </row>
    <row r="315" ht="18" customFormat="1" customHeight="1" s="26">
      <c r="A315" s="69" t="inlineStr">
        <is>
          <t>A1967</t>
        </is>
      </c>
      <c r="B315" s="70" t="inlineStr">
        <is>
          <t>Đỗ Trường Thành</t>
        </is>
      </c>
      <c r="C315" s="71" t="inlineStr">
        <is>
          <t>X1 Xi Line 1-1</t>
        </is>
      </c>
      <c r="D315" s="72" t="inlineStr">
        <is>
          <t>Trực tiếp</t>
        </is>
      </c>
      <c r="E315" s="73" t="inlineStr">
        <is>
          <t>2021-04-22</t>
        </is>
      </c>
      <c r="F315" s="73" t="inlineStr"/>
      <c r="G315" s="74" t="inlineStr">
        <is>
          <t>C</t>
        </is>
      </c>
      <c r="H315" s="74" t="n">
        <v>2</v>
      </c>
      <c r="I315" s="75" t="inlineStr">
        <is>
          <t>C</t>
        </is>
      </c>
      <c r="J315" s="74" t="n">
        <v>4</v>
      </c>
      <c r="K315" s="75" t="inlineStr"/>
      <c r="L315" s="74" t="n">
        <v>0</v>
      </c>
      <c r="M315" s="75" t="inlineStr">
        <is>
          <t>P0</t>
        </is>
      </c>
      <c r="N315" s="74" t="n">
        <v>0</v>
      </c>
      <c r="O315" s="75" t="inlineStr">
        <is>
          <t>A</t>
        </is>
      </c>
      <c r="P315" s="74" t="n">
        <v>4</v>
      </c>
      <c r="Q315" s="74" t="inlineStr">
        <is>
          <t>A</t>
        </is>
      </c>
      <c r="R315" s="74" t="n">
        <v>4</v>
      </c>
      <c r="S315" s="75" t="inlineStr">
        <is>
          <t>A</t>
        </is>
      </c>
      <c r="T315" s="74" t="n">
        <v>4</v>
      </c>
      <c r="U315" s="75" t="inlineStr">
        <is>
          <t>A</t>
        </is>
      </c>
      <c r="V315" s="74" t="n">
        <v>4</v>
      </c>
      <c r="W315" s="75" t="inlineStr">
        <is>
          <t>L</t>
        </is>
      </c>
      <c r="X315" s="74" t="n">
        <v>0</v>
      </c>
      <c r="Y315" s="75" t="inlineStr"/>
      <c r="Z315" s="74" t="n">
        <v>0</v>
      </c>
      <c r="AA315" s="75" t="inlineStr">
        <is>
          <t>P0</t>
        </is>
      </c>
      <c r="AB315" s="74" t="n">
        <v>0</v>
      </c>
      <c r="AC315" s="75" t="n"/>
      <c r="AD315" s="74" t="n"/>
      <c r="AE315" s="74" t="n"/>
      <c r="AF315" s="74" t="n"/>
      <c r="AG315" s="75" t="n"/>
      <c r="AH315" s="74" t="n"/>
      <c r="AI315" s="75" t="n"/>
      <c r="AJ315" s="74" t="n"/>
      <c r="AK315" s="75" t="n"/>
      <c r="AL315" s="74" t="n"/>
      <c r="AM315" s="75" t="n"/>
      <c r="AN315" s="74" t="n"/>
      <c r="AO315" s="75" t="n"/>
      <c r="AP315" s="74" t="n"/>
      <c r="AQ315" s="74" t="n"/>
      <c r="AR315" s="74" t="n"/>
      <c r="AS315" s="74" t="n"/>
      <c r="AT315" s="74" t="n"/>
      <c r="AU315" s="74" t="n"/>
      <c r="AV315" s="74" t="n"/>
      <c r="AW315" s="74" t="n"/>
      <c r="AX315" s="74" t="n"/>
      <c r="AY315" s="74" t="n"/>
      <c r="AZ315" s="74" t="n"/>
      <c r="BA315" s="74" t="n"/>
      <c r="BB315" s="74" t="n"/>
      <c r="BC315" s="74" t="n"/>
      <c r="BD315" s="74" t="n"/>
      <c r="BE315" s="74" t="n"/>
      <c r="BF315" s="74" t="n"/>
      <c r="BG315" s="74" t="n"/>
      <c r="BH315" s="74" t="n"/>
      <c r="BI315" s="74" t="n"/>
      <c r="BJ315" s="74" t="n"/>
      <c r="BK315" s="74" t="n"/>
      <c r="BL315" s="74" t="n"/>
      <c r="BM315" s="74" t="n"/>
      <c r="BN315" s="74" t="n"/>
      <c r="BO315" s="74" t="n"/>
      <c r="BP315" s="74" t="n"/>
      <c r="BQ315" s="62">
        <f>COUNTIF($G315:$BP315,"a")+COUNTIF($G315:$BP315,"r0,a5")/2+COUNTIF($G315:$BP315,"p5,a5")/2</f>
        <v/>
      </c>
      <c r="BR315" s="62">
        <f>COUNTIF($G315:$BP315,"d")+COUNTIF($G315:$BP315,"r0,d5")/2+COUNTIF($G315:$BP315,"p5,d5")/2</f>
        <v/>
      </c>
      <c r="BS315" s="62">
        <f>COUNTIF($G315:$BP315,"b")+COUNTIF($G315:$BP315,"r0,b5")/2+COUNTIF($G315:$BP315,"p5,b5")/2</f>
        <v/>
      </c>
      <c r="BT315" s="62">
        <f>COUNTIF($G315:$BP315,"c")+COUNTIF($G315:$BP315,"r0,c5")/2+COUNTIF($G315:$BP315,"p5,c5")/2</f>
        <v/>
      </c>
      <c r="BU315" s="62">
        <f>COUNTIF($G315:$BP315,"KH")+COUNTIF($G315:$BP315,"TL")+COUNTIF($G315:$BP315,"L")</f>
        <v/>
      </c>
      <c r="BV315" s="62" t="n"/>
      <c r="BW315" s="62">
        <f>COUNTIF($G315:$BP315,"hh")</f>
        <v/>
      </c>
      <c r="BX315" s="62">
        <f>COUNTIF($G315:$BP315,"nt7")</f>
        <v/>
      </c>
      <c r="BY315" s="62">
        <f>COUNTIF($G315:$BP315,"P")+COUNTIF($G315:$BP315,"p5,a5")/2+COUNTIF($G315:$BP315,"p5,b5")/2+COUNTIF($G315:$BP315,"p5,c5")/2+COUNTIF($G315:$BP315,"p5,d5")/2</f>
        <v/>
      </c>
      <c r="BZ315" s="63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4">
        <f>IF(BZ315&gt;25,4,IF(BZ315&gt;18,3,IF(BZ315&gt;12,2,IF(BZ315&gt;4,1,0))))-BX315-2+1</f>
        <v/>
      </c>
      <c r="CE315" s="30" t="n"/>
      <c r="CF315" s="64">
        <f>CD315*CI315</f>
        <v/>
      </c>
      <c r="CG315" s="65">
        <f>F315-BY315+1</f>
        <v/>
      </c>
      <c r="CH315" s="64">
        <f>CE315*16</f>
        <v/>
      </c>
      <c r="CI315" s="66">
        <f>VLOOKUP(A315,[1]DATA!$A$6:$AI$331,34,0)</f>
        <v/>
      </c>
      <c r="CJ315" s="67">
        <f>VLOOKUP(A315,[2]CHAMCONG!A$7:CI$333,79,0)</f>
        <v/>
      </c>
      <c r="CK315" s="68">
        <f>CJ315-CA315</f>
        <v/>
      </c>
      <c r="CL315" s="25" t="n"/>
      <c r="CM315" s="25" t="n"/>
    </row>
    <row r="316" ht="18" customFormat="1" customHeight="1" s="26">
      <c r="A316" s="69" t="inlineStr">
        <is>
          <t>A1968</t>
        </is>
      </c>
      <c r="B316" s="70" t="inlineStr">
        <is>
          <t>Lê Văn Thông</t>
        </is>
      </c>
      <c r="C316" s="71" t="inlineStr">
        <is>
          <t>X2 Line 2-1</t>
        </is>
      </c>
      <c r="D316" s="72" t="inlineStr">
        <is>
          <t>Trực tiếp</t>
        </is>
      </c>
      <c r="E316" s="73" t="inlineStr">
        <is>
          <t>2021-04-16</t>
        </is>
      </c>
      <c r="F316" s="73" t="inlineStr"/>
      <c r="G316" s="74" t="inlineStr">
        <is>
          <t>A</t>
        </is>
      </c>
      <c r="H316" s="74" t="n">
        <v>4</v>
      </c>
      <c r="I316" s="74" t="inlineStr">
        <is>
          <t>A</t>
        </is>
      </c>
      <c r="J316" s="74" t="n">
        <v>3</v>
      </c>
      <c r="K316" s="74" t="inlineStr"/>
      <c r="L316" s="74" t="n">
        <v>0</v>
      </c>
      <c r="M316" s="74" t="inlineStr">
        <is>
          <t>A</t>
        </is>
      </c>
      <c r="N316" s="74" t="n">
        <v>2</v>
      </c>
      <c r="O316" s="74" t="inlineStr">
        <is>
          <t>A</t>
        </is>
      </c>
      <c r="P316" s="74" t="n">
        <v>4</v>
      </c>
      <c r="Q316" s="74" t="inlineStr">
        <is>
          <t>A</t>
        </is>
      </c>
      <c r="R316" s="74" t="n">
        <v>4</v>
      </c>
      <c r="S316" s="74" t="inlineStr">
        <is>
          <t>A</t>
        </is>
      </c>
      <c r="T316" s="74" t="n">
        <v>4</v>
      </c>
      <c r="U316" s="74" t="inlineStr">
        <is>
          <t>A</t>
        </is>
      </c>
      <c r="V316" s="74" t="n">
        <v>4</v>
      </c>
      <c r="W316" s="74" t="inlineStr">
        <is>
          <t>L</t>
        </is>
      </c>
      <c r="X316" s="74" t="n">
        <v>12</v>
      </c>
      <c r="Y316" s="74" t="inlineStr"/>
      <c r="Z316" s="74" t="n">
        <v>12</v>
      </c>
      <c r="AA316" s="74" t="inlineStr">
        <is>
          <t>R0</t>
        </is>
      </c>
      <c r="AB316" s="74" t="n">
        <v>0</v>
      </c>
      <c r="AC316" s="74" t="n"/>
      <c r="AD316" s="74" t="n"/>
      <c r="AE316" s="75" t="n"/>
      <c r="AF316" s="75" t="n"/>
      <c r="AG316" s="74" t="n"/>
      <c r="AH316" s="74" t="n"/>
      <c r="AI316" s="74" t="n"/>
      <c r="AJ316" s="74" t="n"/>
      <c r="AK316" s="74" t="n"/>
      <c r="AL316" s="74" t="n"/>
      <c r="AM316" s="74" t="n"/>
      <c r="AN316" s="74" t="n"/>
      <c r="AO316" s="74" t="n"/>
      <c r="AP316" s="74" t="n"/>
      <c r="AQ316" s="74" t="n"/>
      <c r="AR316" s="74" t="n"/>
      <c r="AS316" s="74" t="n"/>
      <c r="AT316" s="74" t="n"/>
      <c r="AU316" s="74" t="n"/>
      <c r="AV316" s="74" t="n"/>
      <c r="AW316" s="74" t="n"/>
      <c r="AX316" s="74" t="n"/>
      <c r="AY316" s="74" t="n"/>
      <c r="AZ316" s="74" t="n"/>
      <c r="BA316" s="74" t="n"/>
      <c r="BB316" s="74" t="n"/>
      <c r="BC316" s="74" t="n"/>
      <c r="BD316" s="74" t="n"/>
      <c r="BE316" s="74" t="n"/>
      <c r="BF316" s="74" t="n"/>
      <c r="BG316" s="74" t="n"/>
      <c r="BH316" s="74" t="n"/>
      <c r="BI316" s="74" t="n"/>
      <c r="BJ316" s="74" t="n"/>
      <c r="BK316" s="74" t="n"/>
      <c r="BL316" s="74" t="n"/>
      <c r="BM316" s="74" t="n"/>
      <c r="BN316" s="74" t="n"/>
      <c r="BO316" s="74" t="n"/>
      <c r="BP316" s="74" t="n"/>
      <c r="BQ316" s="62">
        <f>COUNTIF($G316:$BP316,"a")+COUNTIF($G316:$BP316,"r0,a5")/2+COUNTIF($G316:$BP316,"p5,a5")/2</f>
        <v/>
      </c>
      <c r="BR316" s="62">
        <f>COUNTIF($G316:$BP316,"d")+COUNTIF($G316:$BP316,"r0,d5")/2+COUNTIF($G316:$BP316,"p5,d5")/2</f>
        <v/>
      </c>
      <c r="BS316" s="62">
        <f>COUNTIF($G316:$BP316,"b")+COUNTIF($G316:$BP316,"r0,b5")/2+COUNTIF($G316:$BP316,"p5,b5")/2</f>
        <v/>
      </c>
      <c r="BT316" s="62">
        <f>COUNTIF($G316:$BP316,"c")+COUNTIF($G316:$BP316,"r0,c5")/2+COUNTIF($G316:$BP316,"p5,c5")/2</f>
        <v/>
      </c>
      <c r="BU316" s="62">
        <f>COUNTIF($G316:$BP316,"KH")+COUNTIF($G316:$BP316,"TL")+COUNTIF($G316:$BP316,"L")</f>
        <v/>
      </c>
      <c r="BV316" s="62" t="n"/>
      <c r="BW316" s="62">
        <f>COUNTIF($G316:$BP316,"hh")</f>
        <v/>
      </c>
      <c r="BX316" s="62">
        <f>COUNTIF($G316:$BP316,"nt7")</f>
        <v/>
      </c>
      <c r="BY316" s="62">
        <f>COUNTIF($G316:$BP316,"P")+COUNTIF($G316:$BP316,"p5,a5")/2+COUNTIF($G316:$BP316,"p5,b5")/2+COUNTIF($G316:$BP316,"p5,c5")/2+COUNTIF($G316:$BP316,"p5,d5")/2</f>
        <v/>
      </c>
      <c r="BZ316" s="63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4">
        <f>IF(BZ316&gt;25,4,IF(BZ316&gt;18,3,IF(BZ316&gt;12,2,IF(BZ316&gt;4,1,0))))-BX316-2+1</f>
        <v/>
      </c>
      <c r="CE316" s="30" t="n"/>
      <c r="CF316" s="64">
        <f>CD316*CI316</f>
        <v/>
      </c>
      <c r="CG316" s="65">
        <f>F316-BY316+1</f>
        <v/>
      </c>
      <c r="CH316" s="64">
        <f>CE316*16</f>
        <v/>
      </c>
      <c r="CI316" s="66">
        <f>VLOOKUP(A316,[1]DATA!$A$6:$AI$331,34,0)</f>
        <v/>
      </c>
      <c r="CJ316" s="67">
        <f>VLOOKUP(A316,[2]CHAMCONG!A$7:CI$333,79,0)</f>
        <v/>
      </c>
      <c r="CK316" s="68">
        <f>CJ316-CA316</f>
        <v/>
      </c>
      <c r="CL316" s="25" t="n"/>
      <c r="CM316" s="25" t="n"/>
    </row>
    <row r="317" ht="18" customFormat="1" customHeight="1" s="26">
      <c r="A317" s="69" t="inlineStr">
        <is>
          <t>A1977</t>
        </is>
      </c>
      <c r="B317" s="70" t="inlineStr">
        <is>
          <t>Bùi Thị Thúy Liễu</t>
        </is>
      </c>
      <c r="C317" s="71" t="inlineStr">
        <is>
          <t>Kế hoạch</t>
        </is>
      </c>
      <c r="D317" s="72" t="inlineStr">
        <is>
          <t>Gián tiếp</t>
        </is>
      </c>
      <c r="E317" s="73" t="inlineStr">
        <is>
          <t>2021-05-03</t>
        </is>
      </c>
      <c r="F317" s="73" t="inlineStr"/>
      <c r="G317" s="74" t="inlineStr">
        <is>
          <t>D</t>
        </is>
      </c>
      <c r="H317" s="74" t="n">
        <v>0</v>
      </c>
      <c r="I317" s="74" t="inlineStr">
        <is>
          <t>D</t>
        </is>
      </c>
      <c r="J317" s="74" t="n">
        <v>0</v>
      </c>
      <c r="K317" s="74" t="inlineStr"/>
      <c r="L317" s="74" t="n">
        <v>0</v>
      </c>
      <c r="M317" s="74" t="inlineStr">
        <is>
          <t>D</t>
        </is>
      </c>
      <c r="N317" s="74" t="n">
        <v>0</v>
      </c>
      <c r="O317" s="74" t="inlineStr">
        <is>
          <t>D</t>
        </is>
      </c>
      <c r="P317" s="74" t="n">
        <v>0</v>
      </c>
      <c r="Q317" s="74" t="inlineStr">
        <is>
          <t>D</t>
        </is>
      </c>
      <c r="R317" s="74" t="n">
        <v>0</v>
      </c>
      <c r="S317" s="74" t="inlineStr">
        <is>
          <t>D</t>
        </is>
      </c>
      <c r="T317" s="74" t="n">
        <v>0</v>
      </c>
      <c r="U317" s="74" t="inlineStr">
        <is>
          <t>D</t>
        </is>
      </c>
      <c r="V317" s="74" t="n">
        <v>0</v>
      </c>
      <c r="W317" s="74" t="inlineStr">
        <is>
          <t>L</t>
        </is>
      </c>
      <c r="X317" s="74" t="n">
        <v>0</v>
      </c>
      <c r="Y317" s="74" t="inlineStr"/>
      <c r="Z317" s="74" t="n">
        <v>0</v>
      </c>
      <c r="AA317" s="74" t="inlineStr">
        <is>
          <t>P0</t>
        </is>
      </c>
      <c r="AB317" s="74" t="n">
        <v>0</v>
      </c>
      <c r="AC317" s="74" t="n"/>
      <c r="AD317" s="74" t="n"/>
      <c r="AE317" s="74" t="n"/>
      <c r="AF317" s="74" t="n"/>
      <c r="AG317" s="74" t="n"/>
      <c r="AH317" s="74" t="n"/>
      <c r="AI317" s="74" t="n"/>
      <c r="AJ317" s="74" t="n"/>
      <c r="AK317" s="74" t="n"/>
      <c r="AL317" s="74" t="n"/>
      <c r="AM317" s="74" t="n"/>
      <c r="AN317" s="74" t="n"/>
      <c r="AO317" s="74" t="n"/>
      <c r="AP317" s="74" t="n"/>
      <c r="AQ317" s="74" t="n"/>
      <c r="AR317" s="74" t="n"/>
      <c r="AS317" s="74" t="n"/>
      <c r="AT317" s="74" t="n"/>
      <c r="AU317" s="74" t="n"/>
      <c r="AV317" s="74" t="n"/>
      <c r="AW317" s="75" t="n"/>
      <c r="AX317" s="74" t="n"/>
      <c r="AY317" s="74" t="n"/>
      <c r="AZ317" s="74" t="n"/>
      <c r="BA317" s="74" t="n"/>
      <c r="BB317" s="74" t="n"/>
      <c r="BC317" s="74" t="n"/>
      <c r="BD317" s="74" t="n"/>
      <c r="BE317" s="74" t="n"/>
      <c r="BF317" s="74" t="n"/>
      <c r="BG317" s="74" t="n"/>
      <c r="BH317" s="74" t="n"/>
      <c r="BI317" s="74" t="n"/>
      <c r="BJ317" s="74" t="n"/>
      <c r="BK317" s="74" t="n"/>
      <c r="BL317" s="74" t="n"/>
      <c r="BM317" s="74" t="n"/>
      <c r="BN317" s="74" t="n"/>
      <c r="BO317" s="74" t="n"/>
      <c r="BP317" s="74" t="n"/>
      <c r="BQ317" s="62">
        <f>COUNTIF($G317:$BP317,"a")+COUNTIF($G317:$BP317,"r0,a5")/2+COUNTIF($G317:$BP317,"p5,a5")/2</f>
        <v/>
      </c>
      <c r="BR317" s="62">
        <f>COUNTIF($G317:$BP317,"d")+COUNTIF($G317:$BP317,"r0,d5")/2+COUNTIF($G317:$BP317,"p5,d5")/2</f>
        <v/>
      </c>
      <c r="BS317" s="62">
        <f>COUNTIF($G317:$BP317,"b")+COUNTIF($G317:$BP317,"r0,b5")/2+COUNTIF($G317:$BP317,"p5,b5")/2</f>
        <v/>
      </c>
      <c r="BT317" s="62">
        <f>COUNTIF($G317:$BP317,"c")+COUNTIF($G317:$BP317,"r0,c5")/2+COUNTIF($G317:$BP317,"p5,c5")/2</f>
        <v/>
      </c>
      <c r="BU317" s="62">
        <f>COUNTIF($G317:$BP317,"KH")+COUNTIF($G317:$BP317,"TL")+COUNTIF($G317:$BP317,"L")</f>
        <v/>
      </c>
      <c r="BV317" s="62" t="n"/>
      <c r="BW317" s="62">
        <f>COUNTIF($G317:$BP317,"hh")</f>
        <v/>
      </c>
      <c r="BX317" s="62">
        <f>COUNTIF($G317:$BP317,"nt7")</f>
        <v/>
      </c>
      <c r="BY317" s="62">
        <f>COUNTIF($G317:$BP317,"P")+COUNTIF($G317:$BP317,"p5,a5")/2+COUNTIF($G317:$BP317,"p5,b5")/2+COUNTIF($G317:$BP317,"p5,c5")/2+COUNTIF($G317:$BP317,"p5,d5")/2</f>
        <v/>
      </c>
      <c r="BZ317" s="63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4">
        <f>IF(BZ317&gt;25,4,IF(BZ317&gt;18,3,IF(BZ317&gt;12,2,IF(BZ317&gt;4,1,0))))-BX317-2+1</f>
        <v/>
      </c>
      <c r="CE317" s="30" t="n"/>
      <c r="CF317" s="64">
        <f>CD317*CI317</f>
        <v/>
      </c>
      <c r="CG317" s="65">
        <f>F317-BY317+1</f>
        <v/>
      </c>
      <c r="CH317" s="64">
        <f>CE317*16</f>
        <v/>
      </c>
      <c r="CI317" s="66">
        <f>VLOOKUP(A317,[1]DATA!$A$6:$AI$331,34,0)</f>
        <v/>
      </c>
      <c r="CJ317" s="67">
        <f>VLOOKUP(A317,[2]CHAMCONG!A$7:CI$333,79,0)</f>
        <v/>
      </c>
      <c r="CK317" s="68">
        <f>CJ317-CA317</f>
        <v/>
      </c>
      <c r="CL317" s="25" t="n"/>
      <c r="CM317" s="25" t="n"/>
    </row>
    <row r="318" ht="18" customFormat="1" customHeight="1" s="29">
      <c r="A318" s="69" t="inlineStr">
        <is>
          <t>A1981</t>
        </is>
      </c>
      <c r="B318" s="70" t="inlineStr">
        <is>
          <t>Lê Đình Toàn</t>
        </is>
      </c>
      <c r="C318" s="71" t="inlineStr">
        <is>
          <t>Khuôn Thiết kế</t>
        </is>
      </c>
      <c r="D318" s="72" t="inlineStr">
        <is>
          <t>Gián tiếp</t>
        </is>
      </c>
      <c r="E318" s="73" t="inlineStr">
        <is>
          <t>2021-05-03</t>
        </is>
      </c>
      <c r="F318" s="73" t="inlineStr"/>
      <c r="G318" s="74" t="inlineStr">
        <is>
          <t>D</t>
        </is>
      </c>
      <c r="H318" s="74" t="n">
        <v>0</v>
      </c>
      <c r="I318" s="74" t="inlineStr">
        <is>
          <t>D</t>
        </is>
      </c>
      <c r="J318" s="74" t="n">
        <v>0</v>
      </c>
      <c r="K318" s="74" t="inlineStr"/>
      <c r="L318" s="74" t="n">
        <v>0</v>
      </c>
      <c r="M318" s="74" t="inlineStr">
        <is>
          <t>D</t>
        </is>
      </c>
      <c r="N318" s="74" t="n">
        <v>0</v>
      </c>
      <c r="O318" s="74" t="inlineStr">
        <is>
          <t>D</t>
        </is>
      </c>
      <c r="P318" s="74" t="n">
        <v>0</v>
      </c>
      <c r="Q318" s="74" t="inlineStr">
        <is>
          <t>D</t>
        </is>
      </c>
      <c r="R318" s="74" t="n">
        <v>0</v>
      </c>
      <c r="S318" s="74" t="inlineStr">
        <is>
          <t>D</t>
        </is>
      </c>
      <c r="T318" s="74" t="n">
        <v>0</v>
      </c>
      <c r="U318" s="74" t="inlineStr">
        <is>
          <t>D</t>
        </is>
      </c>
      <c r="V318" s="74" t="n">
        <v>0</v>
      </c>
      <c r="W318" s="74" t="inlineStr">
        <is>
          <t>L</t>
        </is>
      </c>
      <c r="X318" s="74" t="n">
        <v>0</v>
      </c>
      <c r="Y318" s="74" t="inlineStr"/>
      <c r="Z318" s="74" t="n">
        <v>0</v>
      </c>
      <c r="AA318" s="74" t="inlineStr">
        <is>
          <t>P0</t>
        </is>
      </c>
      <c r="AB318" s="74" t="n">
        <v>0</v>
      </c>
      <c r="AC318" s="74" t="n"/>
      <c r="AD318" s="74" t="n"/>
      <c r="AE318" s="74" t="n"/>
      <c r="AF318" s="74" t="n"/>
      <c r="AG318" s="74" t="n"/>
      <c r="AH318" s="74" t="n"/>
      <c r="AI318" s="74" t="n"/>
      <c r="AJ318" s="74" t="n"/>
      <c r="AK318" s="74" t="n"/>
      <c r="AL318" s="74" t="n"/>
      <c r="AM318" s="74" t="n"/>
      <c r="AN318" s="74" t="n"/>
      <c r="AO318" s="74" t="n"/>
      <c r="AP318" s="74" t="n"/>
      <c r="AQ318" s="74" t="n"/>
      <c r="AR318" s="74" t="n"/>
      <c r="AS318" s="74" t="n"/>
      <c r="AT318" s="74" t="n"/>
      <c r="AU318" s="74" t="n"/>
      <c r="AV318" s="74" t="n"/>
      <c r="AW318" s="74" t="n"/>
      <c r="AX318" s="74" t="n"/>
      <c r="AY318" s="74" t="n"/>
      <c r="AZ318" s="74" t="n"/>
      <c r="BA318" s="74" t="n"/>
      <c r="BB318" s="74" t="n"/>
      <c r="BC318" s="74" t="n"/>
      <c r="BD318" s="74" t="n"/>
      <c r="BE318" s="74" t="n"/>
      <c r="BF318" s="74" t="n"/>
      <c r="BG318" s="74" t="n"/>
      <c r="BH318" s="74" t="n"/>
      <c r="BI318" s="74" t="n"/>
      <c r="BJ318" s="74" t="n"/>
      <c r="BK318" s="74" t="n"/>
      <c r="BL318" s="74" t="n"/>
      <c r="BM318" s="74" t="n"/>
      <c r="BN318" s="74" t="n"/>
      <c r="BO318" s="74" t="n"/>
      <c r="BP318" s="74" t="n"/>
      <c r="BQ318" s="62">
        <f>COUNTIF($G318:$BP318,"a")+COUNTIF($G318:$BP318,"r0,a5")/2+COUNTIF($G318:$BP318,"p5,a5")/2</f>
        <v/>
      </c>
      <c r="BR318" s="62">
        <f>COUNTIF($G318:$BP318,"d")+COUNTIF($G318:$BP318,"r0,d5")/2+COUNTIF($G318:$BP318,"p5,d5")/2</f>
        <v/>
      </c>
      <c r="BS318" s="62">
        <f>COUNTIF($G318:$BP318,"b")+COUNTIF($G318:$BP318,"r0,b5")/2+COUNTIF($G318:$BP318,"p5,b5")/2</f>
        <v/>
      </c>
      <c r="BT318" s="62">
        <f>COUNTIF($G318:$BP318,"c")+COUNTIF($G318:$BP318,"r0,c5")/2+COUNTIF($G318:$BP318,"p5,c5")/2</f>
        <v/>
      </c>
      <c r="BU318" s="62">
        <f>COUNTIF($G318:$BP318,"KH")+COUNTIF($G318:$BP318,"TL")+COUNTIF($G318:$BP318,"L")</f>
        <v/>
      </c>
      <c r="BV318" s="62" t="n"/>
      <c r="BW318" s="62">
        <f>COUNTIF($G318:$BP318,"hh")</f>
        <v/>
      </c>
      <c r="BX318" s="62">
        <f>COUNTIF($G318:$BP318,"nt7")</f>
        <v/>
      </c>
      <c r="BY318" s="62">
        <f>COUNTIF($G318:$BP318,"P")+COUNTIF($G318:$BP318,"p5,a5")/2+COUNTIF($G318:$BP318,"p5,b5")/2+COUNTIF($G318:$BP318,"p5,c5")/2+COUNTIF($G318:$BP318,"p5,d5")/2</f>
        <v/>
      </c>
      <c r="BZ318" s="63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4">
        <f>IF(BZ318&gt;25,4,IF(BZ318&gt;18,3,IF(BZ318&gt;12,2,IF(BZ318&gt;4,1,0))))-BX318-2+1</f>
        <v/>
      </c>
      <c r="CE318" s="30" t="n"/>
      <c r="CF318" s="64">
        <f>CD318*CI318</f>
        <v/>
      </c>
      <c r="CG318" s="65">
        <f>F318-BY318+1</f>
        <v/>
      </c>
      <c r="CH318" s="64">
        <f>CE318*16</f>
        <v/>
      </c>
      <c r="CI318" s="66">
        <f>VLOOKUP(A318,[1]DATA!$A$6:$AI$331,34,0)</f>
        <v/>
      </c>
      <c r="CJ318" s="67">
        <f>VLOOKUP(A318,[2]CHAMCONG!A$7:CI$333,79,0)</f>
        <v/>
      </c>
      <c r="CK318" s="68">
        <f>CJ318-CA318</f>
        <v/>
      </c>
      <c r="CL318" s="25" t="n"/>
      <c r="CM318" s="25" t="n"/>
    </row>
    <row r="319" ht="21.75" customFormat="1" customHeight="1" s="26">
      <c r="A319" s="69" t="inlineStr">
        <is>
          <t>A1982</t>
        </is>
      </c>
      <c r="B319" s="70" t="inlineStr">
        <is>
          <t>Phạm Minh Vương</t>
        </is>
      </c>
      <c r="C319" s="71" t="inlineStr">
        <is>
          <t>X2 Line 2-1</t>
        </is>
      </c>
      <c r="D319" s="72" t="inlineStr">
        <is>
          <t>Trực tiếp</t>
        </is>
      </c>
      <c r="E319" s="73" t="inlineStr">
        <is>
          <t>2021-04-26</t>
        </is>
      </c>
      <c r="F319" s="73" t="inlineStr"/>
      <c r="G319" s="74" t="inlineStr">
        <is>
          <t>C</t>
        </is>
      </c>
      <c r="H319" s="74" t="n">
        <v>4</v>
      </c>
      <c r="I319" s="74" t="inlineStr">
        <is>
          <t>A</t>
        </is>
      </c>
      <c r="J319" s="74" t="n">
        <v>1</v>
      </c>
      <c r="K319" s="74" t="inlineStr"/>
      <c r="L319" s="74" t="n">
        <v>0</v>
      </c>
      <c r="M319" s="74" t="inlineStr">
        <is>
          <t>C</t>
        </is>
      </c>
      <c r="N319" s="74" t="n">
        <v>4</v>
      </c>
      <c r="O319" s="75" t="inlineStr">
        <is>
          <t>P0</t>
        </is>
      </c>
      <c r="P319" s="74" t="n">
        <v>0</v>
      </c>
      <c r="Q319" s="75" t="inlineStr">
        <is>
          <t>C</t>
        </is>
      </c>
      <c r="R319" s="75" t="n">
        <v>4</v>
      </c>
      <c r="S319" s="74" t="inlineStr">
        <is>
          <t>C</t>
        </is>
      </c>
      <c r="T319" s="74" t="n">
        <v>4</v>
      </c>
      <c r="U319" s="74" t="inlineStr">
        <is>
          <t>C</t>
        </is>
      </c>
      <c r="V319" s="74" t="n">
        <v>4</v>
      </c>
      <c r="W319" s="74" t="inlineStr">
        <is>
          <t>L</t>
        </is>
      </c>
      <c r="X319" s="74" t="n">
        <v>12</v>
      </c>
      <c r="Y319" s="74" t="inlineStr"/>
      <c r="Z319" s="74" t="n">
        <v>12</v>
      </c>
      <c r="AA319" s="74" t="inlineStr">
        <is>
          <t>P0</t>
        </is>
      </c>
      <c r="AB319" s="74" t="n">
        <v>0</v>
      </c>
      <c r="AC319" s="74" t="n"/>
      <c r="AD319" s="74" t="n"/>
      <c r="AE319" s="74" t="n"/>
      <c r="AF319" s="74" t="n"/>
      <c r="AG319" s="74" t="n"/>
      <c r="AH319" s="74" t="n"/>
      <c r="AI319" s="74" t="n"/>
      <c r="AJ319" s="74" t="n"/>
      <c r="AK319" s="74" t="n"/>
      <c r="AL319" s="74" t="n"/>
      <c r="AM319" s="74" t="n"/>
      <c r="AN319" s="74" t="n"/>
      <c r="AO319" s="75" t="n"/>
      <c r="AP319" s="74" t="n"/>
      <c r="AQ319" s="75" t="n"/>
      <c r="AR319" s="74" t="n"/>
      <c r="AS319" s="75" t="n"/>
      <c r="AT319" s="75" t="n"/>
      <c r="AU319" s="75" t="n"/>
      <c r="AV319" s="74" t="n"/>
      <c r="AW319" s="74" t="n"/>
      <c r="AX319" s="74" t="n"/>
      <c r="AY319" s="74" t="n"/>
      <c r="AZ319" s="74" t="n"/>
      <c r="BA319" s="74" t="n"/>
      <c r="BB319" s="74" t="n"/>
      <c r="BC319" s="74" t="n"/>
      <c r="BD319" s="74" t="n"/>
      <c r="BE319" s="74" t="n"/>
      <c r="BF319" s="74" t="n"/>
      <c r="BG319" s="74" t="n"/>
      <c r="BH319" s="74" t="n"/>
      <c r="BI319" s="74" t="n"/>
      <c r="BJ319" s="74" t="n"/>
      <c r="BK319" s="74" t="n"/>
      <c r="BL319" s="74" t="n"/>
      <c r="BM319" s="74" t="n"/>
      <c r="BN319" s="74" t="n"/>
      <c r="BO319" s="74" t="n"/>
      <c r="BP319" s="74" t="n"/>
      <c r="BQ319" s="62">
        <f>COUNTIF($G319:$BP319,"a")+COUNTIF($G319:$BP319,"r0,a5")/2+COUNTIF($G319:$BP319,"p5,a5")/2</f>
        <v/>
      </c>
      <c r="BR319" s="62">
        <f>COUNTIF($G319:$BP319,"d")+COUNTIF($G319:$BP319,"r0,d5")/2+COUNTIF($G319:$BP319,"p5,d5")/2</f>
        <v/>
      </c>
      <c r="BS319" s="62">
        <f>COUNTIF($G319:$BP319,"b")+COUNTIF($G319:$BP319,"r0,b5")/2+COUNTIF($G319:$BP319,"p5,b5")/2</f>
        <v/>
      </c>
      <c r="BT319" s="62">
        <f>COUNTIF($G319:$BP319,"c")+COUNTIF($G319:$BP319,"r0,c5")/2+COUNTIF($G319:$BP319,"p5,c5")/2</f>
        <v/>
      </c>
      <c r="BU319" s="62">
        <f>COUNTIF($G319:$BP319,"KH")+COUNTIF($G319:$BP319,"TL")+COUNTIF($G319:$BP319,"L")</f>
        <v/>
      </c>
      <c r="BV319" s="62" t="n"/>
      <c r="BW319" s="62">
        <f>COUNTIF($G319:$BP319,"hh")</f>
        <v/>
      </c>
      <c r="BX319" s="62">
        <f>COUNTIF($G319:$BP319,"nt7")</f>
        <v/>
      </c>
      <c r="BY319" s="62">
        <f>COUNTIF($G319:$BP319,"P")+COUNTIF($G319:$BP319,"p5,a5")/2+COUNTIF($G319:$BP319,"p5,b5")/2+COUNTIF($G319:$BP319,"p5,c5")/2+COUNTIF($G319:$BP319,"p5,d5")/2</f>
        <v/>
      </c>
      <c r="BZ319" s="63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4">
        <f>IF(BZ319&gt;25,4,IF(BZ319&gt;18,3,IF(BZ319&gt;12,2,IF(BZ319&gt;4,1,0))))-BX319-2+1</f>
        <v/>
      </c>
      <c r="CE319" s="30" t="n"/>
      <c r="CF319" s="64">
        <f>CD319*CI319</f>
        <v/>
      </c>
      <c r="CG319" s="65">
        <f>F319-BY319+1</f>
        <v/>
      </c>
      <c r="CH319" s="64">
        <f>CE319*16</f>
        <v/>
      </c>
      <c r="CI319" s="66">
        <f>VLOOKUP(A319,[1]DATA!$A$6:$AI$331,34,0)</f>
        <v/>
      </c>
      <c r="CJ319" s="67">
        <f>VLOOKUP(A319,[2]CHAMCONG!A$7:CI$333,79,0)</f>
        <v/>
      </c>
      <c r="CK319" s="68">
        <f>CJ319-CA319</f>
        <v/>
      </c>
      <c r="CL319" s="25" t="n"/>
      <c r="CM319" s="25" t="n"/>
    </row>
    <row r="320" ht="18" customFormat="1" customHeight="1" s="26">
      <c r="A320" s="69" t="inlineStr">
        <is>
          <t>A1984</t>
        </is>
      </c>
      <c r="B320" s="70" t="inlineStr">
        <is>
          <t>Nguyễn Thị Mỹ Linh</t>
        </is>
      </c>
      <c r="C320" s="71" t="inlineStr">
        <is>
          <t>QA/QC Hành Chính</t>
        </is>
      </c>
      <c r="D320" s="72" t="inlineStr">
        <is>
          <t>Gián tiếp</t>
        </is>
      </c>
      <c r="E320" s="73" t="inlineStr">
        <is>
          <t>2021-05-03</t>
        </is>
      </c>
      <c r="F320" s="73" t="inlineStr"/>
      <c r="G320" s="74" t="inlineStr">
        <is>
          <t>D</t>
        </is>
      </c>
      <c r="H320" s="74" t="n">
        <v>0</v>
      </c>
      <c r="I320" s="74" t="inlineStr">
        <is>
          <t>D</t>
        </is>
      </c>
      <c r="J320" s="74" t="n">
        <v>0</v>
      </c>
      <c r="K320" s="74" t="inlineStr"/>
      <c r="L320" s="74" t="n">
        <v>0</v>
      </c>
      <c r="M320" s="74" t="inlineStr">
        <is>
          <t>D</t>
        </is>
      </c>
      <c r="N320" s="74" t="n">
        <v>0</v>
      </c>
      <c r="O320" s="74" t="inlineStr">
        <is>
          <t>D</t>
        </is>
      </c>
      <c r="P320" s="74" t="n">
        <v>0</v>
      </c>
      <c r="Q320" s="74" t="inlineStr">
        <is>
          <t>D</t>
        </is>
      </c>
      <c r="R320" s="74" t="n">
        <v>0</v>
      </c>
      <c r="S320" s="74" t="inlineStr">
        <is>
          <t>D</t>
        </is>
      </c>
      <c r="T320" s="74" t="n">
        <v>0</v>
      </c>
      <c r="U320" s="74" t="inlineStr">
        <is>
          <t>D</t>
        </is>
      </c>
      <c r="V320" s="74" t="n">
        <v>0</v>
      </c>
      <c r="W320" s="74" t="inlineStr">
        <is>
          <t>L</t>
        </is>
      </c>
      <c r="X320" s="74" t="n">
        <v>0</v>
      </c>
      <c r="Y320" s="74" t="inlineStr"/>
      <c r="Z320" s="74" t="n">
        <v>0</v>
      </c>
      <c r="AA320" s="74" t="inlineStr">
        <is>
          <t>R0</t>
        </is>
      </c>
      <c r="AB320" s="74" t="n">
        <v>0</v>
      </c>
      <c r="AC320" s="74" t="n"/>
      <c r="AD320" s="74" t="n"/>
      <c r="AE320" s="74" t="n"/>
      <c r="AF320" s="74" t="n"/>
      <c r="AG320" s="74" t="n"/>
      <c r="AH320" s="74" t="n"/>
      <c r="AI320" s="74" t="n"/>
      <c r="AJ320" s="74" t="n"/>
      <c r="AK320" s="74" t="n"/>
      <c r="AL320" s="74" t="n"/>
      <c r="AM320" s="74" t="n"/>
      <c r="AN320" s="74" t="n"/>
      <c r="AO320" s="74" t="n"/>
      <c r="AP320" s="74" t="n"/>
      <c r="AQ320" s="74" t="n"/>
      <c r="AR320" s="74" t="n"/>
      <c r="AS320" s="74" t="n"/>
      <c r="AT320" s="74" t="n"/>
      <c r="AU320" s="74" t="n"/>
      <c r="AV320" s="74" t="n"/>
      <c r="AW320" s="74" t="n"/>
      <c r="AX320" s="74" t="n"/>
      <c r="AY320" s="74" t="n"/>
      <c r="AZ320" s="74" t="n"/>
      <c r="BA320" s="74" t="n"/>
      <c r="BB320" s="74" t="n"/>
      <c r="BC320" s="74" t="n"/>
      <c r="BD320" s="74" t="n"/>
      <c r="BE320" s="74" t="n"/>
      <c r="BF320" s="74" t="n"/>
      <c r="BG320" s="74" t="n"/>
      <c r="BH320" s="74" t="n"/>
      <c r="BI320" s="74" t="n"/>
      <c r="BJ320" s="74" t="n"/>
      <c r="BK320" s="74" t="n"/>
      <c r="BL320" s="74" t="n"/>
      <c r="BM320" s="74" t="n"/>
      <c r="BN320" s="74" t="n"/>
      <c r="BO320" s="74" t="n"/>
      <c r="BP320" s="74" t="n"/>
      <c r="BQ320" s="62">
        <f>COUNTIF($G320:$BP320,"a")+COUNTIF($G320:$BP320,"r0,a5")/2+COUNTIF($G320:$BP320,"p5,a5")/2</f>
        <v/>
      </c>
      <c r="BR320" s="62">
        <f>COUNTIF($G320:$BP320,"d")+COUNTIF($G320:$BP320,"r0,d5")/2+COUNTIF($G320:$BP320,"p5,d5")/2</f>
        <v/>
      </c>
      <c r="BS320" s="62">
        <f>COUNTIF($G320:$BP320,"b")+COUNTIF($G320:$BP320,"r0,b5")/2+COUNTIF($G320:$BP320,"p5,b5")/2</f>
        <v/>
      </c>
      <c r="BT320" s="62">
        <f>COUNTIF($G320:$BP320,"c")+COUNTIF($G320:$BP320,"r0,c5")/2+COUNTIF($G320:$BP320,"p5,c5")/2</f>
        <v/>
      </c>
      <c r="BU320" s="62">
        <f>COUNTIF($G320:$BP320,"KH")+COUNTIF($G320:$BP320,"TL")+COUNTIF($G320:$BP320,"L")</f>
        <v/>
      </c>
      <c r="BV320" s="62" t="n"/>
      <c r="BW320" s="62">
        <f>COUNTIF($G320:$BP320,"hh")</f>
        <v/>
      </c>
      <c r="BX320" s="62">
        <f>COUNTIF($G320:$BP320,"nt7")</f>
        <v/>
      </c>
      <c r="BY320" s="62">
        <f>COUNTIF($G320:$BP320,"P")+COUNTIF($G320:$BP320,"p5,a5")/2+COUNTIF($G320:$BP320,"p5,b5")/2+COUNTIF($G320:$BP320,"p5,c5")/2+COUNTIF($G320:$BP320,"p5,d5")/2</f>
        <v/>
      </c>
      <c r="BZ320" s="63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4">
        <f>IF(BZ320&gt;25,4,IF(BZ320&gt;18,3,IF(BZ320&gt;12,2,IF(BZ320&gt;4,1,0))))-BX320-2+1</f>
        <v/>
      </c>
      <c r="CE320" s="30" t="n"/>
      <c r="CF320" s="64">
        <f>CD320*CI320</f>
        <v/>
      </c>
      <c r="CG320" s="65">
        <f>F320-BY320+1</f>
        <v/>
      </c>
      <c r="CH320" s="64">
        <f>CE320*16</f>
        <v/>
      </c>
      <c r="CI320" s="66">
        <f>VLOOKUP(A320,[1]DATA!$A$6:$AI$331,34,0)</f>
        <v/>
      </c>
      <c r="CJ320" s="67">
        <f>VLOOKUP(A320,[2]CHAMCONG!A$7:CI$333,79,0)</f>
        <v/>
      </c>
      <c r="CK320" s="68">
        <f>CJ320-CA320</f>
        <v/>
      </c>
      <c r="CL320" s="25" t="n"/>
      <c r="CM320" s="25" t="n"/>
    </row>
    <row r="321" ht="18" customFormat="1" customHeight="1" s="29">
      <c r="A321" s="69" t="inlineStr">
        <is>
          <t>A1987</t>
        </is>
      </c>
      <c r="B321" s="70" t="inlineStr">
        <is>
          <t>Trần Thị Kiều Oanh</t>
        </is>
      </c>
      <c r="C321" s="71" t="inlineStr">
        <is>
          <t>Khuôn Lập trình-gia công</t>
        </is>
      </c>
      <c r="D321" s="72" t="inlineStr">
        <is>
          <t>Trực tiếp</t>
        </is>
      </c>
      <c r="E321" s="73" t="inlineStr">
        <is>
          <t>2021-05-03</t>
        </is>
      </c>
      <c r="F321" s="73" t="inlineStr"/>
      <c r="G321" s="74" t="inlineStr">
        <is>
          <t>A</t>
        </is>
      </c>
      <c r="H321" s="74" t="n">
        <v>1</v>
      </c>
      <c r="I321" s="74" t="inlineStr">
        <is>
          <t>A</t>
        </is>
      </c>
      <c r="J321" s="74" t="n">
        <v>1</v>
      </c>
      <c r="K321" s="74" t="inlineStr">
        <is>
          <t>CN</t>
        </is>
      </c>
      <c r="L321" s="74" t="n">
        <v>8</v>
      </c>
      <c r="M321" s="74" t="inlineStr">
        <is>
          <t>A</t>
        </is>
      </c>
      <c r="N321" s="74" t="n">
        <v>1</v>
      </c>
      <c r="O321" s="74" t="inlineStr">
        <is>
          <t>A</t>
        </is>
      </c>
      <c r="P321" s="74" t="n">
        <v>5</v>
      </c>
      <c r="Q321" s="74" t="inlineStr">
        <is>
          <t>A</t>
        </is>
      </c>
      <c r="R321" s="74" t="n">
        <v>1</v>
      </c>
      <c r="S321" s="74" t="inlineStr">
        <is>
          <t>A</t>
        </is>
      </c>
      <c r="T321" s="74" t="n">
        <v>1</v>
      </c>
      <c r="U321" s="74" t="inlineStr">
        <is>
          <t>A</t>
        </is>
      </c>
      <c r="V321" s="74" t="n">
        <v>1</v>
      </c>
      <c r="W321" s="74" t="inlineStr">
        <is>
          <t>L</t>
        </is>
      </c>
      <c r="X321" s="74" t="n">
        <v>8</v>
      </c>
      <c r="Y321" s="74" t="inlineStr">
        <is>
          <t>CN</t>
        </is>
      </c>
      <c r="Z321" s="74" t="n">
        <v>8</v>
      </c>
      <c r="AA321" s="74" t="inlineStr">
        <is>
          <t>R0</t>
        </is>
      </c>
      <c r="AB321" s="74" t="n">
        <v>0</v>
      </c>
      <c r="AC321" s="74" t="n"/>
      <c r="AD321" s="74" t="n"/>
      <c r="AE321" s="74" t="n"/>
      <c r="AF321" s="74" t="n"/>
      <c r="AG321" s="74" t="n"/>
      <c r="AH321" s="74" t="n"/>
      <c r="AI321" s="74" t="n"/>
      <c r="AJ321" s="74" t="n"/>
      <c r="AK321" s="74" t="n"/>
      <c r="AL321" s="74" t="n"/>
      <c r="AM321" s="74" t="n"/>
      <c r="AN321" s="74" t="n"/>
      <c r="AO321" s="74" t="n"/>
      <c r="AP321" s="74" t="n"/>
      <c r="AQ321" s="74" t="n"/>
      <c r="AR321" s="74" t="n"/>
      <c r="AS321" s="74" t="n"/>
      <c r="AT321" s="74" t="n"/>
      <c r="AU321" s="74" t="n"/>
      <c r="AV321" s="74" t="n"/>
      <c r="AW321" s="74" t="n"/>
      <c r="AX321" s="74" t="n"/>
      <c r="AY321" s="74" t="n"/>
      <c r="AZ321" s="74" t="n"/>
      <c r="BA321" s="74" t="n"/>
      <c r="BB321" s="74" t="n"/>
      <c r="BC321" s="74" t="n"/>
      <c r="BD321" s="74" t="n"/>
      <c r="BE321" s="74" t="n"/>
      <c r="BF321" s="74" t="n"/>
      <c r="BG321" s="74" t="n"/>
      <c r="BH321" s="74" t="n"/>
      <c r="BI321" s="74" t="n"/>
      <c r="BJ321" s="74" t="n"/>
      <c r="BK321" s="74" t="n"/>
      <c r="BL321" s="74" t="n"/>
      <c r="BM321" s="74" t="n"/>
      <c r="BN321" s="74" t="n"/>
      <c r="BO321" s="74" t="n"/>
      <c r="BP321" s="74" t="n"/>
      <c r="BQ321" s="62">
        <f>COUNTIF($G321:$BP321,"a")+COUNTIF($G321:$BP321,"r0,a5")/2+COUNTIF($G321:$BP321,"p5,a5")/2</f>
        <v/>
      </c>
      <c r="BR321" s="62">
        <f>COUNTIF($G321:$BP321,"d")+COUNTIF($G321:$BP321,"r0,d5")/2+COUNTIF($G321:$BP321,"p5,d5")/2</f>
        <v/>
      </c>
      <c r="BS321" s="62">
        <f>COUNTIF($G321:$BP321,"b")+COUNTIF($G321:$BP321,"r0,b5")/2+COUNTIF($G321:$BP321,"p5,b5")/2</f>
        <v/>
      </c>
      <c r="BT321" s="62">
        <f>COUNTIF($G321:$BP321,"c")+COUNTIF($G321:$BP321,"r0,c5")/2+COUNTIF($G321:$BP321,"p5,c5")/2</f>
        <v/>
      </c>
      <c r="BU321" s="62">
        <f>COUNTIF($G321:$BP321,"KH")+COUNTIF($G321:$BP321,"TL")+COUNTIF($G321:$BP321,"L")</f>
        <v/>
      </c>
      <c r="BV321" s="62" t="n"/>
      <c r="BW321" s="62">
        <f>COUNTIF($G321:$BP321,"hh")</f>
        <v/>
      </c>
      <c r="BX321" s="62">
        <f>COUNTIF($G321:$BP321,"nt7")</f>
        <v/>
      </c>
      <c r="BY321" s="62">
        <f>COUNTIF($G321:$BP321,"P")+COUNTIF($G321:$BP321,"p5,a5")/2+COUNTIF($G321:$BP321,"p5,b5")/2+COUNTIF($G321:$BP321,"p5,c5")/2+COUNTIF($G321:$BP321,"p5,d5")/2</f>
        <v/>
      </c>
      <c r="BZ321" s="63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4">
        <f>IF(BZ321&gt;25,4,IF(BZ321&gt;18,3,IF(BZ321&gt;12,2,IF(BZ321&gt;4,1,0))))-BX321-2+1</f>
        <v/>
      </c>
      <c r="CE321" s="30" t="n"/>
      <c r="CF321" s="64">
        <f>CD321*CI321</f>
        <v/>
      </c>
      <c r="CG321" s="65">
        <f>F321-BY321+1</f>
        <v/>
      </c>
      <c r="CH321" s="64">
        <f>CE321*16</f>
        <v/>
      </c>
      <c r="CI321" s="66">
        <f>VLOOKUP(A321,[1]DATA!$A$6:$AI$331,34,0)</f>
        <v/>
      </c>
      <c r="CJ321" s="67">
        <f>VLOOKUP(A321,[2]CHAMCONG!A$7:CI$333,79,0)</f>
        <v/>
      </c>
      <c r="CK321" s="68">
        <f>CJ321-CA321</f>
        <v/>
      </c>
      <c r="CL321" s="25" t="n"/>
      <c r="CM321" s="25" t="n"/>
    </row>
    <row r="322" ht="18" customFormat="1" customHeight="1" s="26">
      <c r="A322" s="69" t="inlineStr">
        <is>
          <t>A1993</t>
        </is>
      </c>
      <c r="B322" s="70" t="inlineStr">
        <is>
          <t>Phạm Phúc Hậu</t>
        </is>
      </c>
      <c r="C322" s="71" t="inlineStr">
        <is>
          <t>Kỹ Thuật</t>
        </is>
      </c>
      <c r="D322" s="72" t="inlineStr">
        <is>
          <t>Gián tiếp</t>
        </is>
      </c>
      <c r="E322" s="78" t="inlineStr">
        <is>
          <t>2021-11-01</t>
        </is>
      </c>
      <c r="F322" s="73" t="inlineStr"/>
      <c r="G322" s="74" t="inlineStr">
        <is>
          <t>D</t>
        </is>
      </c>
      <c r="H322" s="74" t="n">
        <v>0</v>
      </c>
      <c r="I322" s="74" t="inlineStr">
        <is>
          <t>P0</t>
        </is>
      </c>
      <c r="J322" s="74" t="n">
        <v>0</v>
      </c>
      <c r="K322" s="74" t="inlineStr"/>
      <c r="L322" s="74" t="n">
        <v>0</v>
      </c>
      <c r="M322" s="74" t="inlineStr">
        <is>
          <t>D</t>
        </is>
      </c>
      <c r="N322" s="74" t="n">
        <v>0</v>
      </c>
      <c r="O322" s="74" t="inlineStr">
        <is>
          <t>D</t>
        </is>
      </c>
      <c r="P322" s="74" t="n">
        <v>0</v>
      </c>
      <c r="Q322" s="74" t="inlineStr">
        <is>
          <t>D</t>
        </is>
      </c>
      <c r="R322" s="74" t="n">
        <v>0</v>
      </c>
      <c r="S322" s="74" t="inlineStr">
        <is>
          <t>D</t>
        </is>
      </c>
      <c r="T322" s="74" t="n">
        <v>0</v>
      </c>
      <c r="U322" s="74" t="inlineStr">
        <is>
          <t>D</t>
        </is>
      </c>
      <c r="V322" s="74" t="n">
        <v>0</v>
      </c>
      <c r="W322" s="74" t="inlineStr">
        <is>
          <t>L</t>
        </is>
      </c>
      <c r="X322" s="74" t="n">
        <v>0</v>
      </c>
      <c r="Y322" s="74" t="inlineStr"/>
      <c r="Z322" s="74" t="n">
        <v>0</v>
      </c>
      <c r="AA322" s="74" t="inlineStr">
        <is>
          <t>P0</t>
        </is>
      </c>
      <c r="AB322" s="74" t="n">
        <v>0</v>
      </c>
      <c r="AC322" s="74" t="n"/>
      <c r="AD322" s="74" t="n"/>
      <c r="AE322" s="74" t="n"/>
      <c r="AF322" s="74" t="n"/>
      <c r="AG322" s="74" t="n"/>
      <c r="AH322" s="74" t="n"/>
      <c r="AI322" s="74" t="n"/>
      <c r="AJ322" s="74" t="n"/>
      <c r="AK322" s="74" t="n"/>
      <c r="AL322" s="74" t="n"/>
      <c r="AM322" s="74" t="n"/>
      <c r="AN322" s="74" t="n"/>
      <c r="AO322" s="74" t="n"/>
      <c r="AP322" s="74" t="n"/>
      <c r="AQ322" s="74" t="n"/>
      <c r="AR322" s="74" t="n"/>
      <c r="AS322" s="74" t="n"/>
      <c r="AT322" s="74" t="n"/>
      <c r="AU322" s="74" t="n"/>
      <c r="AV322" s="74" t="n"/>
      <c r="AW322" s="74" t="n"/>
      <c r="AX322" s="74" t="n"/>
      <c r="AY322" s="74" t="n"/>
      <c r="AZ322" s="74" t="n"/>
      <c r="BA322" s="74" t="n"/>
      <c r="BB322" s="74" t="n"/>
      <c r="BC322" s="74" t="n"/>
      <c r="BD322" s="74" t="n"/>
      <c r="BE322" s="74" t="n"/>
      <c r="BF322" s="74" t="n"/>
      <c r="BG322" s="74" t="n"/>
      <c r="BH322" s="74" t="n"/>
      <c r="BI322" s="74" t="n"/>
      <c r="BJ322" s="74" t="n"/>
      <c r="BK322" s="74" t="n"/>
      <c r="BL322" s="74" t="n"/>
      <c r="BM322" s="74" t="n"/>
      <c r="BN322" s="74" t="n"/>
      <c r="BO322" s="74" t="n"/>
      <c r="BP322" s="74" t="n"/>
      <c r="BQ322" s="62">
        <f>COUNTIF($G322:$BP322,"a")+COUNTIF($G322:$BP322,"r0,a5")/2+COUNTIF($G322:$BP322,"p5,a5")/2</f>
        <v/>
      </c>
      <c r="BR322" s="62">
        <f>COUNTIF($G322:$BP322,"d")+COUNTIF($G322:$BP322,"r0,d5")/2+COUNTIF($G322:$BP322,"p5,d5")/2</f>
        <v/>
      </c>
      <c r="BS322" s="62">
        <f>COUNTIF($G322:$BP322,"b")+COUNTIF($G322:$BP322,"r0,b5")/2+COUNTIF($G322:$BP322,"p5,b5")/2</f>
        <v/>
      </c>
      <c r="BT322" s="62">
        <f>COUNTIF($G322:$BP322,"c")+COUNTIF($G322:$BP322,"r0,c5")/2+COUNTIF($G322:$BP322,"p5,c5")/2</f>
        <v/>
      </c>
      <c r="BU322" s="62">
        <f>COUNTIF($G322:$BP322,"KH")+COUNTIF($G322:$BP322,"TL")+COUNTIF($G322:$BP322,"L")</f>
        <v/>
      </c>
      <c r="BV322" s="62" t="n"/>
      <c r="BW322" s="62">
        <f>COUNTIF($G322:$BP322,"hh")</f>
        <v/>
      </c>
      <c r="BX322" s="62">
        <f>COUNTIF($G322:$BP322,"nt7")</f>
        <v/>
      </c>
      <c r="BY322" s="62">
        <f>COUNTIF($G322:$BP322,"P")+COUNTIF($G322:$BP322,"p5,a5")/2+COUNTIF($G322:$BP322,"p5,b5")/2+COUNTIF($G322:$BP322,"p5,c5")/2+COUNTIF($G322:$BP322,"p5,d5")/2</f>
        <v/>
      </c>
      <c r="BZ322" s="63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4">
        <f>IF(BZ322&gt;25,4,IF(BZ322&gt;18,3,IF(BZ322&gt;12,2,IF(BZ322&gt;4,1,0))))-BX322-2+1</f>
        <v/>
      </c>
      <c r="CE322" s="30" t="n"/>
      <c r="CF322" s="64">
        <f>CD322*CI322</f>
        <v/>
      </c>
      <c r="CG322" s="65">
        <f>F322-BY322+1</f>
        <v/>
      </c>
      <c r="CH322" s="64">
        <f>CE322*16</f>
        <v/>
      </c>
      <c r="CI322" s="66">
        <f>VLOOKUP(A322,[1]DATA!$A$6:$AI$331,34,0)</f>
        <v/>
      </c>
      <c r="CJ322" s="67">
        <f>VLOOKUP(A322,[2]CHAMCONG!A$7:CI$333,79,0)</f>
        <v/>
      </c>
      <c r="CK322" s="68">
        <f>CJ322-CA322</f>
        <v/>
      </c>
      <c r="CL322" s="25" t="n"/>
      <c r="CM322" s="25" t="n"/>
    </row>
    <row r="323" ht="18" customFormat="1" customHeight="1" s="26">
      <c r="A323" s="69" t="inlineStr">
        <is>
          <t>A1998</t>
        </is>
      </c>
      <c r="B323" s="70" t="inlineStr">
        <is>
          <t>Phạm Hồng Hải</t>
        </is>
      </c>
      <c r="C323" s="71" t="inlineStr">
        <is>
          <t>Khuôn Lập trình-gia công</t>
        </is>
      </c>
      <c r="D323" s="72" t="inlineStr">
        <is>
          <t>Trực tiếp</t>
        </is>
      </c>
      <c r="E323" s="78" t="inlineStr">
        <is>
          <t>2021-05-17</t>
        </is>
      </c>
      <c r="F323" s="73" t="inlineStr"/>
      <c r="G323" s="74" t="inlineStr">
        <is>
          <t>A</t>
        </is>
      </c>
      <c r="H323" s="74" t="n">
        <v>3</v>
      </c>
      <c r="I323" s="75" t="inlineStr">
        <is>
          <t>A</t>
        </is>
      </c>
      <c r="J323" s="74" t="n">
        <v>4</v>
      </c>
      <c r="K323" s="75" t="inlineStr">
        <is>
          <t>CN</t>
        </is>
      </c>
      <c r="L323" s="74" t="n">
        <v>11</v>
      </c>
      <c r="M323" s="75" t="inlineStr">
        <is>
          <t>C</t>
        </is>
      </c>
      <c r="N323" s="74" t="n">
        <v>4</v>
      </c>
      <c r="O323" s="75" t="inlineStr">
        <is>
          <t>C</t>
        </is>
      </c>
      <c r="P323" s="74" t="n">
        <v>4</v>
      </c>
      <c r="Q323" s="74" t="inlineStr">
        <is>
          <t>C</t>
        </is>
      </c>
      <c r="R323" s="74" t="n">
        <v>4</v>
      </c>
      <c r="S323" s="74" t="inlineStr">
        <is>
          <t>C</t>
        </is>
      </c>
      <c r="T323" s="74" t="n">
        <v>4</v>
      </c>
      <c r="U323" s="74" t="inlineStr">
        <is>
          <t>C</t>
        </is>
      </c>
      <c r="V323" s="74" t="n">
        <v>4</v>
      </c>
      <c r="W323" s="74" t="inlineStr">
        <is>
          <t>L</t>
        </is>
      </c>
      <c r="X323" s="74" t="n">
        <v>12</v>
      </c>
      <c r="Y323" s="74" t="inlineStr">
        <is>
          <t>CN</t>
        </is>
      </c>
      <c r="Z323" s="74" t="n">
        <v>12</v>
      </c>
      <c r="AA323" s="74" t="inlineStr">
        <is>
          <t>P0</t>
        </is>
      </c>
      <c r="AB323" s="74" t="n">
        <v>0</v>
      </c>
      <c r="AC323" s="74" t="n"/>
      <c r="AD323" s="74" t="n"/>
      <c r="AE323" s="74" t="n"/>
      <c r="AF323" s="74" t="n"/>
      <c r="AG323" s="74" t="n"/>
      <c r="AH323" s="74" t="n"/>
      <c r="AI323" s="74" t="n"/>
      <c r="AJ323" s="74" t="n"/>
      <c r="AK323" s="74" t="n"/>
      <c r="AL323" s="74" t="n"/>
      <c r="AM323" s="74" t="n"/>
      <c r="AN323" s="74" t="n"/>
      <c r="AO323" s="74" t="n"/>
      <c r="AP323" s="74" t="n"/>
      <c r="AQ323" s="74" t="n"/>
      <c r="AR323" s="74" t="n"/>
      <c r="AS323" s="74" t="n"/>
      <c r="AT323" s="74" t="n"/>
      <c r="AU323" s="74" t="n"/>
      <c r="AV323" s="74" t="n"/>
      <c r="AW323" s="74" t="n"/>
      <c r="AX323" s="74" t="n"/>
      <c r="AY323" s="74" t="n"/>
      <c r="AZ323" s="74" t="n"/>
      <c r="BA323" s="74" t="n"/>
      <c r="BB323" s="74" t="n"/>
      <c r="BC323" s="74" t="n"/>
      <c r="BD323" s="74" t="n"/>
      <c r="BE323" s="74" t="n"/>
      <c r="BF323" s="74" t="n"/>
      <c r="BG323" s="74" t="n"/>
      <c r="BH323" s="74" t="n"/>
      <c r="BI323" s="74" t="n"/>
      <c r="BJ323" s="74" t="n"/>
      <c r="BK323" s="74" t="n"/>
      <c r="BL323" s="74" t="n"/>
      <c r="BM323" s="74" t="n"/>
      <c r="BN323" s="74" t="n"/>
      <c r="BO323" s="74" t="n"/>
      <c r="BP323" s="74" t="n"/>
      <c r="BQ323" s="62">
        <f>COUNTIF($G323:$BP323,"a")+COUNTIF($G323:$BP323,"r0,a5")/2+COUNTIF($G323:$BP323,"p5,a5")/2</f>
        <v/>
      </c>
      <c r="BR323" s="62">
        <f>COUNTIF($G323:$BP323,"d")+COUNTIF($G323:$BP323,"r0,d5")/2+COUNTIF($G323:$BP323,"p5,d5")/2</f>
        <v/>
      </c>
      <c r="BS323" s="62">
        <f>COUNTIF($G323:$BP323,"b")+COUNTIF($G323:$BP323,"r0,b5")/2+COUNTIF($G323:$BP323,"p5,b5")/2</f>
        <v/>
      </c>
      <c r="BT323" s="62">
        <f>COUNTIF($G323:$BP323,"c")+COUNTIF($G323:$BP323,"r0,c5")/2+COUNTIF($G323:$BP323,"p5,c5")/2</f>
        <v/>
      </c>
      <c r="BU323" s="62">
        <f>COUNTIF($G323:$BP323,"KH")+COUNTIF($G323:$BP323,"TL")+COUNTIF($G323:$BP323,"L")</f>
        <v/>
      </c>
      <c r="BV323" s="62" t="n"/>
      <c r="BW323" s="62">
        <f>COUNTIF($G323:$BP323,"hh")</f>
        <v/>
      </c>
      <c r="BX323" s="62">
        <f>COUNTIF($G323:$BP323,"nt7")</f>
        <v/>
      </c>
      <c r="BY323" s="62">
        <f>COUNTIF($G323:$BP323,"P")+COUNTIF($G323:$BP323,"p5,a5")/2+COUNTIF($G323:$BP323,"p5,b5")/2+COUNTIF($G323:$BP323,"p5,c5")/2+COUNTIF($G323:$BP323,"p5,d5")/2</f>
        <v/>
      </c>
      <c r="BZ323" s="63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4">
        <f>IF(BZ323&gt;25,4,IF(BZ323&gt;18,3,IF(BZ323&gt;12,2,IF(BZ323&gt;4,1,0))))-BX323-2+1</f>
        <v/>
      </c>
      <c r="CE323" s="30" t="n"/>
      <c r="CF323" s="64">
        <f>CD323*CI323</f>
        <v/>
      </c>
      <c r="CG323" s="65">
        <f>F323-BY323+1</f>
        <v/>
      </c>
      <c r="CH323" s="64">
        <f>CE323*16</f>
        <v/>
      </c>
      <c r="CI323" s="66">
        <f>VLOOKUP(A323,[1]DATA!$A$6:$AI$331,34,0)</f>
        <v/>
      </c>
      <c r="CJ323" s="67">
        <f>VLOOKUP(A323,[2]CHAMCONG!A$7:CI$333,79,0)</f>
        <v/>
      </c>
      <c r="CK323" s="68">
        <f>CJ323-CA323</f>
        <v/>
      </c>
      <c r="CL323" s="25" t="n"/>
      <c r="CM323" s="25" t="n"/>
    </row>
    <row r="324" ht="18" customFormat="1" customHeight="1" s="26">
      <c r="A324" s="69" t="inlineStr">
        <is>
          <t>A2006</t>
        </is>
      </c>
      <c r="B324" s="70" t="inlineStr">
        <is>
          <t>Nguyễn Phú Sỹ</t>
        </is>
      </c>
      <c r="C324" s="71" t="inlineStr">
        <is>
          <t>X1 Xi Line 1-1</t>
        </is>
      </c>
      <c r="D324" s="72" t="inlineStr">
        <is>
          <t>Trực tiếp</t>
        </is>
      </c>
      <c r="E324" s="78" t="inlineStr">
        <is>
          <t>2021-05-17</t>
        </is>
      </c>
      <c r="F324" s="73" t="inlineStr"/>
      <c r="G324" s="74" t="inlineStr">
        <is>
          <t>A</t>
        </is>
      </c>
      <c r="H324" s="74" t="n">
        <v>4</v>
      </c>
      <c r="I324" s="74" t="inlineStr">
        <is>
          <t>A</t>
        </is>
      </c>
      <c r="J324" s="74" t="n">
        <v>4</v>
      </c>
      <c r="K324" s="74" t="inlineStr">
        <is>
          <t>CN</t>
        </is>
      </c>
      <c r="L324" s="74" t="n">
        <v>0</v>
      </c>
      <c r="M324" s="74" t="inlineStr">
        <is>
          <t>C</t>
        </is>
      </c>
      <c r="N324" s="74" t="n">
        <v>4</v>
      </c>
      <c r="O324" s="74" t="inlineStr">
        <is>
          <t>C</t>
        </is>
      </c>
      <c r="P324" s="74" t="n">
        <v>4</v>
      </c>
      <c r="Q324" s="74" t="inlineStr">
        <is>
          <t>C</t>
        </is>
      </c>
      <c r="R324" s="74" t="n">
        <v>4</v>
      </c>
      <c r="S324" s="74" t="inlineStr">
        <is>
          <t>C</t>
        </is>
      </c>
      <c r="T324" s="74" t="n">
        <v>4</v>
      </c>
      <c r="U324" s="74" t="inlineStr">
        <is>
          <t>C</t>
        </is>
      </c>
      <c r="V324" s="74" t="n">
        <v>4</v>
      </c>
      <c r="W324" s="74" t="inlineStr">
        <is>
          <t>L</t>
        </is>
      </c>
      <c r="X324" s="74" t="n">
        <v>0</v>
      </c>
      <c r="Y324" s="74" t="inlineStr"/>
      <c r="Z324" s="74" t="n">
        <v>0</v>
      </c>
      <c r="AA324" s="74" t="inlineStr">
        <is>
          <t>R0</t>
        </is>
      </c>
      <c r="AB324" s="74" t="n">
        <v>0</v>
      </c>
      <c r="AC324" s="74" t="n"/>
      <c r="AD324" s="74" t="n"/>
      <c r="AE324" s="74" t="n"/>
      <c r="AF324" s="74" t="n"/>
      <c r="AG324" s="74" t="n"/>
      <c r="AH324" s="74" t="n"/>
      <c r="AI324" s="74" t="n"/>
      <c r="AJ324" s="74" t="n"/>
      <c r="AK324" s="74" t="n"/>
      <c r="AL324" s="74" t="n"/>
      <c r="AM324" s="74" t="n"/>
      <c r="AN324" s="74" t="n"/>
      <c r="AO324" s="74" t="n"/>
      <c r="AP324" s="74" t="n"/>
      <c r="AQ324" s="74" t="n"/>
      <c r="AR324" s="74" t="n"/>
      <c r="AS324" s="74" t="n"/>
      <c r="AT324" s="74" t="n"/>
      <c r="AU324" s="74" t="n"/>
      <c r="AV324" s="74" t="n"/>
      <c r="AW324" s="74" t="n"/>
      <c r="AX324" s="74" t="n"/>
      <c r="AY324" s="74" t="n"/>
      <c r="AZ324" s="74" t="n"/>
      <c r="BA324" s="74" t="n"/>
      <c r="BB324" s="74" t="n"/>
      <c r="BC324" s="74" t="n"/>
      <c r="BD324" s="74" t="n"/>
      <c r="BE324" s="74" t="n"/>
      <c r="BF324" s="74" t="n"/>
      <c r="BG324" s="74" t="n"/>
      <c r="BH324" s="74" t="n"/>
      <c r="BI324" s="74" t="n"/>
      <c r="BJ324" s="74" t="n"/>
      <c r="BK324" s="74" t="n"/>
      <c r="BL324" s="74" t="n"/>
      <c r="BM324" s="74" t="n"/>
      <c r="BN324" s="74" t="n"/>
      <c r="BO324" s="74" t="n"/>
      <c r="BP324" s="74" t="n"/>
      <c r="BQ324" s="62">
        <f>COUNTIF($G324:$BP324,"a")+COUNTIF($G324:$BP324,"r0,a5")/2+COUNTIF($G324:$BP324,"p5,a5")/2</f>
        <v/>
      </c>
      <c r="BR324" s="62">
        <f>COUNTIF($G324:$BP324,"d")+COUNTIF($G324:$BP324,"r0,d5")/2+COUNTIF($G324:$BP324,"p5,d5")/2</f>
        <v/>
      </c>
      <c r="BS324" s="62">
        <f>COUNTIF($G324:$BP324,"b")+COUNTIF($G324:$BP324,"r0,b5")/2+COUNTIF($G324:$BP324,"p5,b5")/2</f>
        <v/>
      </c>
      <c r="BT324" s="62">
        <f>COUNTIF($G324:$BP324,"c")+COUNTIF($G324:$BP324,"r0,c5")/2+COUNTIF($G324:$BP324,"p5,c5")/2</f>
        <v/>
      </c>
      <c r="BU324" s="62">
        <f>COUNTIF($G324:$BP324,"KH")+COUNTIF($G324:$BP324,"TL")+COUNTIF($G324:$BP324,"L")</f>
        <v/>
      </c>
      <c r="BV324" s="62" t="n"/>
      <c r="BW324" s="62">
        <f>COUNTIF($G324:$BP324,"hh")</f>
        <v/>
      </c>
      <c r="BX324" s="62">
        <f>COUNTIF($G324:$BP324,"nt7")</f>
        <v/>
      </c>
      <c r="BY324" s="62">
        <f>COUNTIF($G324:$BP324,"P")+COUNTIF($G324:$BP324,"p5,a5")/2+COUNTIF($G324:$BP324,"p5,b5")/2+COUNTIF($G324:$BP324,"p5,c5")/2+COUNTIF($G324:$BP324,"p5,d5")/2</f>
        <v/>
      </c>
      <c r="BZ324" s="63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4">
        <f>IF(BZ324&gt;25,4,IF(BZ324&gt;18,3,IF(BZ324&gt;12,2,IF(BZ324&gt;4,1,0))))-BX324-2+1</f>
        <v/>
      </c>
      <c r="CE324" s="30" t="n"/>
      <c r="CF324" s="64">
        <f>CD324*CI324</f>
        <v/>
      </c>
      <c r="CG324" s="65">
        <f>F324-BY324+1</f>
        <v/>
      </c>
      <c r="CH324" s="64">
        <f>CE324*16</f>
        <v/>
      </c>
      <c r="CI324" s="66">
        <f>VLOOKUP(A324,[1]DATA!$A$6:$AI$331,34,0)</f>
        <v/>
      </c>
      <c r="CJ324" s="67">
        <f>VLOOKUP(A324,[2]CHAMCONG!A$7:CI$333,79,0)</f>
        <v/>
      </c>
      <c r="CK324" s="68">
        <f>CJ324-CA324</f>
        <v/>
      </c>
      <c r="CL324" s="25" t="n"/>
      <c r="CM324" s="25" t="n"/>
    </row>
    <row r="325" ht="18" customFormat="1" customHeight="1" s="26">
      <c r="A325" s="69" t="inlineStr">
        <is>
          <t>A2007</t>
        </is>
      </c>
      <c r="B325" s="70" t="inlineStr">
        <is>
          <t>Nguyễn Tấn Khương</t>
        </is>
      </c>
      <c r="C325" s="71" t="inlineStr">
        <is>
          <t>X1 Ép - B</t>
        </is>
      </c>
      <c r="D325" s="72" t="inlineStr">
        <is>
          <t>Trực tiếp</t>
        </is>
      </c>
      <c r="E325" s="78" t="inlineStr">
        <is>
          <t>2021-05-17</t>
        </is>
      </c>
      <c r="F325" s="73" t="inlineStr"/>
      <c r="G325" s="74" t="inlineStr">
        <is>
          <t>C</t>
        </is>
      </c>
      <c r="H325" s="74" t="n">
        <v>4</v>
      </c>
      <c r="I325" s="74" t="inlineStr">
        <is>
          <t>C</t>
        </is>
      </c>
      <c r="J325" s="74" t="n">
        <v>4</v>
      </c>
      <c r="K325" s="74" t="inlineStr"/>
      <c r="L325" s="74" t="n">
        <v>0</v>
      </c>
      <c r="M325" s="74" t="inlineStr">
        <is>
          <t>A</t>
        </is>
      </c>
      <c r="N325" s="74" t="n">
        <v>4</v>
      </c>
      <c r="O325" s="74" t="inlineStr">
        <is>
          <t>A</t>
        </is>
      </c>
      <c r="P325" s="74" t="n">
        <v>4</v>
      </c>
      <c r="Q325" s="74" t="inlineStr">
        <is>
          <t>A</t>
        </is>
      </c>
      <c r="R325" s="74" t="n">
        <v>4</v>
      </c>
      <c r="S325" s="74" t="inlineStr">
        <is>
          <t>A</t>
        </is>
      </c>
      <c r="T325" s="74" t="n">
        <v>4</v>
      </c>
      <c r="U325" s="74" t="inlineStr">
        <is>
          <t>A</t>
        </is>
      </c>
      <c r="V325" s="74" t="n">
        <v>4</v>
      </c>
      <c r="W325" s="74" t="inlineStr">
        <is>
          <t>L</t>
        </is>
      </c>
      <c r="X325" s="74" t="n">
        <v>0</v>
      </c>
      <c r="Y325" s="74" t="inlineStr"/>
      <c r="Z325" s="74" t="n">
        <v>0</v>
      </c>
      <c r="AA325" s="74" t="inlineStr">
        <is>
          <t>P0</t>
        </is>
      </c>
      <c r="AB325" s="74" t="n">
        <v>0</v>
      </c>
      <c r="AC325" s="74" t="n"/>
      <c r="AD325" s="74" t="n"/>
      <c r="AE325" s="74" t="n"/>
      <c r="AF325" s="74" t="n"/>
      <c r="AG325" s="74" t="n"/>
      <c r="AH325" s="74" t="n"/>
      <c r="AI325" s="74" t="n"/>
      <c r="AJ325" s="74" t="n"/>
      <c r="AK325" s="74" t="n"/>
      <c r="AL325" s="74" t="n"/>
      <c r="AM325" s="74" t="n"/>
      <c r="AN325" s="74" t="n"/>
      <c r="AO325" s="74" t="n"/>
      <c r="AP325" s="74" t="n"/>
      <c r="AQ325" s="74" t="n"/>
      <c r="AR325" s="74" t="n"/>
      <c r="AS325" s="74" t="n"/>
      <c r="AT325" s="74" t="n"/>
      <c r="AU325" s="74" t="n"/>
      <c r="AV325" s="74" t="n"/>
      <c r="AW325" s="74" t="n"/>
      <c r="AX325" s="74" t="n"/>
      <c r="AY325" s="74" t="n"/>
      <c r="AZ325" s="74" t="n"/>
      <c r="BA325" s="74" t="n"/>
      <c r="BB325" s="74" t="n"/>
      <c r="BC325" s="74" t="n"/>
      <c r="BD325" s="74" t="n"/>
      <c r="BE325" s="74" t="n"/>
      <c r="BF325" s="74" t="n"/>
      <c r="BG325" s="74" t="n"/>
      <c r="BH325" s="74" t="n"/>
      <c r="BI325" s="74" t="n"/>
      <c r="BJ325" s="74" t="n"/>
      <c r="BK325" s="74" t="n"/>
      <c r="BL325" s="74" t="n"/>
      <c r="BM325" s="74" t="n"/>
      <c r="BN325" s="74" t="n"/>
      <c r="BO325" s="74" t="n"/>
      <c r="BP325" s="74" t="n"/>
      <c r="BQ325" s="62">
        <f>COUNTIF($G325:$BP325,"a")+COUNTIF($G325:$BP325,"r0,a5")/2+COUNTIF($G325:$BP325,"p5,a5")/2</f>
        <v/>
      </c>
      <c r="BR325" s="62">
        <f>COUNTIF($G325:$BP325,"d")+COUNTIF($G325:$BP325,"r0,d5")/2+COUNTIF($G325:$BP325,"p5,d5")/2</f>
        <v/>
      </c>
      <c r="BS325" s="62">
        <f>COUNTIF($G325:$BP325,"b")+COUNTIF($G325:$BP325,"r0,b5")/2+COUNTIF($G325:$BP325,"p5,b5")/2</f>
        <v/>
      </c>
      <c r="BT325" s="62">
        <f>COUNTIF($G325:$BP325,"c")+COUNTIF($G325:$BP325,"r0,c5")/2+COUNTIF($G325:$BP325,"p5,c5")/2</f>
        <v/>
      </c>
      <c r="BU325" s="62">
        <f>COUNTIF($G325:$BP325,"KH")+COUNTIF($G325:$BP325,"TL")+COUNTIF($G325:$BP325,"L")</f>
        <v/>
      </c>
      <c r="BV325" s="62" t="n"/>
      <c r="BW325" s="62">
        <f>COUNTIF($G325:$BP325,"hh")</f>
        <v/>
      </c>
      <c r="BX325" s="62">
        <f>COUNTIF($G325:$BP325,"nt7")</f>
        <v/>
      </c>
      <c r="BY325" s="62">
        <f>COUNTIF($G325:$BP325,"P")+COUNTIF($G325:$BP325,"p5,a5")/2+COUNTIF($G325:$BP325,"p5,b5")/2+COUNTIF($G325:$BP325,"p5,c5")/2+COUNTIF($G325:$BP325,"p5,d5")/2</f>
        <v/>
      </c>
      <c r="BZ325" s="63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4">
        <f>IF(BZ325&gt;25,4,IF(BZ325&gt;18,3,IF(BZ325&gt;12,2,IF(BZ325&gt;4,1,0))))-BX325-2+1</f>
        <v/>
      </c>
      <c r="CE325" s="30" t="n"/>
      <c r="CF325" s="64">
        <f>CD325*CI325</f>
        <v/>
      </c>
      <c r="CG325" s="65">
        <f>F325-BY325+1</f>
        <v/>
      </c>
      <c r="CH325" s="64">
        <f>CE325*16</f>
        <v/>
      </c>
      <c r="CI325" s="66">
        <f>VLOOKUP(A325,[1]DATA!$A$6:$AI$331,34,0)</f>
        <v/>
      </c>
      <c r="CJ325" s="67">
        <f>VLOOKUP(A325,[2]CHAMCONG!A$7:CI$333,79,0)</f>
        <v/>
      </c>
      <c r="CK325" s="68">
        <f>CJ325-CA325</f>
        <v/>
      </c>
      <c r="CL325" s="25" t="n"/>
      <c r="CM325" s="25" t="n"/>
    </row>
    <row r="326" ht="18" customFormat="1" customHeight="1" s="26">
      <c r="A326" s="69" t="inlineStr">
        <is>
          <t>A2010</t>
        </is>
      </c>
      <c r="B326" s="70" t="inlineStr">
        <is>
          <t>Lê Kiều My</t>
        </is>
      </c>
      <c r="C326" s="71" t="inlineStr">
        <is>
          <t>Khuôn Lập trình-gia công</t>
        </is>
      </c>
      <c r="D326" s="72" t="inlineStr">
        <is>
          <t>Trực tiếp</t>
        </is>
      </c>
      <c r="E326" s="78" t="inlineStr">
        <is>
          <t>2021-05-17</t>
        </is>
      </c>
      <c r="F326" s="73" t="inlineStr"/>
      <c r="G326" s="74" t="inlineStr">
        <is>
          <t>A</t>
        </is>
      </c>
      <c r="H326" s="74" t="n">
        <v>1</v>
      </c>
      <c r="I326" s="74" t="inlineStr">
        <is>
          <t>A</t>
        </is>
      </c>
      <c r="J326" s="74" t="n">
        <v>1</v>
      </c>
      <c r="K326" s="74" t="inlineStr"/>
      <c r="L326" s="74" t="n">
        <v>0</v>
      </c>
      <c r="M326" s="74" t="inlineStr">
        <is>
          <t>A</t>
        </is>
      </c>
      <c r="N326" s="74" t="n">
        <v>1</v>
      </c>
      <c r="O326" s="74" t="inlineStr">
        <is>
          <t>A</t>
        </is>
      </c>
      <c r="P326" s="74" t="n">
        <v>5</v>
      </c>
      <c r="Q326" s="74" t="inlineStr">
        <is>
          <t>A</t>
        </is>
      </c>
      <c r="R326" s="74" t="n">
        <v>1</v>
      </c>
      <c r="S326" s="74" t="inlineStr">
        <is>
          <t>A</t>
        </is>
      </c>
      <c r="T326" s="74" t="n">
        <v>5</v>
      </c>
      <c r="U326" s="74" t="inlineStr">
        <is>
          <t>A</t>
        </is>
      </c>
      <c r="V326" s="74" t="n">
        <v>1</v>
      </c>
      <c r="W326" s="74" t="inlineStr">
        <is>
          <t>L</t>
        </is>
      </c>
      <c r="X326" s="74" t="n">
        <v>0</v>
      </c>
      <c r="Y326" s="74" t="inlineStr"/>
      <c r="Z326" s="74" t="n">
        <v>0</v>
      </c>
      <c r="AA326" s="74" t="inlineStr">
        <is>
          <t>R0</t>
        </is>
      </c>
      <c r="AB326" s="74" t="n">
        <v>0</v>
      </c>
      <c r="AC326" s="74" t="n"/>
      <c r="AD326" s="74" t="n"/>
      <c r="AE326" s="74" t="n"/>
      <c r="AF326" s="74" t="n"/>
      <c r="AG326" s="74" t="n"/>
      <c r="AH326" s="74" t="n"/>
      <c r="AI326" s="74" t="n"/>
      <c r="AJ326" s="74" t="n"/>
      <c r="AK326" s="74" t="n"/>
      <c r="AL326" s="74" t="n"/>
      <c r="AM326" s="74" t="n"/>
      <c r="AN326" s="74" t="n"/>
      <c r="AO326" s="74" t="n"/>
      <c r="AP326" s="74" t="n"/>
      <c r="AQ326" s="74" t="n"/>
      <c r="AR326" s="74" t="n"/>
      <c r="AS326" s="74" t="n"/>
      <c r="AT326" s="74" t="n"/>
      <c r="AU326" s="74" t="n"/>
      <c r="AV326" s="74" t="n"/>
      <c r="AW326" s="74" t="n"/>
      <c r="AX326" s="74" t="n"/>
      <c r="AY326" s="74" t="n"/>
      <c r="AZ326" s="74" t="n"/>
      <c r="BA326" s="74" t="n"/>
      <c r="BB326" s="74" t="n"/>
      <c r="BC326" s="74" t="n"/>
      <c r="BD326" s="74" t="n"/>
      <c r="BE326" s="74" t="n"/>
      <c r="BF326" s="74" t="n"/>
      <c r="BG326" s="74" t="n"/>
      <c r="BH326" s="74" t="n"/>
      <c r="BI326" s="74" t="n"/>
      <c r="BJ326" s="74" t="n"/>
      <c r="BK326" s="74" t="n"/>
      <c r="BL326" s="74" t="n"/>
      <c r="BM326" s="74" t="n"/>
      <c r="BN326" s="74" t="n"/>
      <c r="BO326" s="74" t="n"/>
      <c r="BP326" s="74" t="n"/>
      <c r="BQ326" s="62">
        <f>COUNTIF($G326:$BP326,"a")+COUNTIF($G326:$BP326,"r0,a5")/2+COUNTIF($G326:$BP326,"p5,a5")/2</f>
        <v/>
      </c>
      <c r="BR326" s="62">
        <f>COUNTIF($G326:$BP326,"d")+COUNTIF($G326:$BP326,"r0,d5")/2+COUNTIF($G326:$BP326,"p5,d5")/2</f>
        <v/>
      </c>
      <c r="BS326" s="62">
        <f>COUNTIF($G326:$BP326,"b")+COUNTIF($G326:$BP326,"r0,b5")/2+COUNTIF($G326:$BP326,"p5,b5")/2</f>
        <v/>
      </c>
      <c r="BT326" s="62">
        <f>COUNTIF($G326:$BP326,"c")+COUNTIF($G326:$BP326,"r0,c5")/2+COUNTIF($G326:$BP326,"p5,c5")/2</f>
        <v/>
      </c>
      <c r="BU326" s="62">
        <f>COUNTIF($G326:$BP326,"KH")+COUNTIF($G326:$BP326,"TL")+COUNTIF($G326:$BP326,"L")</f>
        <v/>
      </c>
      <c r="BV326" s="62" t="n"/>
      <c r="BW326" s="62">
        <f>COUNTIF($G326:$BP326,"hh")</f>
        <v/>
      </c>
      <c r="BX326" s="62">
        <f>COUNTIF($G326:$BP326,"nt7")</f>
        <v/>
      </c>
      <c r="BY326" s="62">
        <f>COUNTIF($G326:$BP326,"P")+COUNTIF($G326:$BP326,"p5,a5")/2+COUNTIF($G326:$BP326,"p5,b5")/2+COUNTIF($G326:$BP326,"p5,c5")/2+COUNTIF($G326:$BP326,"p5,d5")/2</f>
        <v/>
      </c>
      <c r="BZ326" s="63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4">
        <f>IF(BZ326&gt;25,4,IF(BZ326&gt;18,3,IF(BZ326&gt;12,2,IF(BZ326&gt;4,1,0))))-BX326-2+1</f>
        <v/>
      </c>
      <c r="CE326" s="30" t="n"/>
      <c r="CF326" s="64">
        <f>CD326*CI326</f>
        <v/>
      </c>
      <c r="CG326" s="65">
        <f>F326-BY326+1</f>
        <v/>
      </c>
      <c r="CH326" s="64">
        <f>CE326*16</f>
        <v/>
      </c>
      <c r="CI326" s="66">
        <f>VLOOKUP(A326,[1]DATA!$A$6:$AI$331,34,0)</f>
        <v/>
      </c>
      <c r="CJ326" s="67">
        <f>VLOOKUP(A326,[2]CHAMCONG!A$7:CI$333,79,0)</f>
        <v/>
      </c>
      <c r="CK326" s="68">
        <f>CJ326-CA326</f>
        <v/>
      </c>
      <c r="CL326" s="25" t="n"/>
      <c r="CM326" s="25" t="n"/>
    </row>
    <row r="327" ht="18" customFormat="1" customHeight="1" s="31">
      <c r="A327" s="69" t="inlineStr">
        <is>
          <t>A2011</t>
        </is>
      </c>
      <c r="B327" s="70" t="inlineStr">
        <is>
          <t>Đỗ Trung Dương</t>
        </is>
      </c>
      <c r="C327" s="71" t="inlineStr">
        <is>
          <t>X1 Xi Line 1-1</t>
        </is>
      </c>
      <c r="D327" s="72" t="inlineStr">
        <is>
          <t>Trực tiếp</t>
        </is>
      </c>
      <c r="E327" s="78" t="inlineStr">
        <is>
          <t>2021-05-27</t>
        </is>
      </c>
      <c r="F327" s="73" t="inlineStr"/>
      <c r="G327" s="74" t="inlineStr">
        <is>
          <t>A</t>
        </is>
      </c>
      <c r="H327" s="74" t="n">
        <v>4</v>
      </c>
      <c r="I327" s="74" t="inlineStr">
        <is>
          <t>A</t>
        </is>
      </c>
      <c r="J327" s="74" t="n">
        <v>4</v>
      </c>
      <c r="K327" s="74" t="inlineStr"/>
      <c r="L327" s="74" t="n">
        <v>0</v>
      </c>
      <c r="M327" s="74" t="inlineStr">
        <is>
          <t>P0</t>
        </is>
      </c>
      <c r="N327" s="74" t="n">
        <v>0</v>
      </c>
      <c r="O327" s="74" t="inlineStr">
        <is>
          <t>C</t>
        </is>
      </c>
      <c r="P327" s="74" t="n">
        <v>4</v>
      </c>
      <c r="Q327" s="74" t="inlineStr">
        <is>
          <t>C</t>
        </is>
      </c>
      <c r="R327" s="74" t="n">
        <v>4</v>
      </c>
      <c r="S327" s="74" t="inlineStr">
        <is>
          <t>C</t>
        </is>
      </c>
      <c r="T327" s="74" t="n">
        <v>4</v>
      </c>
      <c r="U327" s="74" t="inlineStr">
        <is>
          <t>C</t>
        </is>
      </c>
      <c r="V327" s="74" t="n">
        <v>4</v>
      </c>
      <c r="W327" s="74" t="inlineStr">
        <is>
          <t>L</t>
        </is>
      </c>
      <c r="X327" s="74" t="n">
        <v>0</v>
      </c>
      <c r="Y327" s="74" t="inlineStr"/>
      <c r="Z327" s="74" t="n">
        <v>0</v>
      </c>
      <c r="AA327" s="74" t="inlineStr">
        <is>
          <t>R0</t>
        </is>
      </c>
      <c r="AB327" s="74" t="n">
        <v>0</v>
      </c>
      <c r="AC327" s="74" t="n"/>
      <c r="AD327" s="74" t="n"/>
      <c r="AE327" s="74" t="n"/>
      <c r="AF327" s="74" t="n"/>
      <c r="AG327" s="74" t="n"/>
      <c r="AH327" s="74" t="n"/>
      <c r="AI327" s="74" t="n"/>
      <c r="AJ327" s="74" t="n"/>
      <c r="AK327" s="74" t="n"/>
      <c r="AL327" s="74" t="n"/>
      <c r="AM327" s="74" t="n"/>
      <c r="AN327" s="74" t="n"/>
      <c r="AO327" s="74" t="n"/>
      <c r="AP327" s="74" t="n"/>
      <c r="AQ327" s="74" t="n"/>
      <c r="AR327" s="74" t="n"/>
      <c r="AS327" s="74" t="n"/>
      <c r="AT327" s="74" t="n"/>
      <c r="AU327" s="74" t="n"/>
      <c r="AV327" s="74" t="n"/>
      <c r="AW327" s="74" t="n"/>
      <c r="AX327" s="74" t="n"/>
      <c r="AY327" s="74" t="n"/>
      <c r="AZ327" s="74" t="n"/>
      <c r="BA327" s="74" t="n"/>
      <c r="BB327" s="74" t="n"/>
      <c r="BC327" s="74" t="n"/>
      <c r="BD327" s="74" t="n"/>
      <c r="BE327" s="74" t="n"/>
      <c r="BF327" s="74" t="n"/>
      <c r="BG327" s="74" t="n"/>
      <c r="BH327" s="74" t="n"/>
      <c r="BI327" s="74" t="n"/>
      <c r="BJ327" s="74" t="n"/>
      <c r="BK327" s="74" t="n"/>
      <c r="BL327" s="74" t="n"/>
      <c r="BM327" s="74" t="n"/>
      <c r="BN327" s="74" t="n"/>
      <c r="BO327" s="74" t="n"/>
      <c r="BP327" s="74" t="n"/>
      <c r="BQ327" s="62">
        <f>COUNTIF($G327:$BP327,"a")+COUNTIF($G327:$BP327,"r0,a5")/2+COUNTIF($G327:$BP327,"p5,a5")/2</f>
        <v/>
      </c>
      <c r="BR327" s="62">
        <f>COUNTIF($G327:$BP327,"d")+COUNTIF($G327:$BP327,"r0,d5")/2+COUNTIF($G327:$BP327,"p5,d5")/2</f>
        <v/>
      </c>
      <c r="BS327" s="62">
        <f>COUNTIF($G327:$BP327,"b")+COUNTIF($G327:$BP327,"r0,b5")/2+COUNTIF($G327:$BP327,"p5,b5")/2</f>
        <v/>
      </c>
      <c r="BT327" s="62">
        <f>COUNTIF($G327:$BP327,"c")+COUNTIF($G327:$BP327,"r0,c5")/2+COUNTIF($G327:$BP327,"p5,c5")/2</f>
        <v/>
      </c>
      <c r="BU327" s="62">
        <f>COUNTIF($G327:$BP327,"KH")+COUNTIF($G327:$BP327,"TL")+COUNTIF($G327:$BP327,"L")</f>
        <v/>
      </c>
      <c r="BV327" s="62" t="n"/>
      <c r="BW327" s="62">
        <f>COUNTIF($G327:$BP327,"hh")</f>
        <v/>
      </c>
      <c r="BX327" s="62">
        <f>COUNTIF($G327:$BP327,"nt7")</f>
        <v/>
      </c>
      <c r="BY327" s="62">
        <f>COUNTIF($G327:$BP327,"P")+COUNTIF($G327:$BP327,"p5,a5")/2+COUNTIF($G327:$BP327,"p5,b5")/2+COUNTIF($G327:$BP327,"p5,c5")/2+COUNTIF($G327:$BP327,"p5,d5")/2</f>
        <v/>
      </c>
      <c r="BZ327" s="63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4">
        <f>IF(BZ327&gt;25,4,IF(BZ327&gt;18,3,IF(BZ327&gt;12,2,IF(BZ327&gt;4,1,0))))-BX327-2+1</f>
        <v/>
      </c>
      <c r="CE327" s="30" t="n"/>
      <c r="CF327" s="64">
        <f>CD327*CI327</f>
        <v/>
      </c>
      <c r="CG327" s="65">
        <f>F327-BY327+1</f>
        <v/>
      </c>
      <c r="CH327" s="64">
        <f>CE327*16</f>
        <v/>
      </c>
      <c r="CI327" s="66">
        <f>VLOOKUP(A327,[1]DATA!$A$6:$AI$331,34,0)</f>
        <v/>
      </c>
      <c r="CJ327" s="67">
        <f>VLOOKUP(A327,[2]CHAMCONG!A$7:CI$333,79,0)</f>
        <v/>
      </c>
      <c r="CK327" s="68">
        <f>CJ327-CA327</f>
        <v/>
      </c>
      <c r="CL327" s="25" t="n"/>
      <c r="CM327" s="25" t="n"/>
    </row>
    <row r="328" ht="18" customFormat="1" customHeight="1" s="31">
      <c r="A328" s="69" t="inlineStr">
        <is>
          <t>A2016</t>
        </is>
      </c>
      <c r="B328" s="70" t="inlineStr">
        <is>
          <t>Nguyễn Quang Huy</t>
        </is>
      </c>
      <c r="C328" s="71" t="inlineStr">
        <is>
          <t>MUA HÀNG</t>
        </is>
      </c>
      <c r="D328" s="72" t="inlineStr">
        <is>
          <t>Gián tiếp</t>
        </is>
      </c>
      <c r="E328" s="78" t="inlineStr">
        <is>
          <t>2021-06-03</t>
        </is>
      </c>
      <c r="F328" s="73" t="inlineStr"/>
      <c r="G328" s="74" t="inlineStr">
        <is>
          <t>D</t>
        </is>
      </c>
      <c r="H328" s="74" t="n">
        <v>0</v>
      </c>
      <c r="I328" s="74" t="inlineStr">
        <is>
          <t>D</t>
        </is>
      </c>
      <c r="J328" s="74" t="n">
        <v>0</v>
      </c>
      <c r="K328" s="74" t="inlineStr"/>
      <c r="L328" s="74" t="n">
        <v>0</v>
      </c>
      <c r="M328" s="74" t="inlineStr">
        <is>
          <t>D</t>
        </is>
      </c>
      <c r="N328" s="74" t="n">
        <v>0</v>
      </c>
      <c r="O328" s="74" t="inlineStr">
        <is>
          <t>D</t>
        </is>
      </c>
      <c r="P328" s="74" t="n">
        <v>0</v>
      </c>
      <c r="Q328" s="74" t="inlineStr">
        <is>
          <t>D</t>
        </is>
      </c>
      <c r="R328" s="74" t="n">
        <v>0</v>
      </c>
      <c r="S328" s="74" t="inlineStr">
        <is>
          <t>D</t>
        </is>
      </c>
      <c r="T328" s="74" t="n">
        <v>0</v>
      </c>
      <c r="U328" s="74" t="inlineStr">
        <is>
          <t>D</t>
        </is>
      </c>
      <c r="V328" s="74" t="n">
        <v>0</v>
      </c>
      <c r="W328" s="74" t="inlineStr">
        <is>
          <t>L</t>
        </is>
      </c>
      <c r="X328" s="74" t="n">
        <v>0</v>
      </c>
      <c r="Y328" s="74" t="inlineStr"/>
      <c r="Z328" s="74" t="n">
        <v>0</v>
      </c>
      <c r="AA328" s="74" t="inlineStr">
        <is>
          <t>P0</t>
        </is>
      </c>
      <c r="AB328" s="74" t="n">
        <v>0</v>
      </c>
      <c r="AC328" s="74" t="n"/>
      <c r="AD328" s="74" t="n"/>
      <c r="AE328" s="74" t="n"/>
      <c r="AF328" s="74" t="n"/>
      <c r="AG328" s="74" t="n"/>
      <c r="AH328" s="74" t="n"/>
      <c r="AI328" s="74" t="n"/>
      <c r="AJ328" s="74" t="n"/>
      <c r="AK328" s="74" t="n"/>
      <c r="AL328" s="74" t="n"/>
      <c r="AM328" s="74" t="n"/>
      <c r="AN328" s="74" t="n"/>
      <c r="AO328" s="74" t="n"/>
      <c r="AP328" s="74" t="n"/>
      <c r="AQ328" s="74" t="n"/>
      <c r="AR328" s="74" t="n"/>
      <c r="AS328" s="74" t="n"/>
      <c r="AT328" s="74" t="n"/>
      <c r="AU328" s="74" t="n"/>
      <c r="AV328" s="74" t="n"/>
      <c r="AW328" s="74" t="n"/>
      <c r="AX328" s="74" t="n"/>
      <c r="AY328" s="74" t="n"/>
      <c r="AZ328" s="74" t="n"/>
      <c r="BA328" s="74" t="n"/>
      <c r="BB328" s="74" t="n"/>
      <c r="BC328" s="74" t="n"/>
      <c r="BD328" s="74" t="n"/>
      <c r="BE328" s="74" t="n"/>
      <c r="BF328" s="74" t="n"/>
      <c r="BG328" s="74" t="n"/>
      <c r="BH328" s="74" t="n"/>
      <c r="BI328" s="74" t="n"/>
      <c r="BJ328" s="74" t="n"/>
      <c r="BK328" s="74" t="n"/>
      <c r="BL328" s="74" t="n"/>
      <c r="BM328" s="74" t="n"/>
      <c r="BN328" s="74" t="n"/>
      <c r="BO328" s="74" t="n"/>
      <c r="BP328" s="74" t="n"/>
      <c r="BQ328" s="62">
        <f>COUNTIF($G328:$BP328,"a")+COUNTIF($G328:$BP328,"r0,a5")/2+COUNTIF($G328:$BP328,"p5,a5")/2</f>
        <v/>
      </c>
      <c r="BR328" s="62">
        <f>COUNTIF($G328:$BP328,"d")+COUNTIF($G328:$BP328,"r0,d5")/2+COUNTIF($G328:$BP328,"p5,d5")/2</f>
        <v/>
      </c>
      <c r="BS328" s="62">
        <f>COUNTIF($G328:$BP328,"b")+COUNTIF($G328:$BP328,"r0,b5")/2+COUNTIF($G328:$BP328,"p5,b5")/2</f>
        <v/>
      </c>
      <c r="BT328" s="62">
        <f>COUNTIF($G328:$BP328,"c")+COUNTIF($G328:$BP328,"r0,c5")/2+COUNTIF($G328:$BP328,"p5,c5")/2</f>
        <v/>
      </c>
      <c r="BU328" s="62">
        <f>COUNTIF($G328:$BP328,"KH")+COUNTIF($G328:$BP328,"TL")+COUNTIF($G328:$BP328,"L")</f>
        <v/>
      </c>
      <c r="BV328" s="62" t="n"/>
      <c r="BW328" s="62">
        <f>COUNTIF($G328:$BP328,"hh")</f>
        <v/>
      </c>
      <c r="BX328" s="62">
        <f>COUNTIF($G328:$BP328,"nt7")</f>
        <v/>
      </c>
      <c r="BY328" s="62">
        <f>COUNTIF($G328:$BP328,"P")+COUNTIF($G328:$BP328,"p5,a5")/2+COUNTIF($G328:$BP328,"p5,b5")/2+COUNTIF($G328:$BP328,"p5,c5")/2+COUNTIF($G328:$BP328,"p5,d5")/2</f>
        <v/>
      </c>
      <c r="BZ328" s="63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4">
        <f>IF(BZ328&gt;25,4,IF(BZ328&gt;18,3,IF(BZ328&gt;12,2,IF(BZ328&gt;4,1,0))))-BX328-2+1</f>
        <v/>
      </c>
      <c r="CE328" s="30" t="n"/>
      <c r="CF328" s="64">
        <f>CD328*CI328</f>
        <v/>
      </c>
      <c r="CG328" s="65">
        <f>F328-BY328+1</f>
        <v/>
      </c>
      <c r="CH328" s="64">
        <f>CE328*16</f>
        <v/>
      </c>
      <c r="CI328" s="66">
        <f>VLOOKUP(A328,[1]DATA!$A$6:$AI$331,34,0)</f>
        <v/>
      </c>
      <c r="CJ328" s="67">
        <f>VLOOKUP(A328,[2]CHAMCONG!A$7:CI$333,79,0)</f>
        <v/>
      </c>
      <c r="CK328" s="68">
        <f>CJ328-CA328</f>
        <v/>
      </c>
      <c r="CL328" s="25" t="n"/>
      <c r="CM328" s="25" t="n"/>
    </row>
    <row r="329" ht="18" customFormat="1" customHeight="1" s="31">
      <c r="A329" s="69" t="inlineStr">
        <is>
          <t>A2017</t>
        </is>
      </c>
      <c r="B329" s="70" t="inlineStr">
        <is>
          <t>Trần Nguyễn Thanh Duy</t>
        </is>
      </c>
      <c r="C329" s="71" t="inlineStr">
        <is>
          <t>X2 Line 2-6</t>
        </is>
      </c>
      <c r="D329" s="72" t="inlineStr">
        <is>
          <t>Trực tiếp</t>
        </is>
      </c>
      <c r="E329" s="78" t="inlineStr">
        <is>
          <t>2021-05-21</t>
        </is>
      </c>
      <c r="F329" s="73" t="inlineStr"/>
      <c r="G329" s="74" t="inlineStr">
        <is>
          <t>A</t>
        </is>
      </c>
      <c r="H329" s="74" t="n">
        <v>4</v>
      </c>
      <c r="I329" s="74" t="inlineStr">
        <is>
          <t>A</t>
        </is>
      </c>
      <c r="J329" s="74" t="n">
        <v>0</v>
      </c>
      <c r="K329" s="74" t="inlineStr"/>
      <c r="L329" s="74" t="n">
        <v>0</v>
      </c>
      <c r="M329" s="74" t="inlineStr">
        <is>
          <t>C</t>
        </is>
      </c>
      <c r="N329" s="74" t="n">
        <v>4</v>
      </c>
      <c r="O329" s="74" t="inlineStr">
        <is>
          <t>C</t>
        </is>
      </c>
      <c r="P329" s="74" t="n">
        <v>4</v>
      </c>
      <c r="Q329" s="74" t="inlineStr">
        <is>
          <t>C</t>
        </is>
      </c>
      <c r="R329" s="74" t="n">
        <v>4</v>
      </c>
      <c r="S329" s="74" t="inlineStr">
        <is>
          <t>C</t>
        </is>
      </c>
      <c r="T329" s="74" t="n">
        <v>4</v>
      </c>
      <c r="U329" s="74" t="inlineStr">
        <is>
          <t>C</t>
        </is>
      </c>
      <c r="V329" s="74" t="n">
        <v>4</v>
      </c>
      <c r="W329" s="74" t="inlineStr">
        <is>
          <t>L</t>
        </is>
      </c>
      <c r="X329" s="74" t="n">
        <v>0</v>
      </c>
      <c r="Y329" s="74" t="inlineStr"/>
      <c r="Z329" s="74" t="n">
        <v>0</v>
      </c>
      <c r="AA329" s="74" t="inlineStr">
        <is>
          <t>P0</t>
        </is>
      </c>
      <c r="AB329" s="74" t="n">
        <v>0</v>
      </c>
      <c r="AC329" s="74" t="n"/>
      <c r="AD329" s="74" t="n"/>
      <c r="AE329" s="74" t="n"/>
      <c r="AF329" s="74" t="n"/>
      <c r="AG329" s="74" t="n"/>
      <c r="AH329" s="74" t="n"/>
      <c r="AI329" s="74" t="n"/>
      <c r="AJ329" s="74" t="n"/>
      <c r="AK329" s="74" t="n"/>
      <c r="AL329" s="74" t="n"/>
      <c r="AM329" s="74" t="n"/>
      <c r="AN329" s="74" t="n"/>
      <c r="AO329" s="74" t="n"/>
      <c r="AP329" s="74" t="n"/>
      <c r="AQ329" s="74" t="n"/>
      <c r="AR329" s="74" t="n"/>
      <c r="AS329" s="74" t="n"/>
      <c r="AT329" s="74" t="n"/>
      <c r="AU329" s="74" t="n"/>
      <c r="AV329" s="74" t="n"/>
      <c r="AW329" s="74" t="n"/>
      <c r="AX329" s="74" t="n"/>
      <c r="AY329" s="74" t="n"/>
      <c r="AZ329" s="74" t="n"/>
      <c r="BA329" s="74" t="n"/>
      <c r="BB329" s="74" t="n"/>
      <c r="BC329" s="74" t="n"/>
      <c r="BD329" s="74" t="n"/>
      <c r="BE329" s="74" t="n"/>
      <c r="BF329" s="74" t="n"/>
      <c r="BG329" s="74" t="n"/>
      <c r="BH329" s="74" t="n"/>
      <c r="BI329" s="74" t="n"/>
      <c r="BJ329" s="74" t="n"/>
      <c r="BK329" s="74" t="n"/>
      <c r="BL329" s="74" t="n"/>
      <c r="BM329" s="74" t="n"/>
      <c r="BN329" s="74" t="n"/>
      <c r="BO329" s="74" t="n"/>
      <c r="BP329" s="74" t="n"/>
      <c r="BQ329" s="62">
        <f>COUNTIF($G329:$BP329,"a")+COUNTIF($G329:$BP329,"r0,a5")/2+COUNTIF($G329:$BP329,"p5,a5")/2</f>
        <v/>
      </c>
      <c r="BR329" s="62">
        <f>COUNTIF($G329:$BP329,"d")+COUNTIF($G329:$BP329,"r0,d5")/2+COUNTIF($G329:$BP329,"p5,d5")/2</f>
        <v/>
      </c>
      <c r="BS329" s="62">
        <f>COUNTIF($G329:$BP329,"b")+COUNTIF($G329:$BP329,"r0,b5")/2+COUNTIF($G329:$BP329,"p5,b5")/2</f>
        <v/>
      </c>
      <c r="BT329" s="62">
        <f>COUNTIF($G329:$BP329,"c")+COUNTIF($G329:$BP329,"r0,c5")/2+COUNTIF($G329:$BP329,"p5,c5")/2</f>
        <v/>
      </c>
      <c r="BU329" s="62">
        <f>COUNTIF($G329:$BP329,"KH")+COUNTIF($G329:$BP329,"TL")+COUNTIF($G329:$BP329,"L")</f>
        <v/>
      </c>
      <c r="BV329" s="62" t="n"/>
      <c r="BW329" s="62">
        <f>COUNTIF($G329:$BP329,"hh")</f>
        <v/>
      </c>
      <c r="BX329" s="62">
        <f>COUNTIF($G329:$BP329,"nt7")</f>
        <v/>
      </c>
      <c r="BY329" s="62">
        <f>COUNTIF($G329:$BP329,"P")+COUNTIF($G329:$BP329,"p5,a5")/2+COUNTIF($G329:$BP329,"p5,b5")/2+COUNTIF($G329:$BP329,"p5,c5")/2+COUNTIF($G329:$BP329,"p5,d5")/2</f>
        <v/>
      </c>
      <c r="BZ329" s="63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4">
        <f>IF(BZ329&gt;25,4,IF(BZ329&gt;18,3,IF(BZ329&gt;12,2,IF(BZ329&gt;4,1,0))))-BX329-2+1</f>
        <v/>
      </c>
      <c r="CE329" s="30" t="n"/>
      <c r="CF329" s="64">
        <f>CD329*CI329</f>
        <v/>
      </c>
      <c r="CG329" s="65">
        <f>F329-BY329+1</f>
        <v/>
      </c>
      <c r="CH329" s="64">
        <f>CE329*16</f>
        <v/>
      </c>
      <c r="CI329" s="66">
        <f>VLOOKUP(A329,[1]DATA!$A$6:$AI$331,34,0)</f>
        <v/>
      </c>
      <c r="CJ329" s="67">
        <f>VLOOKUP(A329,[2]CHAMCONG!A$7:CI$333,79,0)</f>
        <v/>
      </c>
      <c r="CK329" s="68">
        <f>CJ329-CA329</f>
        <v/>
      </c>
      <c r="CL329" s="25" t="n"/>
      <c r="CM329" s="25" t="n"/>
    </row>
    <row r="330" ht="18" customFormat="1" customHeight="1" s="26">
      <c r="A330" s="69" t="inlineStr">
        <is>
          <t>A2019</t>
        </is>
      </c>
      <c r="B330" s="70" t="inlineStr">
        <is>
          <t>Nguyễn Thanh Hiệp</t>
        </is>
      </c>
      <c r="C330" s="71" t="inlineStr">
        <is>
          <t>X1 Ép - A</t>
        </is>
      </c>
      <c r="D330" s="72" t="inlineStr">
        <is>
          <t>Trực tiếp</t>
        </is>
      </c>
      <c r="E330" s="78" t="inlineStr">
        <is>
          <t>2021-05-26</t>
        </is>
      </c>
      <c r="F330" s="73" t="inlineStr"/>
      <c r="G330" s="74" t="inlineStr">
        <is>
          <t>A</t>
        </is>
      </c>
      <c r="H330" s="74" t="n">
        <v>4</v>
      </c>
      <c r="I330" s="74" t="inlineStr">
        <is>
          <t>A</t>
        </is>
      </c>
      <c r="J330" s="74" t="n">
        <v>4</v>
      </c>
      <c r="K330" s="74" t="inlineStr"/>
      <c r="L330" s="74" t="n">
        <v>0</v>
      </c>
      <c r="M330" s="74" t="inlineStr">
        <is>
          <t>C</t>
        </is>
      </c>
      <c r="N330" s="74" t="n">
        <v>4</v>
      </c>
      <c r="O330" s="74" t="inlineStr">
        <is>
          <t>C</t>
        </is>
      </c>
      <c r="P330" s="74" t="n">
        <v>4</v>
      </c>
      <c r="Q330" s="74" t="inlineStr">
        <is>
          <t>C</t>
        </is>
      </c>
      <c r="R330" s="74" t="n">
        <v>4</v>
      </c>
      <c r="S330" s="74" t="inlineStr">
        <is>
          <t>C</t>
        </is>
      </c>
      <c r="T330" s="74" t="n">
        <v>4</v>
      </c>
      <c r="U330" s="74" t="inlineStr">
        <is>
          <t>C</t>
        </is>
      </c>
      <c r="V330" s="74" t="n">
        <v>4</v>
      </c>
      <c r="W330" s="74" t="inlineStr">
        <is>
          <t>L</t>
        </is>
      </c>
      <c r="X330" s="74" t="n">
        <v>0</v>
      </c>
      <c r="Y330" s="74" t="inlineStr"/>
      <c r="Z330" s="74" t="n">
        <v>0</v>
      </c>
      <c r="AA330" s="74" t="inlineStr">
        <is>
          <t>R0</t>
        </is>
      </c>
      <c r="AB330" s="74" t="n">
        <v>0</v>
      </c>
      <c r="AC330" s="74" t="n"/>
      <c r="AD330" s="74" t="n"/>
      <c r="AE330" s="74" t="n"/>
      <c r="AF330" s="74" t="n"/>
      <c r="AG330" s="74" t="n"/>
      <c r="AH330" s="74" t="n"/>
      <c r="AI330" s="74" t="n"/>
      <c r="AJ330" s="74" t="n"/>
      <c r="AK330" s="74" t="n"/>
      <c r="AL330" s="74" t="n"/>
      <c r="AM330" s="74" t="n"/>
      <c r="AN330" s="74" t="n"/>
      <c r="AO330" s="74" t="n"/>
      <c r="AP330" s="74" t="n"/>
      <c r="AQ330" s="74" t="n"/>
      <c r="AR330" s="74" t="n"/>
      <c r="AS330" s="74" t="n"/>
      <c r="AT330" s="74" t="n"/>
      <c r="AU330" s="74" t="n"/>
      <c r="AV330" s="74" t="n"/>
      <c r="AW330" s="74" t="n"/>
      <c r="AX330" s="74" t="n"/>
      <c r="AY330" s="74" t="n"/>
      <c r="AZ330" s="74" t="n"/>
      <c r="BA330" s="74" t="n"/>
      <c r="BB330" s="74" t="n"/>
      <c r="BC330" s="74" t="n"/>
      <c r="BD330" s="74" t="n"/>
      <c r="BE330" s="74" t="n"/>
      <c r="BF330" s="74" t="n"/>
      <c r="BG330" s="74" t="n"/>
      <c r="BH330" s="74" t="n"/>
      <c r="BI330" s="74" t="n"/>
      <c r="BJ330" s="74" t="n"/>
      <c r="BK330" s="74" t="n"/>
      <c r="BL330" s="74" t="n"/>
      <c r="BM330" s="74" t="n"/>
      <c r="BN330" s="74" t="n"/>
      <c r="BO330" s="74" t="n"/>
      <c r="BP330" s="74" t="n"/>
      <c r="BQ330" s="62">
        <f>COUNTIF($G330:$BP330,"a")+COUNTIF($G330:$BP330,"r0,a5")/2+COUNTIF($G330:$BP330,"p5,a5")/2</f>
        <v/>
      </c>
      <c r="BR330" s="62">
        <f>COUNTIF($G330:$BP330,"d")+COUNTIF($G330:$BP330,"r0,d5")/2+COUNTIF($G330:$BP330,"p5,d5")/2</f>
        <v/>
      </c>
      <c r="BS330" s="62">
        <f>COUNTIF($G330:$BP330,"b")+COUNTIF($G330:$BP330,"r0,b5")/2+COUNTIF($G330:$BP330,"p5,b5")/2</f>
        <v/>
      </c>
      <c r="BT330" s="62">
        <f>COUNTIF($G330:$BP330,"c")+COUNTIF($G330:$BP330,"r0,c5")/2+COUNTIF($G330:$BP330,"p5,c5")/2</f>
        <v/>
      </c>
      <c r="BU330" s="62">
        <f>COUNTIF($G330:$BP330,"KH")+COUNTIF($G330:$BP330,"TL")+COUNTIF($G330:$BP330,"L")</f>
        <v/>
      </c>
      <c r="BV330" s="62" t="n"/>
      <c r="BW330" s="62">
        <f>COUNTIF($G330:$BP330,"hh")</f>
        <v/>
      </c>
      <c r="BX330" s="62">
        <f>COUNTIF($G330:$BP330,"nt7")</f>
        <v/>
      </c>
      <c r="BY330" s="62">
        <f>COUNTIF($G330:$BP330,"P")+COUNTIF($G330:$BP330,"p5,a5")/2+COUNTIF($G330:$BP330,"p5,b5")/2+COUNTIF($G330:$BP330,"p5,c5")/2+COUNTIF($G330:$BP330,"p5,d5")/2</f>
        <v/>
      </c>
      <c r="BZ330" s="63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4">
        <f>IF(BZ330&gt;25,4,IF(BZ330&gt;18,3,IF(BZ330&gt;12,2,IF(BZ330&gt;4,1,0))))-BX330-2+1</f>
        <v/>
      </c>
      <c r="CE330" s="30" t="n"/>
      <c r="CF330" s="64">
        <f>CD330*CI330</f>
        <v/>
      </c>
      <c r="CG330" s="65">
        <f>F330-BY330+1</f>
        <v/>
      </c>
      <c r="CH330" s="64">
        <f>CE330*16</f>
        <v/>
      </c>
      <c r="CI330" s="66">
        <f>VLOOKUP(A330,[1]DATA!$A$6:$AI$331,34,0)</f>
        <v/>
      </c>
      <c r="CJ330" s="67">
        <f>VLOOKUP(A330,[2]CHAMCONG!A$7:CI$333,79,0)</f>
        <v/>
      </c>
      <c r="CK330" s="68">
        <f>CJ330-CA330</f>
        <v/>
      </c>
      <c r="CL330" s="25" t="n"/>
      <c r="CM330" s="25" t="n"/>
    </row>
    <row r="331" ht="18" customFormat="1" customHeight="1" s="26">
      <c r="A331" s="69" t="inlineStr">
        <is>
          <t>A2023</t>
        </is>
      </c>
      <c r="B331" s="70" t="inlineStr">
        <is>
          <t>Võ Xuân Phước</t>
        </is>
      </c>
      <c r="C331" s="71" t="inlineStr">
        <is>
          <t>Khuôn Lập trình-gia công</t>
        </is>
      </c>
      <c r="D331" s="72" t="inlineStr">
        <is>
          <t>Gián tiếp</t>
        </is>
      </c>
      <c r="E331" s="78" t="inlineStr">
        <is>
          <t>2021-07-05</t>
        </is>
      </c>
      <c r="F331" s="73" t="inlineStr"/>
      <c r="G331" s="74" t="inlineStr">
        <is>
          <t>D</t>
        </is>
      </c>
      <c r="H331" s="74" t="n">
        <v>0</v>
      </c>
      <c r="I331" s="74" t="inlineStr">
        <is>
          <t>P0</t>
        </is>
      </c>
      <c r="J331" s="74" t="n">
        <v>0</v>
      </c>
      <c r="K331" s="74" t="inlineStr">
        <is>
          <t>CN</t>
        </is>
      </c>
      <c r="L331" s="74" t="n">
        <v>5</v>
      </c>
      <c r="M331" s="74" t="inlineStr">
        <is>
          <t>D</t>
        </is>
      </c>
      <c r="N331" s="74" t="n">
        <v>0</v>
      </c>
      <c r="O331" s="74" t="inlineStr">
        <is>
          <t>D</t>
        </is>
      </c>
      <c r="P331" s="74" t="n">
        <v>0</v>
      </c>
      <c r="Q331" s="74" t="inlineStr">
        <is>
          <t>D</t>
        </is>
      </c>
      <c r="R331" s="74" t="n">
        <v>0</v>
      </c>
      <c r="S331" s="74" t="inlineStr">
        <is>
          <t>D</t>
        </is>
      </c>
      <c r="T331" s="74" t="n">
        <v>0</v>
      </c>
      <c r="U331" s="74" t="inlineStr">
        <is>
          <t>D</t>
        </is>
      </c>
      <c r="V331" s="74" t="n">
        <v>0</v>
      </c>
      <c r="W331" s="74" t="inlineStr">
        <is>
          <t>L</t>
        </is>
      </c>
      <c r="X331" s="74" t="n">
        <v>7</v>
      </c>
      <c r="Y331" s="74" t="inlineStr"/>
      <c r="Z331" s="74" t="n">
        <v>0</v>
      </c>
      <c r="AA331" s="74" t="inlineStr">
        <is>
          <t>R0</t>
        </is>
      </c>
      <c r="AB331" s="74" t="n">
        <v>0</v>
      </c>
      <c r="AC331" s="74" t="n"/>
      <c r="AD331" s="74" t="n"/>
      <c r="AE331" s="74" t="n"/>
      <c r="AF331" s="74" t="n"/>
      <c r="AG331" s="74" t="n"/>
      <c r="AH331" s="74" t="n"/>
      <c r="AI331" s="74" t="n"/>
      <c r="AJ331" s="74" t="n"/>
      <c r="AK331" s="74" t="n"/>
      <c r="AL331" s="74" t="n"/>
      <c r="AM331" s="74" t="n"/>
      <c r="AN331" s="74" t="n"/>
      <c r="AO331" s="74" t="n"/>
      <c r="AP331" s="74" t="n"/>
      <c r="AQ331" s="74" t="n"/>
      <c r="AR331" s="74" t="n"/>
      <c r="AS331" s="74" t="n"/>
      <c r="AT331" s="74" t="n"/>
      <c r="AU331" s="74" t="n"/>
      <c r="AV331" s="74" t="n"/>
      <c r="AW331" s="74" t="n"/>
      <c r="AX331" s="74" t="n"/>
      <c r="AY331" s="74" t="n"/>
      <c r="AZ331" s="74" t="n"/>
      <c r="BA331" s="74" t="n"/>
      <c r="BB331" s="74" t="n"/>
      <c r="BC331" s="74" t="n"/>
      <c r="BD331" s="74" t="n"/>
      <c r="BE331" s="74" t="n"/>
      <c r="BF331" s="74" t="n"/>
      <c r="BG331" s="74" t="n"/>
      <c r="BH331" s="74" t="n"/>
      <c r="BI331" s="74" t="n"/>
      <c r="BJ331" s="74" t="n"/>
      <c r="BK331" s="74" t="n"/>
      <c r="BL331" s="74" t="n"/>
      <c r="BM331" s="74" t="n"/>
      <c r="BN331" s="74" t="n"/>
      <c r="BO331" s="74" t="n"/>
      <c r="BP331" s="74" t="n"/>
      <c r="BQ331" s="62">
        <f>COUNTIF($G331:$BP331,"a")+COUNTIF($G331:$BP331,"r0,a5")/2+COUNTIF($G331:$BP331,"p5,a5")/2</f>
        <v/>
      </c>
      <c r="BR331" s="62">
        <f>COUNTIF($G331:$BP331,"d")+COUNTIF($G331:$BP331,"r0,d5")/2+COUNTIF($G331:$BP331,"p5,d5")/2</f>
        <v/>
      </c>
      <c r="BS331" s="62">
        <f>COUNTIF($G331:$BP331,"b")+COUNTIF($G331:$BP331,"r0,b5")/2+COUNTIF($G331:$BP331,"p5,b5")/2</f>
        <v/>
      </c>
      <c r="BT331" s="62">
        <f>COUNTIF($G331:$BP331,"c")+COUNTIF($G331:$BP331,"r0,c5")/2+COUNTIF($G331:$BP331,"p5,c5")/2</f>
        <v/>
      </c>
      <c r="BU331" s="62">
        <f>COUNTIF($G331:$BP331,"KH")+COUNTIF($G331:$BP331,"TL")+COUNTIF($G331:$BP331,"L")</f>
        <v/>
      </c>
      <c r="BV331" s="62" t="n"/>
      <c r="BW331" s="62">
        <f>COUNTIF($G331:$BP331,"hh")</f>
        <v/>
      </c>
      <c r="BX331" s="62">
        <f>COUNTIF($G331:$BP331,"nt7")</f>
        <v/>
      </c>
      <c r="BY331" s="62">
        <f>COUNTIF($G331:$BP331,"P")+COUNTIF($G331:$BP331,"p5,a5")/2+COUNTIF($G331:$BP331,"p5,b5")/2+COUNTIF($G331:$BP331,"p5,c5")/2+COUNTIF($G331:$BP331,"p5,d5")/2</f>
        <v/>
      </c>
      <c r="BZ331" s="63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4">
        <f>IF(BZ331&gt;25,4,IF(BZ331&gt;18,3,IF(BZ331&gt;12,2,IF(BZ331&gt;4,1,0))))-BX331-2+1</f>
        <v/>
      </c>
      <c r="CE331" s="30" t="n"/>
      <c r="CF331" s="64">
        <f>CD331*CI331</f>
        <v/>
      </c>
      <c r="CG331" s="65">
        <f>F331-BY331+1</f>
        <v/>
      </c>
      <c r="CH331" s="64">
        <f>CE331*16</f>
        <v/>
      </c>
      <c r="CI331" s="66">
        <f>VLOOKUP(A331,[1]DATA!$A$6:$AI$331,34,0)</f>
        <v/>
      </c>
      <c r="CJ331" s="67">
        <f>VLOOKUP(A331,[2]CHAMCONG!A$7:CI$333,79,0)</f>
        <v/>
      </c>
      <c r="CK331" s="68">
        <f>CJ331-CA331</f>
        <v/>
      </c>
      <c r="CL331" s="25" t="n"/>
      <c r="CM331" s="25" t="n"/>
    </row>
    <row r="332" ht="18" customFormat="1" customHeight="1" s="26">
      <c r="A332" s="69" t="inlineStr">
        <is>
          <t>A2029</t>
        </is>
      </c>
      <c r="B332" s="70" t="inlineStr">
        <is>
          <t>Huỳnh Văn Linh</t>
        </is>
      </c>
      <c r="C332" s="71" t="inlineStr">
        <is>
          <t>X1 Gá</t>
        </is>
      </c>
      <c r="D332" s="72" t="inlineStr">
        <is>
          <t>Trực tiếp</t>
        </is>
      </c>
      <c r="E332" s="78" t="inlineStr">
        <is>
          <t>2021-06-11</t>
        </is>
      </c>
      <c r="F332" s="73" t="inlineStr"/>
      <c r="G332" s="74" t="inlineStr">
        <is>
          <t>A</t>
        </is>
      </c>
      <c r="H332" s="74" t="n">
        <v>4</v>
      </c>
      <c r="I332" s="74" t="inlineStr">
        <is>
          <t>A</t>
        </is>
      </c>
      <c r="J332" s="74" t="n">
        <v>4</v>
      </c>
      <c r="K332" s="74" t="inlineStr">
        <is>
          <t>CN</t>
        </is>
      </c>
      <c r="L332" s="74" t="n">
        <v>12</v>
      </c>
      <c r="M332" s="74" t="inlineStr">
        <is>
          <t>A</t>
        </is>
      </c>
      <c r="N332" s="74" t="n">
        <v>4</v>
      </c>
      <c r="O332" s="74" t="inlineStr">
        <is>
          <t>A</t>
        </is>
      </c>
      <c r="P332" s="74" t="n">
        <v>4</v>
      </c>
      <c r="Q332" s="74" t="inlineStr">
        <is>
          <t>A</t>
        </is>
      </c>
      <c r="R332" s="74" t="n">
        <v>4</v>
      </c>
      <c r="S332" s="74" t="inlineStr">
        <is>
          <t>A</t>
        </is>
      </c>
      <c r="T332" s="74" t="n">
        <v>4</v>
      </c>
      <c r="U332" s="74" t="inlineStr">
        <is>
          <t>A</t>
        </is>
      </c>
      <c r="V332" s="74" t="n">
        <v>4</v>
      </c>
      <c r="W332" s="74" t="inlineStr">
        <is>
          <t>L</t>
        </is>
      </c>
      <c r="X332" s="74" t="n">
        <v>0</v>
      </c>
      <c r="Y332" s="74" t="inlineStr"/>
      <c r="Z332" s="74" t="n">
        <v>0</v>
      </c>
      <c r="AA332" s="74" t="inlineStr">
        <is>
          <t>R0</t>
        </is>
      </c>
      <c r="AB332" s="74" t="n">
        <v>0</v>
      </c>
      <c r="AC332" s="74" t="n"/>
      <c r="AD332" s="74" t="n"/>
      <c r="AE332" s="74" t="n"/>
      <c r="AF332" s="74" t="n"/>
      <c r="AG332" s="74" t="n"/>
      <c r="AH332" s="74" t="n"/>
      <c r="AI332" s="74" t="n"/>
      <c r="AJ332" s="74" t="n"/>
      <c r="AK332" s="74" t="n"/>
      <c r="AL332" s="74" t="n"/>
      <c r="AM332" s="74" t="n"/>
      <c r="AN332" s="74" t="n"/>
      <c r="AO332" s="74" t="n"/>
      <c r="AP332" s="74" t="n"/>
      <c r="AQ332" s="74" t="n"/>
      <c r="AR332" s="74" t="n"/>
      <c r="AS332" s="74" t="n"/>
      <c r="AT332" s="74" t="n"/>
      <c r="AU332" s="74" t="n"/>
      <c r="AV332" s="74" t="n"/>
      <c r="AW332" s="74" t="n"/>
      <c r="AX332" s="74" t="n"/>
      <c r="AY332" s="74" t="n"/>
      <c r="AZ332" s="74" t="n"/>
      <c r="BA332" s="74" t="n"/>
      <c r="BB332" s="74" t="n"/>
      <c r="BC332" s="74" t="n"/>
      <c r="BD332" s="74" t="n"/>
      <c r="BE332" s="74" t="n"/>
      <c r="BF332" s="74" t="n"/>
      <c r="BG332" s="74" t="n"/>
      <c r="BH332" s="74" t="n"/>
      <c r="BI332" s="74" t="n"/>
      <c r="BJ332" s="74" t="n"/>
      <c r="BK332" s="74" t="n"/>
      <c r="BL332" s="74" t="n"/>
      <c r="BM332" s="74" t="n"/>
      <c r="BN332" s="74" t="n"/>
      <c r="BO332" s="74" t="n"/>
      <c r="BP332" s="74" t="n"/>
      <c r="BQ332" s="62">
        <f>COUNTIF($G332:$BP332,"a")+COUNTIF($G332:$BP332,"r0,a5")/2+COUNTIF($G332:$BP332,"p5,a5")/2</f>
        <v/>
      </c>
      <c r="BR332" s="62">
        <f>COUNTIF($G332:$BP332,"d")+COUNTIF($G332:$BP332,"r0,d5")/2+COUNTIF($G332:$BP332,"p5,d5")/2</f>
        <v/>
      </c>
      <c r="BS332" s="62">
        <f>COUNTIF($G332:$BP332,"b")+COUNTIF($G332:$BP332,"r0,b5")/2+COUNTIF($G332:$BP332,"p5,b5")/2</f>
        <v/>
      </c>
      <c r="BT332" s="62">
        <f>COUNTIF($G332:$BP332,"c")+COUNTIF($G332:$BP332,"r0,c5")/2+COUNTIF($G332:$BP332,"p5,c5")/2</f>
        <v/>
      </c>
      <c r="BU332" s="62">
        <f>COUNTIF($G332:$BP332,"KH")+COUNTIF($G332:$BP332,"TL")+COUNTIF($G332:$BP332,"L")</f>
        <v/>
      </c>
      <c r="BV332" s="62" t="n"/>
      <c r="BW332" s="62">
        <f>COUNTIF($G332:$BP332,"hh")</f>
        <v/>
      </c>
      <c r="BX332" s="62">
        <f>COUNTIF($G332:$BP332,"nt7")</f>
        <v/>
      </c>
      <c r="BY332" s="62">
        <f>COUNTIF($G332:$BP332,"P")+COUNTIF($G332:$BP332,"p5,a5")/2+COUNTIF($G332:$BP332,"p5,b5")/2+COUNTIF($G332:$BP332,"p5,c5")/2+COUNTIF($G332:$BP332,"p5,d5")/2</f>
        <v/>
      </c>
      <c r="BZ332" s="63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4">
        <f>IF(BZ332&gt;25,4,IF(BZ332&gt;18,3,IF(BZ332&gt;12,2,IF(BZ332&gt;4,1,0))))-BX332-2+1</f>
        <v/>
      </c>
      <c r="CE332" s="30" t="n"/>
      <c r="CF332" s="64">
        <f>CD332*CI332</f>
        <v/>
      </c>
      <c r="CG332" s="65">
        <f>F332-BY332+1</f>
        <v/>
      </c>
      <c r="CH332" s="64">
        <f>CE332*16</f>
        <v/>
      </c>
      <c r="CI332" s="66">
        <f>VLOOKUP(A332,[1]DATA!$A$6:$AI$331,34,0)</f>
        <v/>
      </c>
      <c r="CJ332" s="67">
        <f>VLOOKUP(A332,[2]CHAMCONG!A$7:CI$333,79,0)</f>
        <v/>
      </c>
      <c r="CK332" s="68">
        <f>CJ332-CA332</f>
        <v/>
      </c>
      <c r="CL332" s="25" t="n"/>
      <c r="CM332" s="25" t="n"/>
    </row>
    <row r="333" ht="18" customFormat="1" customHeight="1" s="26">
      <c r="A333" s="69" t="inlineStr">
        <is>
          <t>A2030</t>
        </is>
      </c>
      <c r="B333" s="70" t="inlineStr">
        <is>
          <t>Hoàng Thị Tuyết Trinh</t>
        </is>
      </c>
      <c r="C333" s="71" t="inlineStr">
        <is>
          <t>X1 Ép - B</t>
        </is>
      </c>
      <c r="D333" s="72" t="inlineStr">
        <is>
          <t>Trực tiếp</t>
        </is>
      </c>
      <c r="E333" s="78" t="inlineStr">
        <is>
          <t>2021-06-01</t>
        </is>
      </c>
      <c r="F333" s="73" t="inlineStr"/>
      <c r="G333" s="74" t="inlineStr">
        <is>
          <t>C</t>
        </is>
      </c>
      <c r="H333" s="74" t="n">
        <v>4</v>
      </c>
      <c r="I333" s="74" t="inlineStr">
        <is>
          <t>C</t>
        </is>
      </c>
      <c r="J333" s="74" t="n">
        <v>4</v>
      </c>
      <c r="K333" s="74" t="inlineStr"/>
      <c r="L333" s="74" t="n">
        <v>0</v>
      </c>
      <c r="M333" s="74" t="inlineStr">
        <is>
          <t>A</t>
        </is>
      </c>
      <c r="N333" s="74" t="n">
        <v>4</v>
      </c>
      <c r="O333" s="74" t="inlineStr">
        <is>
          <t>A</t>
        </is>
      </c>
      <c r="P333" s="74" t="n">
        <v>4</v>
      </c>
      <c r="Q333" s="74" t="inlineStr">
        <is>
          <t>A</t>
        </is>
      </c>
      <c r="R333" s="74" t="n">
        <v>4</v>
      </c>
      <c r="S333" s="74" t="inlineStr">
        <is>
          <t>R0</t>
        </is>
      </c>
      <c r="T333" s="74" t="n">
        <v>0</v>
      </c>
      <c r="U333" s="74" t="inlineStr">
        <is>
          <t>A</t>
        </is>
      </c>
      <c r="V333" s="74" t="n">
        <v>4</v>
      </c>
      <c r="W333" s="74" t="inlineStr">
        <is>
          <t>L</t>
        </is>
      </c>
      <c r="X333" s="74" t="n">
        <v>0</v>
      </c>
      <c r="Y333" s="74" t="inlineStr"/>
      <c r="Z333" s="74" t="n">
        <v>0</v>
      </c>
      <c r="AA333" s="74" t="inlineStr">
        <is>
          <t>P0</t>
        </is>
      </c>
      <c r="AB333" s="74" t="n">
        <v>0</v>
      </c>
      <c r="AC333" s="74" t="n"/>
      <c r="AD333" s="74" t="n"/>
      <c r="AE333" s="74" t="n"/>
      <c r="AF333" s="74" t="n"/>
      <c r="AG333" s="74" t="n"/>
      <c r="AH333" s="74" t="n"/>
      <c r="AI333" s="74" t="n"/>
      <c r="AJ333" s="74" t="n"/>
      <c r="AK333" s="74" t="n"/>
      <c r="AL333" s="74" t="n"/>
      <c r="AM333" s="74" t="n"/>
      <c r="AN333" s="74" t="n"/>
      <c r="AO333" s="74" t="n"/>
      <c r="AP333" s="74" t="n"/>
      <c r="AQ333" s="74" t="n"/>
      <c r="AR333" s="74" t="n"/>
      <c r="AS333" s="74" t="n"/>
      <c r="AT333" s="74" t="n"/>
      <c r="AU333" s="74" t="n"/>
      <c r="AV333" s="74" t="n"/>
      <c r="AW333" s="74" t="n"/>
      <c r="AX333" s="74" t="n"/>
      <c r="AY333" s="74" t="n"/>
      <c r="AZ333" s="74" t="n"/>
      <c r="BA333" s="74" t="n"/>
      <c r="BB333" s="74" t="n"/>
      <c r="BC333" s="74" t="n"/>
      <c r="BD333" s="74" t="n"/>
      <c r="BE333" s="74" t="n"/>
      <c r="BF333" s="74" t="n"/>
      <c r="BG333" s="74" t="n"/>
      <c r="BH333" s="74" t="n"/>
      <c r="BI333" s="74" t="n"/>
      <c r="BJ333" s="74" t="n"/>
      <c r="BK333" s="74" t="n"/>
      <c r="BL333" s="74" t="n"/>
      <c r="BM333" s="74" t="n"/>
      <c r="BN333" s="74" t="n"/>
      <c r="BO333" s="74" t="n"/>
      <c r="BP333" s="74" t="n"/>
      <c r="BQ333" s="62">
        <f>COUNTIF($G333:$BP333,"a")+COUNTIF($G333:$BP333,"r0,a5")/2+COUNTIF($G333:$BP333,"p5,a5")/2</f>
        <v/>
      </c>
      <c r="BR333" s="62">
        <f>COUNTIF($G333:$BP333,"d")+COUNTIF($G333:$BP333,"r0,d5")/2+COUNTIF($G333:$BP333,"p5,d5")/2</f>
        <v/>
      </c>
      <c r="BS333" s="62">
        <f>COUNTIF($G333:$BP333,"b")+COUNTIF($G333:$BP333,"r0,b5")/2+COUNTIF($G333:$BP333,"p5,b5")/2</f>
        <v/>
      </c>
      <c r="BT333" s="62">
        <f>COUNTIF($G333:$BP333,"c")+COUNTIF($G333:$BP333,"r0,c5")/2+COUNTIF($G333:$BP333,"p5,c5")/2</f>
        <v/>
      </c>
      <c r="BU333" s="62">
        <f>COUNTIF($G333:$BP333,"KH")+COUNTIF($G333:$BP333,"TL")+COUNTIF($G333:$BP333,"L")</f>
        <v/>
      </c>
      <c r="BV333" s="62" t="n"/>
      <c r="BW333" s="62">
        <f>COUNTIF($G333:$BP333,"hh")</f>
        <v/>
      </c>
      <c r="BX333" s="62">
        <f>COUNTIF($G333:$BP333,"nt7")</f>
        <v/>
      </c>
      <c r="BY333" s="62">
        <f>COUNTIF($G333:$BP333,"P")+COUNTIF($G333:$BP333,"p5,a5")/2+COUNTIF($G333:$BP333,"p5,b5")/2+COUNTIF($G333:$BP333,"p5,c5")/2+COUNTIF($G333:$BP333,"p5,d5")/2</f>
        <v/>
      </c>
      <c r="BZ333" s="63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4">
        <f>IF(BZ333&gt;25,4,IF(BZ333&gt;18,3,IF(BZ333&gt;12,2,IF(BZ333&gt;4,1,0))))-BX333-2+1</f>
        <v/>
      </c>
      <c r="CE333" s="30" t="n"/>
      <c r="CF333" s="64">
        <f>CD333*CI333</f>
        <v/>
      </c>
      <c r="CG333" s="65">
        <f>F333-BY333+1</f>
        <v/>
      </c>
      <c r="CH333" s="64">
        <f>CE333*16</f>
        <v/>
      </c>
      <c r="CI333" s="66">
        <f>VLOOKUP(A333,[1]DATA!$A$6:$AI$331,34,0)</f>
        <v/>
      </c>
      <c r="CJ333" s="67">
        <f>VLOOKUP(A333,[2]CHAMCONG!A$7:CI$333,79,0)</f>
        <v/>
      </c>
      <c r="CK333" s="68">
        <f>CJ333-CA333</f>
        <v/>
      </c>
      <c r="CL333" s="25" t="n"/>
      <c r="CM333" s="25" t="n"/>
    </row>
    <row r="334" ht="18" customFormat="1" customHeight="1" s="26">
      <c r="A334" s="69" t="inlineStr">
        <is>
          <t>A2034</t>
        </is>
      </c>
      <c r="B334" s="70" t="inlineStr">
        <is>
          <t>Nguyễn Tuấn Kiệt</t>
        </is>
      </c>
      <c r="C334" s="71" t="inlineStr">
        <is>
          <t>KINH DOANH</t>
        </is>
      </c>
      <c r="D334" s="72" t="inlineStr">
        <is>
          <t>Gián tiếp</t>
        </is>
      </c>
      <c r="E334" s="78" t="inlineStr">
        <is>
          <t>2021-06-04</t>
        </is>
      </c>
      <c r="F334" s="73" t="inlineStr"/>
      <c r="G334" s="74" t="inlineStr">
        <is>
          <t>R0</t>
        </is>
      </c>
      <c r="H334" s="74" t="n">
        <v>0</v>
      </c>
      <c r="I334" s="74" t="inlineStr">
        <is>
          <t>D</t>
        </is>
      </c>
      <c r="J334" s="74" t="n">
        <v>0</v>
      </c>
      <c r="K334" s="74" t="inlineStr"/>
      <c r="L334" s="74" t="n">
        <v>0</v>
      </c>
      <c r="M334" s="74" t="inlineStr">
        <is>
          <t>D</t>
        </is>
      </c>
      <c r="N334" s="74" t="n">
        <v>0</v>
      </c>
      <c r="O334" s="74" t="inlineStr">
        <is>
          <t>D</t>
        </is>
      </c>
      <c r="P334" s="74" t="n">
        <v>0</v>
      </c>
      <c r="Q334" s="74" t="inlineStr">
        <is>
          <t>D</t>
        </is>
      </c>
      <c r="R334" s="74" t="n">
        <v>0</v>
      </c>
      <c r="S334" s="74" t="inlineStr">
        <is>
          <t>D</t>
        </is>
      </c>
      <c r="T334" s="74" t="n">
        <v>0</v>
      </c>
      <c r="U334" s="74" t="inlineStr">
        <is>
          <t>D</t>
        </is>
      </c>
      <c r="V334" s="74" t="n">
        <v>0</v>
      </c>
      <c r="W334" s="74" t="inlineStr">
        <is>
          <t>L</t>
        </is>
      </c>
      <c r="X334" s="74" t="n">
        <v>0</v>
      </c>
      <c r="Y334" s="74" t="inlineStr"/>
      <c r="Z334" s="74" t="n">
        <v>0</v>
      </c>
      <c r="AA334" s="74" t="inlineStr">
        <is>
          <t>P0</t>
        </is>
      </c>
      <c r="AB334" s="74" t="n">
        <v>0</v>
      </c>
      <c r="AC334" s="74" t="n"/>
      <c r="AD334" s="74" t="n"/>
      <c r="AE334" s="74" t="n"/>
      <c r="AF334" s="74" t="n"/>
      <c r="AG334" s="74" t="n"/>
      <c r="AH334" s="74" t="n"/>
      <c r="AI334" s="74" t="n"/>
      <c r="AJ334" s="74" t="n"/>
      <c r="AK334" s="74" t="n"/>
      <c r="AL334" s="74" t="n"/>
      <c r="AM334" s="74" t="n"/>
      <c r="AN334" s="74" t="n"/>
      <c r="AO334" s="74" t="n"/>
      <c r="AP334" s="74" t="n"/>
      <c r="AQ334" s="74" t="n"/>
      <c r="AR334" s="74" t="n"/>
      <c r="AS334" s="74" t="n"/>
      <c r="AT334" s="74" t="n"/>
      <c r="AU334" s="74" t="n"/>
      <c r="AV334" s="74" t="n"/>
      <c r="AW334" s="74" t="n"/>
      <c r="AX334" s="74" t="n"/>
      <c r="AY334" s="74" t="n"/>
      <c r="AZ334" s="74" t="n"/>
      <c r="BA334" s="74" t="n"/>
      <c r="BB334" s="74" t="n"/>
      <c r="BC334" s="74" t="n"/>
      <c r="BD334" s="74" t="n"/>
      <c r="BE334" s="74" t="n"/>
      <c r="BF334" s="74" t="n"/>
      <c r="BG334" s="74" t="n"/>
      <c r="BH334" s="74" t="n"/>
      <c r="BI334" s="74" t="n"/>
      <c r="BJ334" s="74" t="n"/>
      <c r="BK334" s="74" t="n"/>
      <c r="BL334" s="74" t="n"/>
      <c r="BM334" s="74" t="n"/>
      <c r="BN334" s="74" t="n"/>
      <c r="BO334" s="74" t="n"/>
      <c r="BP334" s="74" t="n"/>
      <c r="BQ334" s="62">
        <f>COUNTIF($G334:$BP334,"a")+COUNTIF($G334:$BP334,"r0,a5")/2+COUNTIF($G334:$BP334,"p5,a5")/2</f>
        <v/>
      </c>
      <c r="BR334" s="62">
        <f>COUNTIF($G334:$BP334,"d")+COUNTIF($G334:$BP334,"r0,d5")/2+COUNTIF($G334:$BP334,"p5,d5")/2</f>
        <v/>
      </c>
      <c r="BS334" s="62">
        <f>COUNTIF($G334:$BP334,"b")+COUNTIF($G334:$BP334,"r0,b5")/2+COUNTIF($G334:$BP334,"p5,b5")/2</f>
        <v/>
      </c>
      <c r="BT334" s="62">
        <f>COUNTIF($G334:$BP334,"c")+COUNTIF($G334:$BP334,"r0,c5")/2+COUNTIF($G334:$BP334,"p5,c5")/2</f>
        <v/>
      </c>
      <c r="BU334" s="62">
        <f>COUNTIF($G334:$BP334,"KH")+COUNTIF($G334:$BP334,"TL")+COUNTIF($G334:$BP334,"L")</f>
        <v/>
      </c>
      <c r="BV334" s="62" t="n"/>
      <c r="BW334" s="62">
        <f>COUNTIF($G334:$BP334,"hh")</f>
        <v/>
      </c>
      <c r="BX334" s="62">
        <f>COUNTIF($G334:$BP334,"nt7")</f>
        <v/>
      </c>
      <c r="BY334" s="62">
        <f>COUNTIF($G334:$BP334,"P")+COUNTIF($G334:$BP334,"p5,a5")/2+COUNTIF($G334:$BP334,"p5,b5")/2+COUNTIF($G334:$BP334,"p5,c5")/2+COUNTIF($G334:$BP334,"p5,d5")/2</f>
        <v/>
      </c>
      <c r="BZ334" s="63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4">
        <f>IF(BZ334&gt;25,4,IF(BZ334&gt;18,3,IF(BZ334&gt;12,2,IF(BZ334&gt;4,1,0))))-BX334-2+1</f>
        <v/>
      </c>
      <c r="CE334" s="30" t="n"/>
      <c r="CF334" s="64">
        <f>CD334*CI334</f>
        <v/>
      </c>
      <c r="CG334" s="65">
        <f>F334-BY334+1</f>
        <v/>
      </c>
      <c r="CH334" s="64">
        <f>CE334*16</f>
        <v/>
      </c>
      <c r="CI334" s="66">
        <f>VLOOKUP(A334,[1]DATA!$A$6:$AI$331,34,0)</f>
        <v/>
      </c>
      <c r="CJ334" s="67">
        <f>VLOOKUP(A334,[2]CHAMCONG!A$7:CI$333,79,0)</f>
        <v/>
      </c>
      <c r="CK334" s="68">
        <f>CJ334-CA334</f>
        <v/>
      </c>
      <c r="CM334" s="25" t="n"/>
    </row>
    <row r="335" ht="18" customFormat="1" customHeight="1" s="32">
      <c r="A335" s="69" t="inlineStr">
        <is>
          <t>A2036</t>
        </is>
      </c>
      <c r="B335" s="70" t="inlineStr">
        <is>
          <t>Trần Quang Mạnh</t>
        </is>
      </c>
      <c r="C335" s="77" t="inlineStr">
        <is>
          <t>KINH DOANH</t>
        </is>
      </c>
      <c r="D335" s="69" t="inlineStr">
        <is>
          <t>Gián tiếp</t>
        </is>
      </c>
      <c r="E335" s="79" t="inlineStr">
        <is>
          <t>2021-06-07</t>
        </is>
      </c>
      <c r="F335" s="92" t="inlineStr"/>
      <c r="G335" s="73" t="inlineStr">
        <is>
          <t>D</t>
        </is>
      </c>
      <c r="H335" s="73" t="n">
        <v>0</v>
      </c>
      <c r="I335" s="73" t="inlineStr">
        <is>
          <t>P0</t>
        </is>
      </c>
      <c r="J335" s="75" t="n">
        <v>0</v>
      </c>
      <c r="K335" s="73" t="inlineStr"/>
      <c r="L335" s="73" t="n">
        <v>0</v>
      </c>
      <c r="M335" s="73" t="inlineStr">
        <is>
          <t>D</t>
        </is>
      </c>
      <c r="N335" s="73" t="n">
        <v>0</v>
      </c>
      <c r="O335" s="73" t="inlineStr">
        <is>
          <t>D</t>
        </is>
      </c>
      <c r="P335" s="75" t="n">
        <v>0</v>
      </c>
      <c r="Q335" s="73" t="inlineStr">
        <is>
          <t>D</t>
        </is>
      </c>
      <c r="R335" s="73" t="n">
        <v>0</v>
      </c>
      <c r="S335" s="73" t="inlineStr">
        <is>
          <t>D</t>
        </is>
      </c>
      <c r="T335" s="73" t="n">
        <v>0</v>
      </c>
      <c r="U335" s="73" t="inlineStr">
        <is>
          <t>R0</t>
        </is>
      </c>
      <c r="V335" s="73" t="n">
        <v>0</v>
      </c>
      <c r="W335" s="73" t="inlineStr">
        <is>
          <t>L</t>
        </is>
      </c>
      <c r="X335" s="73" t="n">
        <v>0</v>
      </c>
      <c r="Y335" s="73" t="inlineStr"/>
      <c r="Z335" s="73" t="n">
        <v>0</v>
      </c>
      <c r="AA335" s="73" t="inlineStr">
        <is>
          <t>P0</t>
        </is>
      </c>
      <c r="AB335" s="73" t="n">
        <v>0</v>
      </c>
      <c r="AC335" s="73" t="n"/>
      <c r="AD335" s="73" t="n"/>
      <c r="AE335" s="73" t="n"/>
      <c r="AF335" s="73" t="n"/>
      <c r="AG335" s="73" t="n"/>
      <c r="AH335" s="73" t="n"/>
      <c r="AI335" s="73" t="n"/>
      <c r="AJ335" s="73" t="n"/>
      <c r="AK335" s="73" t="n"/>
      <c r="AL335" s="73" t="n"/>
      <c r="AM335" s="73" t="n"/>
      <c r="AN335" s="73" t="n"/>
      <c r="AO335" s="73" t="n"/>
      <c r="AP335" s="73" t="n"/>
      <c r="AQ335" s="73" t="n"/>
      <c r="AR335" s="73" t="n"/>
      <c r="AS335" s="73" t="n"/>
      <c r="AT335" s="73" t="n"/>
      <c r="AU335" s="73" t="n"/>
      <c r="AV335" s="73" t="n"/>
      <c r="AW335" s="73" t="n"/>
      <c r="AX335" s="73" t="n"/>
      <c r="AY335" s="73" t="n"/>
      <c r="AZ335" s="73" t="n"/>
      <c r="BA335" s="73" t="n"/>
      <c r="BB335" s="73" t="n"/>
      <c r="BC335" s="73" t="n"/>
      <c r="BD335" s="73" t="n"/>
      <c r="BE335" s="73" t="n"/>
      <c r="BF335" s="73" t="n"/>
      <c r="BG335" s="73" t="n"/>
      <c r="BH335" s="73" t="n"/>
      <c r="BI335" s="73" t="n"/>
      <c r="BJ335" s="73" t="n"/>
      <c r="BK335" s="73" t="n"/>
      <c r="BL335" s="73" t="n"/>
      <c r="BM335" s="73" t="n"/>
      <c r="BN335" s="73" t="n"/>
      <c r="BO335" s="73" t="n"/>
      <c r="BP335" s="73" t="n"/>
      <c r="BQ335" s="62">
        <f>COUNTIF($G335:$BP335,"a")+COUNTIF($G335:$BP335,"r0,a5")/2+COUNTIF($G335:$BP335,"p5,a5")/2</f>
        <v/>
      </c>
      <c r="BR335" s="62">
        <f>COUNTIF($G335:$BP335,"d")+COUNTIF($G335:$BP335,"r0,d5")/2+COUNTIF($G335:$BP335,"p5,d5")/2</f>
        <v/>
      </c>
      <c r="BS335" s="62">
        <f>COUNTIF($G335:$BP335,"b")+COUNTIF($G335:$BP335,"r0,b5")/2+COUNTIF($G335:$BP335,"p5,b5")/2</f>
        <v/>
      </c>
      <c r="BT335" s="62">
        <f>COUNTIF($G335:$BP335,"c")+COUNTIF($G335:$BP335,"r0,c5")/2+COUNTIF($G335:$BP335,"p5,c5")/2</f>
        <v/>
      </c>
      <c r="BU335" s="62">
        <f>COUNTIF($G335:$BP335,"KH")+COUNTIF($G335:$BP335,"TL")+COUNTIF($G335:$BP335,"L")</f>
        <v/>
      </c>
      <c r="BV335" s="62" t="n"/>
      <c r="BW335" s="62">
        <f>COUNTIF($G335:$BP335,"hh")</f>
        <v/>
      </c>
      <c r="BX335" s="62">
        <f>COUNTIF($G335:$BP335,"nt7")</f>
        <v/>
      </c>
      <c r="BY335" s="62">
        <f>COUNTIF($G335:$BP335,"P")+COUNTIF($G335:$BP335,"p5,a5")/2+COUNTIF($G335:$BP335,"p5,b5")/2+COUNTIF($G335:$BP335,"p5,c5")/2+COUNTIF($G335:$BP335,"p5,d5")/2</f>
        <v/>
      </c>
      <c r="BZ335" s="63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4">
        <f>IF(BZ335&gt;25,4,IF(BZ335&gt;18,3,IF(BZ335&gt;12,2,IF(BZ335&gt;4,1,0))))-BX335-2+1</f>
        <v/>
      </c>
      <c r="CE335" s="30" t="n"/>
      <c r="CF335" s="64">
        <f>CD335*CI335</f>
        <v/>
      </c>
      <c r="CG335" s="65">
        <f>F335-BY335+1</f>
        <v/>
      </c>
      <c r="CH335" s="64">
        <f>CE335*16</f>
        <v/>
      </c>
      <c r="CI335" s="66">
        <f>VLOOKUP(A335,[1]DATA!$A$6:$AI$331,34,0)</f>
        <v/>
      </c>
      <c r="CJ335" s="67">
        <f>VLOOKUP(A335,[2]CHAMCONG!A$7:CI$333,79,0)</f>
        <v/>
      </c>
      <c r="CK335" s="68">
        <f>CJ335-CA335</f>
        <v/>
      </c>
    </row>
    <row r="336" ht="18" customFormat="1" customHeight="1" s="32">
      <c r="A336" s="69" t="inlineStr">
        <is>
          <t>A2039</t>
        </is>
      </c>
      <c r="B336" s="70" t="inlineStr">
        <is>
          <t>Hoàng Thị Thanh Trúc</t>
        </is>
      </c>
      <c r="C336" s="77" t="inlineStr">
        <is>
          <t>QA/QC Hành Chính</t>
        </is>
      </c>
      <c r="D336" s="69" t="inlineStr">
        <is>
          <t>Gián tiếp</t>
        </is>
      </c>
      <c r="E336" s="81" t="inlineStr">
        <is>
          <t>2021-06-07</t>
        </is>
      </c>
      <c r="F336" s="92" t="inlineStr"/>
      <c r="G336" s="73" t="inlineStr">
        <is>
          <t>D</t>
        </is>
      </c>
      <c r="H336" s="73" t="n">
        <v>0</v>
      </c>
      <c r="I336" s="73" t="inlineStr">
        <is>
          <t>D</t>
        </is>
      </c>
      <c r="J336" s="74" t="n">
        <v>0</v>
      </c>
      <c r="K336" s="73" t="inlineStr"/>
      <c r="L336" s="74" t="n">
        <v>0</v>
      </c>
      <c r="M336" s="73" t="inlineStr">
        <is>
          <t>D</t>
        </is>
      </c>
      <c r="N336" s="74" t="n">
        <v>0</v>
      </c>
      <c r="O336" s="73" t="inlineStr">
        <is>
          <t>D</t>
        </is>
      </c>
      <c r="P336" s="74" t="n">
        <v>0</v>
      </c>
      <c r="Q336" s="73" t="inlineStr">
        <is>
          <t>D</t>
        </is>
      </c>
      <c r="R336" s="73" t="n">
        <v>0</v>
      </c>
      <c r="S336" s="73" t="inlineStr">
        <is>
          <t>D</t>
        </is>
      </c>
      <c r="T336" s="74" t="n">
        <v>0</v>
      </c>
      <c r="U336" s="73" t="inlineStr">
        <is>
          <t>R0</t>
        </is>
      </c>
      <c r="V336" s="74" t="n">
        <v>0</v>
      </c>
      <c r="W336" s="73" t="inlineStr">
        <is>
          <t>L</t>
        </is>
      </c>
      <c r="X336" s="74" t="n">
        <v>0</v>
      </c>
      <c r="Y336" s="73" t="inlineStr"/>
      <c r="Z336" s="74" t="n">
        <v>0</v>
      </c>
      <c r="AA336" s="73" t="inlineStr">
        <is>
          <t>P0</t>
        </is>
      </c>
      <c r="AB336" s="74" t="n">
        <v>0</v>
      </c>
      <c r="AC336" s="73" t="n"/>
      <c r="AD336" s="74" t="n"/>
      <c r="AE336" s="73" t="n"/>
      <c r="AF336" s="73" t="n"/>
      <c r="AG336" s="73" t="n"/>
      <c r="AH336" s="74" t="n"/>
      <c r="AI336" s="73" t="n"/>
      <c r="AJ336" s="74" t="n"/>
      <c r="AK336" s="73" t="n"/>
      <c r="AL336" s="74" t="n"/>
      <c r="AM336" s="73" t="n"/>
      <c r="AN336" s="74" t="n"/>
      <c r="AO336" s="73" t="n"/>
      <c r="AP336" s="74" t="n"/>
      <c r="AQ336" s="73" t="n"/>
      <c r="AR336" s="74" t="n"/>
      <c r="AS336" s="73" t="n"/>
      <c r="AT336" s="73" t="n"/>
      <c r="AU336" s="73" t="n"/>
      <c r="AV336" s="74" t="n"/>
      <c r="AW336" s="73" t="n"/>
      <c r="AX336" s="74" t="n"/>
      <c r="AY336" s="73" t="n"/>
      <c r="AZ336" s="74" t="n"/>
      <c r="BA336" s="73" t="n"/>
      <c r="BB336" s="74" t="n"/>
      <c r="BC336" s="73" t="n"/>
      <c r="BD336" s="74" t="n"/>
      <c r="BE336" s="73" t="n"/>
      <c r="BF336" s="74" t="n"/>
      <c r="BG336" s="73" t="n"/>
      <c r="BH336" s="73" t="n"/>
      <c r="BI336" s="73" t="n"/>
      <c r="BJ336" s="74" t="n"/>
      <c r="BK336" s="73" t="n"/>
      <c r="BL336" s="74" t="n"/>
      <c r="BM336" s="73" t="n"/>
      <c r="BN336" s="74" t="n"/>
      <c r="BO336" s="73" t="n"/>
      <c r="BP336" s="74" t="n"/>
      <c r="BQ336" s="62">
        <f>COUNTIF($G336:$BP336,"a")+COUNTIF($G336:$BP336,"r0,a5")/2+COUNTIF($G336:$BP336,"p5,a5")/2</f>
        <v/>
      </c>
      <c r="BR336" s="62">
        <f>COUNTIF($G336:$BP336,"d")+COUNTIF($G336:$BP336,"r0,d5")/2+COUNTIF($G336:$BP336,"p5,d5")/2</f>
        <v/>
      </c>
      <c r="BS336" s="62">
        <f>COUNTIF($G336:$BP336,"b")+COUNTIF($G336:$BP336,"r0,b5")/2+COUNTIF($G336:$BP336,"p5,b5")/2</f>
        <v/>
      </c>
      <c r="BT336" s="62">
        <f>COUNTIF($G336:$BP336,"c")+COUNTIF($G336:$BP336,"r0,c5")/2+COUNTIF($G336:$BP336,"p5,c5")/2</f>
        <v/>
      </c>
      <c r="BU336" s="62">
        <f>COUNTIF($G336:$BP336,"KH")+COUNTIF($G336:$BP336,"TL")+COUNTIF($G336:$BP336,"L")</f>
        <v/>
      </c>
      <c r="BV336" s="62" t="n"/>
      <c r="BW336" s="62">
        <f>COUNTIF($G336:$BP336,"hh")</f>
        <v/>
      </c>
      <c r="BX336" s="62">
        <f>COUNTIF($G336:$BP336,"nt7")</f>
        <v/>
      </c>
      <c r="BY336" s="62">
        <f>COUNTIF($G336:$BP336,"P")+COUNTIF($G336:$BP336,"p5,a5")/2+COUNTIF($G336:$BP336,"p5,b5")/2+COUNTIF($G336:$BP336,"p5,c5")/2+COUNTIF($G336:$BP336,"p5,d5")/2</f>
        <v/>
      </c>
      <c r="BZ336" s="63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4">
        <f>IF(BZ336&gt;25,4,IF(BZ336&gt;18,3,IF(BZ336&gt;12,2,IF(BZ336&gt;4,1,0))))-BX336-2+1</f>
        <v/>
      </c>
      <c r="CE336" s="30" t="n"/>
      <c r="CF336" s="64">
        <f>CD336*CI336</f>
        <v/>
      </c>
      <c r="CG336" s="65">
        <f>F336-BY336+1</f>
        <v/>
      </c>
      <c r="CH336" s="64">
        <f>CE336*16</f>
        <v/>
      </c>
      <c r="CI336" s="66">
        <f>VLOOKUP(A336,[1]DATA!$A$6:$AI$331,34,0)</f>
        <v/>
      </c>
      <c r="CJ336" s="67">
        <f>VLOOKUP(A336,[2]CHAMCONG!A$7:CI$333,79,0)</f>
        <v/>
      </c>
      <c r="CK336" s="68">
        <f>CJ336-CA336</f>
        <v/>
      </c>
    </row>
    <row r="337" ht="18" customFormat="1" customHeight="1" s="32">
      <c r="A337" s="69" t="inlineStr">
        <is>
          <t>A2040</t>
        </is>
      </c>
      <c r="B337" s="70" t="inlineStr">
        <is>
          <t>Nguyễn Ngọc Thiện</t>
        </is>
      </c>
      <c r="C337" s="77" t="inlineStr">
        <is>
          <t>Khuôn Lập trình-gia công</t>
        </is>
      </c>
      <c r="D337" s="69" t="inlineStr">
        <is>
          <t>Gián tiếp</t>
        </is>
      </c>
      <c r="E337" s="82" t="inlineStr">
        <is>
          <t>2021-07-05</t>
        </is>
      </c>
      <c r="F337" s="92" t="inlineStr"/>
      <c r="G337" s="73" t="inlineStr">
        <is>
          <t>D</t>
        </is>
      </c>
      <c r="H337" s="73" t="n">
        <v>0</v>
      </c>
      <c r="I337" s="75" t="inlineStr">
        <is>
          <t>D</t>
        </is>
      </c>
      <c r="J337" s="74" t="n">
        <v>0</v>
      </c>
      <c r="K337" s="73" t="inlineStr">
        <is>
          <t>CN</t>
        </is>
      </c>
      <c r="L337" s="74" t="n">
        <v>8</v>
      </c>
      <c r="M337" s="73" t="inlineStr">
        <is>
          <t>D</t>
        </is>
      </c>
      <c r="N337" s="74" t="n">
        <v>0</v>
      </c>
      <c r="O337" s="75" t="inlineStr">
        <is>
          <t>D</t>
        </is>
      </c>
      <c r="P337" s="74" t="n">
        <v>4</v>
      </c>
      <c r="Q337" s="73" t="inlineStr">
        <is>
          <t>D</t>
        </is>
      </c>
      <c r="R337" s="73" t="n">
        <v>0</v>
      </c>
      <c r="S337" s="73" t="inlineStr">
        <is>
          <t>D</t>
        </is>
      </c>
      <c r="T337" s="74" t="n">
        <v>4</v>
      </c>
      <c r="U337" s="73" t="inlineStr">
        <is>
          <t>D</t>
        </is>
      </c>
      <c r="V337" s="74" t="n">
        <v>0</v>
      </c>
      <c r="W337" s="73" t="inlineStr">
        <is>
          <t>L</t>
        </is>
      </c>
      <c r="X337" s="74" t="n">
        <v>8</v>
      </c>
      <c r="Y337" s="73" t="inlineStr">
        <is>
          <t>CN</t>
        </is>
      </c>
      <c r="Z337" s="74" t="n">
        <v>9</v>
      </c>
      <c r="AA337" s="73" t="inlineStr">
        <is>
          <t>R0</t>
        </is>
      </c>
      <c r="AB337" s="74" t="n">
        <v>0</v>
      </c>
      <c r="AC337" s="73" t="n"/>
      <c r="AD337" s="74" t="n"/>
      <c r="AE337" s="73" t="n"/>
      <c r="AF337" s="73" t="n"/>
      <c r="AG337" s="73" t="n"/>
      <c r="AH337" s="74" t="n"/>
      <c r="AI337" s="73" t="n"/>
      <c r="AJ337" s="74" t="n"/>
      <c r="AK337" s="73" t="n"/>
      <c r="AL337" s="74" t="n"/>
      <c r="AM337" s="73" t="n"/>
      <c r="AN337" s="74" t="n"/>
      <c r="AO337" s="73" t="n"/>
      <c r="AP337" s="74" t="n"/>
      <c r="AQ337" s="73" t="n"/>
      <c r="AR337" s="74" t="n"/>
      <c r="AS337" s="73" t="n"/>
      <c r="AT337" s="73" t="n"/>
      <c r="AU337" s="73" t="n"/>
      <c r="AV337" s="74" t="n"/>
      <c r="AW337" s="73" t="n"/>
      <c r="AX337" s="74" t="n"/>
      <c r="AY337" s="73" t="n"/>
      <c r="AZ337" s="74" t="n"/>
      <c r="BA337" s="73" t="n"/>
      <c r="BB337" s="74" t="n"/>
      <c r="BC337" s="73" t="n"/>
      <c r="BD337" s="74" t="n"/>
      <c r="BE337" s="73" t="n"/>
      <c r="BF337" s="74" t="n"/>
      <c r="BG337" s="73" t="n"/>
      <c r="BH337" s="73" t="n"/>
      <c r="BI337" s="73" t="n"/>
      <c r="BJ337" s="74" t="n"/>
      <c r="BK337" s="73" t="n"/>
      <c r="BL337" s="74" t="n"/>
      <c r="BM337" s="73" t="n"/>
      <c r="BN337" s="74" t="n"/>
      <c r="BO337" s="73" t="n"/>
      <c r="BP337" s="74" t="n"/>
      <c r="BQ337" s="62">
        <f>COUNTIF($G337:$BP337,"a")+COUNTIF($G337:$BP337,"r0,a5")/2+COUNTIF($G337:$BP337,"p5,a5")/2</f>
        <v/>
      </c>
      <c r="BR337" s="62">
        <f>COUNTIF($G337:$BP337,"d")+COUNTIF($G337:$BP337,"r0,d5")/2+COUNTIF($G337:$BP337,"p5,d5")/2</f>
        <v/>
      </c>
      <c r="BS337" s="62">
        <f>COUNTIF($G337:$BP337,"b")+COUNTIF($G337:$BP337,"r0,b5")/2+COUNTIF($G337:$BP337,"p5,b5")/2</f>
        <v/>
      </c>
      <c r="BT337" s="62">
        <f>COUNTIF($G337:$BP337,"c")+COUNTIF($G337:$BP337,"r0,c5")/2+COUNTIF($G337:$BP337,"p5,c5")/2</f>
        <v/>
      </c>
      <c r="BU337" s="62">
        <f>COUNTIF($G337:$BP337,"KH")+COUNTIF($G337:$BP337,"TL")+COUNTIF($G337:$BP337,"L")</f>
        <v/>
      </c>
      <c r="BV337" s="62" t="n"/>
      <c r="BW337" s="62">
        <f>COUNTIF($G337:$BP337,"hh")</f>
        <v/>
      </c>
      <c r="BX337" s="62">
        <f>COUNTIF($G337:$BP337,"nt7")</f>
        <v/>
      </c>
      <c r="BY337" s="62">
        <f>COUNTIF($G337:$BP337,"P")+COUNTIF($G337:$BP337,"p5,a5")/2+COUNTIF($G337:$BP337,"p5,b5")/2+COUNTIF($G337:$BP337,"p5,c5")/2+COUNTIF($G337:$BP337,"p5,d5")/2</f>
        <v/>
      </c>
      <c r="BZ337" s="63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4">
        <f>IF(BZ337&gt;25,4,IF(BZ337&gt;18,3,IF(BZ337&gt;12,2,IF(BZ337&gt;4,1,0))))-BX337-2+1</f>
        <v/>
      </c>
      <c r="CE337" s="30" t="n"/>
      <c r="CF337" s="64">
        <f>CD337*CI337</f>
        <v/>
      </c>
      <c r="CG337" s="65">
        <f>F337-BY337+1</f>
        <v/>
      </c>
      <c r="CH337" s="64">
        <f>CE337*16</f>
        <v/>
      </c>
      <c r="CI337" s="66">
        <f>VLOOKUP(A337,[1]DATA!$A$6:$AI$331,34,0)</f>
        <v/>
      </c>
      <c r="CJ337" s="67">
        <f>VLOOKUP(A337,[2]CHAMCONG!A$7:CI$333,79,0)</f>
        <v/>
      </c>
      <c r="CK337" s="68">
        <f>CJ337-CA337</f>
        <v/>
      </c>
    </row>
    <row r="338" ht="15" customHeight="1">
      <c r="A338" s="83" t="inlineStr">
        <is>
          <t>A2041</t>
        </is>
      </c>
      <c r="B338" s="70" t="inlineStr">
        <is>
          <t>Lê Văn Vũ</t>
        </is>
      </c>
      <c r="C338" s="77" t="inlineStr">
        <is>
          <t>BT Gia Công</t>
        </is>
      </c>
      <c r="D338" s="84" t="inlineStr">
        <is>
          <t>Trực tiếp</t>
        </is>
      </c>
      <c r="E338" s="69" t="inlineStr">
        <is>
          <t>2021-12-09</t>
        </is>
      </c>
      <c r="F338" s="69" t="inlineStr"/>
      <c r="G338" s="73" t="inlineStr">
        <is>
          <t>P0</t>
        </is>
      </c>
      <c r="H338" s="73" t="n">
        <v>0</v>
      </c>
      <c r="I338" s="75" t="inlineStr">
        <is>
          <t>A</t>
        </is>
      </c>
      <c r="J338" s="75" t="n">
        <v>4</v>
      </c>
      <c r="K338" s="73" t="inlineStr"/>
      <c r="L338" s="73" t="n">
        <v>0</v>
      </c>
      <c r="M338" s="73" t="inlineStr">
        <is>
          <t>A</t>
        </is>
      </c>
      <c r="N338" s="73" t="n">
        <v>4</v>
      </c>
      <c r="O338" s="75" t="inlineStr">
        <is>
          <t>A</t>
        </is>
      </c>
      <c r="P338" s="75" t="n">
        <v>4</v>
      </c>
      <c r="Q338" s="73" t="inlineStr">
        <is>
          <t>A</t>
        </is>
      </c>
      <c r="R338" s="73" t="n">
        <v>3</v>
      </c>
      <c r="S338" s="73" t="inlineStr">
        <is>
          <t>A</t>
        </is>
      </c>
      <c r="T338" s="73" t="n">
        <v>3</v>
      </c>
      <c r="U338" s="73" t="inlineStr">
        <is>
          <t>A</t>
        </is>
      </c>
      <c r="V338" s="73" t="n">
        <v>3</v>
      </c>
      <c r="W338" s="73" t="inlineStr">
        <is>
          <t>L</t>
        </is>
      </c>
      <c r="X338" s="73" t="n">
        <v>0</v>
      </c>
      <c r="Y338" s="73" t="inlineStr"/>
      <c r="Z338" s="73" t="n">
        <v>0</v>
      </c>
      <c r="AA338" s="73" t="inlineStr">
        <is>
          <t>R0</t>
        </is>
      </c>
      <c r="AB338" s="73" t="n">
        <v>0</v>
      </c>
      <c r="AC338" s="73" t="n"/>
      <c r="AD338" s="73" t="n"/>
      <c r="AE338" s="73" t="n"/>
      <c r="AF338" s="73" t="n"/>
      <c r="AG338" s="73" t="n"/>
      <c r="AH338" s="73" t="n"/>
      <c r="AI338" s="73" t="n"/>
      <c r="AJ338" s="73" t="n"/>
      <c r="AK338" s="73" t="n"/>
      <c r="AL338" s="73" t="n"/>
      <c r="AM338" s="73" t="n"/>
      <c r="AN338" s="73" t="n"/>
      <c r="AO338" s="73" t="n"/>
      <c r="AP338" s="73" t="n"/>
      <c r="AQ338" s="73" t="n"/>
      <c r="AR338" s="73" t="n"/>
      <c r="AS338" s="73" t="n"/>
      <c r="AT338" s="73" t="n"/>
      <c r="AU338" s="73" t="n"/>
      <c r="AV338" s="73" t="n"/>
      <c r="AW338" s="73" t="n"/>
      <c r="AX338" s="73" t="n"/>
      <c r="AY338" s="73" t="n"/>
      <c r="AZ338" s="73" t="n"/>
      <c r="BA338" s="73" t="n"/>
      <c r="BB338" s="73" t="n"/>
      <c r="BC338" s="73" t="n"/>
      <c r="BD338" s="73" t="n"/>
      <c r="BE338" s="73" t="n"/>
      <c r="BF338" s="73" t="n"/>
      <c r="BG338" s="73" t="n"/>
      <c r="BH338" s="73" t="n"/>
      <c r="BI338" s="73" t="n"/>
      <c r="BJ338" s="73" t="n"/>
      <c r="BK338" s="73" t="n"/>
      <c r="BL338" s="73" t="n"/>
      <c r="BM338" s="73" t="n"/>
      <c r="BN338" s="73" t="n"/>
      <c r="BO338" s="73" t="n"/>
      <c r="BP338" s="73" t="n"/>
      <c r="BQ338" s="62">
        <f>COUNTIF($G338:$BP338,"a")+COUNTIF($G338:$BP338,"r0,a5")/2+COUNTIF($G338:$BP338,"p5,a5")/2</f>
        <v/>
      </c>
      <c r="BR338" s="62">
        <f>COUNTIF($G338:$BP338,"d")+COUNTIF($G338:$BP338,"r0,d5")/2+COUNTIF($G338:$BP338,"p5,d5")/2</f>
        <v/>
      </c>
      <c r="BS338" s="62">
        <f>COUNTIF($G338:$BP338,"b")+COUNTIF($G338:$BP338,"r0,b5")/2+COUNTIF($G338:$BP338,"p5,b5")/2</f>
        <v/>
      </c>
      <c r="BT338" s="62">
        <f>COUNTIF($G338:$BP338,"c")+COUNTIF($G338:$BP338,"r0,c5")/2+COUNTIF($G338:$BP338,"p5,c5")/2</f>
        <v/>
      </c>
      <c r="BU338" s="62">
        <f>COUNTIF($G338:$BP338,"KH")+COUNTIF($G338:$BP338,"TL")+COUNTIF($G338:$BP338,"L")</f>
        <v/>
      </c>
      <c r="BV338" s="62" t="n"/>
      <c r="BW338" s="62">
        <f>COUNTIF($G338:$BP338,"hh")</f>
        <v/>
      </c>
      <c r="BX338" s="62">
        <f>COUNTIF($G338:$BP338,"nt7")</f>
        <v/>
      </c>
      <c r="BY338" s="62">
        <f>COUNTIF($G338:$BP338,"P")+COUNTIF($G338:$BP338,"p5,a5")/2+COUNTIF($G338:$BP338,"p5,b5")/2+COUNTIF($G338:$BP338,"p5,c5")/2+COUNTIF($G338:$BP338,"p5,d5")/2</f>
        <v/>
      </c>
      <c r="BZ338" s="63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4">
        <f>IF(BZ338&gt;25,4,IF(BZ338&gt;18,3,IF(BZ338&gt;12,2,IF(BZ338&gt;4,1,0))))-BX338-2+1</f>
        <v/>
      </c>
      <c r="CE338" s="30" t="n"/>
      <c r="CF338" s="64">
        <f>CD338*CI338</f>
        <v/>
      </c>
      <c r="CG338" s="65">
        <f>F338-BY338+1</f>
        <v/>
      </c>
      <c r="CH338" s="64">
        <f>CE338*16</f>
        <v/>
      </c>
      <c r="CI338" s="66">
        <f>VLOOKUP(A338,[1]DATA!$A$6:$AI$331,34,0)</f>
        <v/>
      </c>
      <c r="CJ338" s="67">
        <f>VLOOKUP(A338,[2]CHAMCONG!A$7:CI$333,79,0)</f>
        <v/>
      </c>
      <c r="CK338" s="68">
        <f>CJ338-CA338</f>
        <v/>
      </c>
    </row>
    <row r="339" ht="15" customHeight="1">
      <c r="A339" s="83" t="inlineStr">
        <is>
          <t>A2043</t>
        </is>
      </c>
      <c r="B339" s="70" t="inlineStr">
        <is>
          <t>Nguyễn Thị Mộng Thùy</t>
        </is>
      </c>
      <c r="C339" s="77" t="inlineStr">
        <is>
          <t>X2 Line 2-4</t>
        </is>
      </c>
      <c r="D339" s="84" t="inlineStr">
        <is>
          <t>Trực tiếp</t>
        </is>
      </c>
      <c r="E339" s="85" t="inlineStr">
        <is>
          <t>2021-06-17</t>
        </is>
      </c>
      <c r="F339" s="69" t="inlineStr"/>
      <c r="G339" s="73" t="inlineStr">
        <is>
          <t>P0</t>
        </is>
      </c>
      <c r="H339" s="73" t="n">
        <v>0</v>
      </c>
      <c r="I339" s="75" t="inlineStr">
        <is>
          <t>P0</t>
        </is>
      </c>
      <c r="J339" s="75" t="n">
        <v>0</v>
      </c>
      <c r="K339" s="73" t="inlineStr"/>
      <c r="L339" s="73" t="n">
        <v>0</v>
      </c>
      <c r="M339" s="73" t="inlineStr">
        <is>
          <t>P0</t>
        </is>
      </c>
      <c r="N339" s="73" t="n">
        <v>0</v>
      </c>
      <c r="O339" s="75" t="inlineStr">
        <is>
          <t>P0</t>
        </is>
      </c>
      <c r="P339" s="75" t="n">
        <v>0</v>
      </c>
      <c r="Q339" s="73" t="inlineStr">
        <is>
          <t>P0</t>
        </is>
      </c>
      <c r="R339" s="73" t="n">
        <v>0</v>
      </c>
      <c r="S339" s="73" t="inlineStr">
        <is>
          <t>A</t>
        </is>
      </c>
      <c r="T339" s="73" t="n">
        <v>4</v>
      </c>
      <c r="U339" s="73" t="inlineStr">
        <is>
          <t>A</t>
        </is>
      </c>
      <c r="V339" s="73" t="n">
        <v>4</v>
      </c>
      <c r="W339" s="73" t="inlineStr">
        <is>
          <t>L</t>
        </is>
      </c>
      <c r="X339" s="73" t="n">
        <v>0</v>
      </c>
      <c r="Y339" s="73" t="inlineStr"/>
      <c r="Z339" s="73" t="n">
        <v>0</v>
      </c>
      <c r="AA339" s="73" t="inlineStr">
        <is>
          <t>R0</t>
        </is>
      </c>
      <c r="AB339" s="73" t="n">
        <v>0</v>
      </c>
      <c r="AC339" s="73" t="n"/>
      <c r="AD339" s="73" t="n"/>
      <c r="AE339" s="73" t="n"/>
      <c r="AF339" s="73" t="n"/>
      <c r="AG339" s="73" t="n"/>
      <c r="AH339" s="73" t="n"/>
      <c r="AI339" s="73" t="n"/>
      <c r="AJ339" s="73" t="n"/>
      <c r="AK339" s="73" t="n"/>
      <c r="AL339" s="73" t="n"/>
      <c r="AM339" s="73" t="n"/>
      <c r="AN339" s="73" t="n"/>
      <c r="AO339" s="73" t="n"/>
      <c r="AP339" s="73" t="n"/>
      <c r="AQ339" s="73" t="n"/>
      <c r="AR339" s="73" t="n"/>
      <c r="AS339" s="73" t="n"/>
      <c r="AT339" s="73" t="n"/>
      <c r="AU339" s="73" t="n"/>
      <c r="AV339" s="73" t="n"/>
      <c r="AW339" s="73" t="n"/>
      <c r="AX339" s="73" t="n"/>
      <c r="AY339" s="73" t="n"/>
      <c r="AZ339" s="73" t="n"/>
      <c r="BA339" s="73" t="n"/>
      <c r="BB339" s="73" t="n"/>
      <c r="BC339" s="73" t="n"/>
      <c r="BD339" s="73" t="n"/>
      <c r="BE339" s="73" t="n"/>
      <c r="BF339" s="73" t="n"/>
      <c r="BG339" s="73" t="n"/>
      <c r="BH339" s="73" t="n"/>
      <c r="BI339" s="73" t="n"/>
      <c r="BJ339" s="73" t="n"/>
      <c r="BK339" s="73" t="n"/>
      <c r="BL339" s="73" t="n"/>
      <c r="BM339" s="73" t="n"/>
      <c r="BN339" s="73" t="n"/>
      <c r="BO339" s="73" t="n"/>
      <c r="BP339" s="73" t="n"/>
      <c r="BQ339" s="62">
        <f>COUNTIF($G339:$BP339,"a")+COUNTIF($G339:$BP339,"r0,a5")/2+COUNTIF($G339:$BP339,"p5,a5")/2</f>
        <v/>
      </c>
      <c r="BR339" s="62">
        <f>COUNTIF($G339:$BP339,"d")+COUNTIF($G339:$BP339,"r0,d5")/2+COUNTIF($G339:$BP339,"p5,d5")/2</f>
        <v/>
      </c>
      <c r="BS339" s="62">
        <f>COUNTIF($G339:$BP339,"b")+COUNTIF($G339:$BP339,"r0,b5")/2+COUNTIF($G339:$BP339,"p5,b5")/2</f>
        <v/>
      </c>
      <c r="BT339" s="62">
        <f>COUNTIF($G339:$BP339,"c")+COUNTIF($G339:$BP339,"r0,c5")/2+COUNTIF($G339:$BP339,"p5,c5")/2</f>
        <v/>
      </c>
      <c r="BU339" s="62">
        <f>COUNTIF($G339:$BP339,"KH")+COUNTIF($G339:$BP339,"TL")+COUNTIF($G339:$BP339,"L")</f>
        <v/>
      </c>
      <c r="BV339" s="62" t="n"/>
      <c r="BW339" s="62">
        <f>COUNTIF($G339:$BP339,"hh")</f>
        <v/>
      </c>
      <c r="BX339" s="62">
        <f>COUNTIF($G339:$BP339,"nt7")</f>
        <v/>
      </c>
      <c r="BY339" s="62">
        <f>COUNTIF($G339:$BP339,"P")+COUNTIF($G339:$BP339,"p5,a5")/2+COUNTIF($G339:$BP339,"p5,b5")/2+COUNTIF($G339:$BP339,"p5,c5")/2+COUNTIF($G339:$BP339,"p5,d5")/2</f>
        <v/>
      </c>
      <c r="BZ339" s="63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4">
        <f>IF(BZ339&gt;25,4,IF(BZ339&gt;18,3,IF(BZ339&gt;12,2,IF(BZ339&gt;4,1,0))))-BX339-2+1</f>
        <v/>
      </c>
      <c r="CE339" s="30" t="n"/>
      <c r="CF339" s="64">
        <f>CD339*CI339</f>
        <v/>
      </c>
      <c r="CG339" s="65">
        <f>F339-BY339+1</f>
        <v/>
      </c>
      <c r="CH339" s="64">
        <f>CE339*16</f>
        <v/>
      </c>
      <c r="CI339" s="66">
        <f>VLOOKUP(A339,[1]DATA!$A$6:$AI$331,34,0)</f>
        <v/>
      </c>
      <c r="CJ339" s="67">
        <f>VLOOKUP(A339,[2]CHAMCONG!A$7:CI$333,79,0)</f>
        <v/>
      </c>
      <c r="CK339" s="68">
        <f>CJ339-CA339</f>
        <v/>
      </c>
    </row>
    <row r="340" ht="15" customHeight="1">
      <c r="A340" s="86" t="inlineStr">
        <is>
          <t>A2047</t>
        </is>
      </c>
      <c r="B340" s="70" t="inlineStr">
        <is>
          <t>Trương Minh Trúc</t>
        </is>
      </c>
      <c r="C340" s="77" t="inlineStr">
        <is>
          <t>Hành Chính</t>
        </is>
      </c>
      <c r="D340" s="84" t="inlineStr">
        <is>
          <t>Trực tiếp</t>
        </is>
      </c>
      <c r="E340" s="69" t="inlineStr">
        <is>
          <t>2021-07-05</t>
        </is>
      </c>
      <c r="F340" s="69" t="inlineStr"/>
      <c r="G340" s="73" t="inlineStr">
        <is>
          <t>A</t>
        </is>
      </c>
      <c r="H340" s="73" t="n">
        <v>3</v>
      </c>
      <c r="I340" s="75" t="inlineStr">
        <is>
          <t>A</t>
        </is>
      </c>
      <c r="J340" s="75" t="n">
        <v>3</v>
      </c>
      <c r="K340" s="73" t="inlineStr"/>
      <c r="L340" s="73" t="n">
        <v>0</v>
      </c>
      <c r="M340" s="73" t="inlineStr">
        <is>
          <t>C</t>
        </is>
      </c>
      <c r="N340" s="73" t="n">
        <v>3</v>
      </c>
      <c r="O340" s="75" t="inlineStr">
        <is>
          <t>C</t>
        </is>
      </c>
      <c r="P340" s="75" t="n">
        <v>3</v>
      </c>
      <c r="Q340" s="73" t="inlineStr">
        <is>
          <t>C</t>
        </is>
      </c>
      <c r="R340" s="73" t="n">
        <v>3</v>
      </c>
      <c r="S340" s="73" t="inlineStr">
        <is>
          <t>C</t>
        </is>
      </c>
      <c r="T340" s="73" t="n">
        <v>3</v>
      </c>
      <c r="U340" s="73" t="inlineStr">
        <is>
          <t>C</t>
        </is>
      </c>
      <c r="V340" s="73" t="n">
        <v>3</v>
      </c>
      <c r="W340" s="73" t="inlineStr">
        <is>
          <t>L</t>
        </is>
      </c>
      <c r="X340" s="73" t="n">
        <v>0</v>
      </c>
      <c r="Y340" s="73" t="inlineStr"/>
      <c r="Z340" s="73" t="n">
        <v>0</v>
      </c>
      <c r="AA340" s="73" t="inlineStr">
        <is>
          <t>P0</t>
        </is>
      </c>
      <c r="AB340" s="73" t="n">
        <v>0</v>
      </c>
      <c r="AC340" s="73" t="n"/>
      <c r="AD340" s="73" t="n"/>
      <c r="AE340" s="73" t="n"/>
      <c r="AF340" s="73" t="n"/>
      <c r="AG340" s="73" t="n"/>
      <c r="AH340" s="73" t="n"/>
      <c r="AI340" s="73" t="n"/>
      <c r="AJ340" s="73" t="n"/>
      <c r="AK340" s="73" t="n"/>
      <c r="AL340" s="73" t="n"/>
      <c r="AM340" s="73" t="n"/>
      <c r="AN340" s="73" t="n"/>
      <c r="AO340" s="73" t="n"/>
      <c r="AP340" s="73" t="n"/>
      <c r="AQ340" s="73" t="n"/>
      <c r="AR340" s="73" t="n"/>
      <c r="AS340" s="73" t="n"/>
      <c r="AT340" s="73" t="n"/>
      <c r="AU340" s="73" t="n"/>
      <c r="AV340" s="73" t="n"/>
      <c r="AW340" s="73" t="n"/>
      <c r="AX340" s="73" t="n"/>
      <c r="AY340" s="73" t="n"/>
      <c r="AZ340" s="73" t="n"/>
      <c r="BA340" s="73" t="n"/>
      <c r="BB340" s="73" t="n"/>
      <c r="BC340" s="73" t="n"/>
      <c r="BD340" s="73" t="n"/>
      <c r="BE340" s="73" t="n"/>
      <c r="BF340" s="73" t="n"/>
      <c r="BG340" s="73" t="n"/>
      <c r="BH340" s="73" t="n"/>
      <c r="BI340" s="73" t="n"/>
      <c r="BJ340" s="73" t="n"/>
      <c r="BK340" s="73" t="n"/>
      <c r="BL340" s="73" t="n"/>
      <c r="BM340" s="73" t="n"/>
      <c r="BN340" s="73" t="n"/>
      <c r="BO340" s="73" t="n"/>
      <c r="BP340" s="73" t="n"/>
      <c r="BQ340" s="62">
        <f>COUNTIF($G340:$BP340,"a")+COUNTIF($G340:$BP340,"r0,a5")/2+COUNTIF($G340:$BP340,"p5,a5")/2</f>
        <v/>
      </c>
      <c r="BR340" s="62">
        <f>COUNTIF($G340:$BP340,"d")+COUNTIF($G340:$BP340,"r0,d5")/2+COUNTIF($G340:$BP340,"p5,d5")/2</f>
        <v/>
      </c>
      <c r="BS340" s="62">
        <f>COUNTIF($G340:$BP340,"b")+COUNTIF($G340:$BP340,"r0,b5")/2+COUNTIF($G340:$BP340,"p5,b5")/2</f>
        <v/>
      </c>
      <c r="BT340" s="62">
        <f>COUNTIF($G340:$BP340,"c")+COUNTIF($G340:$BP340,"r0,c5")/2+COUNTIF($G340:$BP340,"p5,c5")/2</f>
        <v/>
      </c>
      <c r="BU340" s="62">
        <f>COUNTIF($G340:$BP340,"KH")+COUNTIF($G340:$BP340,"TL")+COUNTIF($G340:$BP340,"L")</f>
        <v/>
      </c>
      <c r="BV340" s="62" t="n"/>
      <c r="BW340" s="62">
        <f>COUNTIF($G340:$BP340,"hh")</f>
        <v/>
      </c>
      <c r="BX340" s="62">
        <f>COUNTIF($G340:$BP340,"nt7")</f>
        <v/>
      </c>
      <c r="BY340" s="62">
        <f>COUNTIF($G340:$BP340,"P")+COUNTIF($G340:$BP340,"p5,a5")/2+COUNTIF($G340:$BP340,"p5,b5")/2+COUNTIF($G340:$BP340,"p5,c5")/2+COUNTIF($G340:$BP340,"p5,d5")/2</f>
        <v/>
      </c>
      <c r="BZ340" s="63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4">
        <f>IF(BZ340&gt;25,4,IF(BZ340&gt;18,3,IF(BZ340&gt;12,2,IF(BZ340&gt;4,1,0))))-BX340-2+1</f>
        <v/>
      </c>
      <c r="CE340" s="30" t="n"/>
      <c r="CF340" s="64">
        <f>CD340*CI340</f>
        <v/>
      </c>
      <c r="CG340" s="65">
        <f>F340-BY340+1</f>
        <v/>
      </c>
      <c r="CH340" s="64">
        <f>CE340*16</f>
        <v/>
      </c>
      <c r="CI340" s="66">
        <f>VLOOKUP(A340,[1]DATA!$A$6:$AI$331,34,0)</f>
        <v/>
      </c>
      <c r="CJ340" s="67">
        <f>VLOOKUP(A340,[2]CHAMCONG!A$7:CI$333,79,0)</f>
        <v/>
      </c>
      <c r="CK340" s="68">
        <f>CJ340-CA340</f>
        <v/>
      </c>
    </row>
    <row r="341" ht="15" customHeight="1">
      <c r="A341" s="83" t="inlineStr">
        <is>
          <t>A2048</t>
        </is>
      </c>
      <c r="B341" s="70" t="inlineStr">
        <is>
          <t>Phạm Văn Hoài</t>
        </is>
      </c>
      <c r="C341" s="77" t="inlineStr">
        <is>
          <t>X1 Xi Line 1-1</t>
        </is>
      </c>
      <c r="D341" s="84" t="inlineStr">
        <is>
          <t>Trực tiếp</t>
        </is>
      </c>
      <c r="E341" s="69" t="inlineStr">
        <is>
          <t>2021-06-25</t>
        </is>
      </c>
      <c r="F341" s="69" t="inlineStr"/>
      <c r="G341" s="73" t="inlineStr">
        <is>
          <t>C</t>
        </is>
      </c>
      <c r="H341" s="73" t="n">
        <v>4</v>
      </c>
      <c r="I341" s="75" t="inlineStr">
        <is>
          <t>C</t>
        </is>
      </c>
      <c r="J341" s="75" t="n">
        <v>4</v>
      </c>
      <c r="K341" s="73" t="inlineStr">
        <is>
          <t>CN</t>
        </is>
      </c>
      <c r="L341" s="73" t="n">
        <v>0</v>
      </c>
      <c r="M341" s="73" t="inlineStr">
        <is>
          <t>A</t>
        </is>
      </c>
      <c r="N341" s="73" t="n">
        <v>4</v>
      </c>
      <c r="O341" s="75" t="inlineStr">
        <is>
          <t>A</t>
        </is>
      </c>
      <c r="P341" s="75" t="n">
        <v>2</v>
      </c>
      <c r="Q341" s="73" t="inlineStr">
        <is>
          <t>P0</t>
        </is>
      </c>
      <c r="R341" s="73" t="n">
        <v>0</v>
      </c>
      <c r="S341" s="73" t="inlineStr">
        <is>
          <t>A</t>
        </is>
      </c>
      <c r="T341" s="73" t="n">
        <v>4</v>
      </c>
      <c r="U341" s="73" t="inlineStr">
        <is>
          <t>A</t>
        </is>
      </c>
      <c r="V341" s="73" t="n">
        <v>4</v>
      </c>
      <c r="W341" s="73" t="inlineStr">
        <is>
          <t>L</t>
        </is>
      </c>
      <c r="X341" s="73" t="n">
        <v>0</v>
      </c>
      <c r="Y341" s="73" t="inlineStr"/>
      <c r="Z341" s="73" t="n">
        <v>0</v>
      </c>
      <c r="AA341" s="73" t="inlineStr">
        <is>
          <t>P0</t>
        </is>
      </c>
      <c r="AB341" s="73" t="n">
        <v>0</v>
      </c>
      <c r="AC341" s="73" t="n"/>
      <c r="AD341" s="73" t="n"/>
      <c r="AE341" s="73" t="n"/>
      <c r="AF341" s="73" t="n"/>
      <c r="AG341" s="73" t="n"/>
      <c r="AH341" s="73" t="n"/>
      <c r="AI341" s="73" t="n"/>
      <c r="AJ341" s="73" t="n"/>
      <c r="AK341" s="73" t="n"/>
      <c r="AL341" s="73" t="n"/>
      <c r="AM341" s="73" t="n"/>
      <c r="AN341" s="73" t="n"/>
      <c r="AO341" s="73" t="n"/>
      <c r="AP341" s="73" t="n"/>
      <c r="AQ341" s="73" t="n"/>
      <c r="AR341" s="73" t="n"/>
      <c r="AS341" s="73" t="n"/>
      <c r="AT341" s="73" t="n"/>
      <c r="AU341" s="73" t="n"/>
      <c r="AV341" s="73" t="n"/>
      <c r="AW341" s="73" t="n"/>
      <c r="AX341" s="73" t="n"/>
      <c r="AY341" s="73" t="n"/>
      <c r="AZ341" s="73" t="n"/>
      <c r="BA341" s="73" t="n"/>
      <c r="BB341" s="73" t="n"/>
      <c r="BC341" s="73" t="n"/>
      <c r="BD341" s="73" t="n"/>
      <c r="BE341" s="73" t="n"/>
      <c r="BF341" s="73" t="n"/>
      <c r="BG341" s="73" t="n"/>
      <c r="BH341" s="73" t="n"/>
      <c r="BI341" s="73" t="n"/>
      <c r="BJ341" s="73" t="n"/>
      <c r="BK341" s="73" t="n"/>
      <c r="BL341" s="73" t="n"/>
      <c r="BM341" s="73" t="n"/>
      <c r="BN341" s="73" t="n"/>
      <c r="BO341" s="73" t="n"/>
      <c r="BP341" s="73" t="n"/>
      <c r="BQ341" s="62">
        <f>COUNTIF($G341:$BP341,"a")+COUNTIF($G341:$BP341,"r0,a5")/2+COUNTIF($G341:$BP341,"p5,a5")/2</f>
        <v/>
      </c>
      <c r="BR341" s="62">
        <f>COUNTIF($G341:$BP341,"d")+COUNTIF($G341:$BP341,"r0,d5")/2+COUNTIF($G341:$BP341,"p5,d5")/2</f>
        <v/>
      </c>
      <c r="BS341" s="62">
        <f>COUNTIF($G341:$BP341,"b")+COUNTIF($G341:$BP341,"r0,b5")/2+COUNTIF($G341:$BP341,"p5,b5")/2</f>
        <v/>
      </c>
      <c r="BT341" s="62">
        <f>COUNTIF($G341:$BP341,"c")+COUNTIF($G341:$BP341,"r0,c5")/2+COUNTIF($G341:$BP341,"p5,c5")/2</f>
        <v/>
      </c>
      <c r="BU341" s="62">
        <f>COUNTIF($G341:$BP341,"KH")+COUNTIF($G341:$BP341,"TL")+COUNTIF($G341:$BP341,"L")</f>
        <v/>
      </c>
      <c r="BV341" s="62" t="n"/>
      <c r="BW341" s="62">
        <f>COUNTIF($G341:$BP341,"hh")</f>
        <v/>
      </c>
      <c r="BX341" s="62">
        <f>COUNTIF($G341:$BP341,"nt7")</f>
        <v/>
      </c>
      <c r="BY341" s="62">
        <f>COUNTIF($G341:$BP341,"P")+COUNTIF($G341:$BP341,"p5,a5")/2+COUNTIF($G341:$BP341,"p5,b5")/2+COUNTIF($G341:$BP341,"p5,c5")/2+COUNTIF($G341:$BP341,"p5,d5")/2</f>
        <v/>
      </c>
      <c r="BZ341" s="63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4">
        <f>IF(BZ341&gt;25,4,IF(BZ341&gt;18,3,IF(BZ341&gt;12,2,IF(BZ341&gt;4,1,0))))-BX341-2+1</f>
        <v/>
      </c>
      <c r="CE341" s="30" t="n"/>
      <c r="CF341" s="64">
        <f>CD341*CI341</f>
        <v/>
      </c>
      <c r="CG341" s="65">
        <f>F341-BY341+1</f>
        <v/>
      </c>
      <c r="CH341" s="64">
        <f>CE341*16</f>
        <v/>
      </c>
      <c r="CI341" s="66">
        <f>VLOOKUP(A341,[1]DATA!$A$6:$AI$331,34,0)</f>
        <v/>
      </c>
      <c r="CJ341" s="67">
        <f>VLOOKUP(A341,[2]CHAMCONG!A$7:CI$333,79,0)</f>
        <v/>
      </c>
      <c r="CK341" s="68">
        <f>CJ341-CA341</f>
        <v/>
      </c>
    </row>
    <row r="342" ht="15" customHeight="1">
      <c r="A342" s="83" t="inlineStr">
        <is>
          <t>A2049</t>
        </is>
      </c>
      <c r="B342" s="70" t="inlineStr">
        <is>
          <t>Huỳnh Lệ Hoa</t>
        </is>
      </c>
      <c r="C342" s="77" t="inlineStr">
        <is>
          <t>Hành Chính</t>
        </is>
      </c>
      <c r="D342" s="84" t="inlineStr">
        <is>
          <t>Trực tiếp</t>
        </is>
      </c>
      <c r="E342" s="69" t="inlineStr">
        <is>
          <t>2021-10-11</t>
        </is>
      </c>
      <c r="F342" s="69" t="inlineStr"/>
      <c r="G342" s="73" t="inlineStr">
        <is>
          <t>A</t>
        </is>
      </c>
      <c r="H342" s="73" t="n">
        <v>0</v>
      </c>
      <c r="I342" s="75" t="inlineStr">
        <is>
          <t>A</t>
        </is>
      </c>
      <c r="J342" s="75" t="n">
        <v>0</v>
      </c>
      <c r="K342" s="73" t="inlineStr"/>
      <c r="L342" s="73" t="n">
        <v>0</v>
      </c>
      <c r="M342" s="73" t="inlineStr">
        <is>
          <t>R0</t>
        </is>
      </c>
      <c r="N342" s="73" t="n">
        <v>0</v>
      </c>
      <c r="O342" s="75" t="inlineStr">
        <is>
          <t>R0</t>
        </is>
      </c>
      <c r="P342" s="75" t="n">
        <v>0</v>
      </c>
      <c r="Q342" s="73" t="inlineStr">
        <is>
          <t>R0</t>
        </is>
      </c>
      <c r="R342" s="73" t="n">
        <v>0</v>
      </c>
      <c r="S342" s="73" t="inlineStr">
        <is>
          <t>R0</t>
        </is>
      </c>
      <c r="T342" s="73" t="n">
        <v>0</v>
      </c>
      <c r="U342" s="73" t="inlineStr">
        <is>
          <t>R0</t>
        </is>
      </c>
      <c r="V342" s="73" t="n">
        <v>0</v>
      </c>
      <c r="W342" s="73" t="inlineStr">
        <is>
          <t>L</t>
        </is>
      </c>
      <c r="X342" s="73" t="n">
        <v>0</v>
      </c>
      <c r="Y342" s="73" t="inlineStr"/>
      <c r="Z342" s="73" t="n">
        <v>0</v>
      </c>
      <c r="AA342" s="73" t="inlineStr">
        <is>
          <t>R0</t>
        </is>
      </c>
      <c r="AB342" s="73" t="n">
        <v>0</v>
      </c>
      <c r="AC342" s="73" t="n"/>
      <c r="AD342" s="73" t="n"/>
      <c r="AE342" s="73" t="n"/>
      <c r="AF342" s="73" t="n"/>
      <c r="AG342" s="73" t="n"/>
      <c r="AH342" s="73" t="n"/>
      <c r="AI342" s="73" t="n"/>
      <c r="AJ342" s="73" t="n"/>
      <c r="AK342" s="73" t="n"/>
      <c r="AL342" s="73" t="n"/>
      <c r="AM342" s="73" t="n"/>
      <c r="AN342" s="73" t="n"/>
      <c r="AO342" s="73" t="n"/>
      <c r="AP342" s="73" t="n"/>
      <c r="AQ342" s="73" t="n"/>
      <c r="AR342" s="73" t="n"/>
      <c r="AS342" s="73" t="n"/>
      <c r="AT342" s="73" t="n"/>
      <c r="AU342" s="73" t="n"/>
      <c r="AV342" s="73" t="n"/>
      <c r="AW342" s="73" t="n"/>
      <c r="AX342" s="73" t="n"/>
      <c r="AY342" s="73" t="n"/>
      <c r="AZ342" s="73" t="n"/>
      <c r="BA342" s="73" t="n"/>
      <c r="BB342" s="73" t="n"/>
      <c r="BC342" s="73" t="n"/>
      <c r="BD342" s="73" t="n"/>
      <c r="BE342" s="73" t="n"/>
      <c r="BF342" s="73" t="n"/>
      <c r="BG342" s="73" t="n"/>
      <c r="BH342" s="73" t="n"/>
      <c r="BI342" s="73" t="n"/>
      <c r="BJ342" s="73" t="n"/>
      <c r="BK342" s="73" t="n"/>
      <c r="BL342" s="73" t="n"/>
      <c r="BM342" s="73" t="n"/>
      <c r="BN342" s="73" t="n"/>
      <c r="BO342" s="73" t="n"/>
      <c r="BP342" s="73" t="n"/>
      <c r="BQ342" s="62">
        <f>COUNTIF($G342:$BP342,"a")+COUNTIF($G342:$BP342,"r0,a5")/2+COUNTIF($G342:$BP342,"p5,a5")/2</f>
        <v/>
      </c>
      <c r="BR342" s="62">
        <f>COUNTIF($G342:$BP342,"d")+COUNTIF($G342:$BP342,"r0,d5")/2+COUNTIF($G342:$BP342,"p5,d5")/2</f>
        <v/>
      </c>
      <c r="BS342" s="62">
        <f>COUNTIF($G342:$BP342,"b")+COUNTIF($G342:$BP342,"r0,b5")/2+COUNTIF($G342:$BP342,"p5,b5")/2</f>
        <v/>
      </c>
      <c r="BT342" s="62">
        <f>COUNTIF($G342:$BP342,"c")+COUNTIF($G342:$BP342,"r0,c5")/2+COUNTIF($G342:$BP342,"p5,c5")/2</f>
        <v/>
      </c>
      <c r="BU342" s="62">
        <f>COUNTIF($G342:$BP342,"KH")+COUNTIF($G342:$BP342,"TL")+COUNTIF($G342:$BP342,"L")</f>
        <v/>
      </c>
      <c r="BV342" s="62" t="n"/>
      <c r="BW342" s="62">
        <f>COUNTIF($G342:$BP342,"hh")</f>
        <v/>
      </c>
      <c r="BX342" s="62">
        <f>COUNTIF($G342:$BP342,"nt7")</f>
        <v/>
      </c>
      <c r="BY342" s="62">
        <f>COUNTIF($G342:$BP342,"P")+COUNTIF($G342:$BP342,"p5,a5")/2+COUNTIF($G342:$BP342,"p5,b5")/2+COUNTIF($G342:$BP342,"p5,c5")/2+COUNTIF($G342:$BP342,"p5,d5")/2</f>
        <v/>
      </c>
      <c r="BZ342" s="63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4">
        <f>IF(BZ342&gt;25,4,IF(BZ342&gt;18,3,IF(BZ342&gt;12,2,IF(BZ342&gt;4,1,0))))-BX342-2+1</f>
        <v/>
      </c>
      <c r="CE342" s="30" t="n"/>
      <c r="CF342" s="64">
        <f>CD342*CI342</f>
        <v/>
      </c>
      <c r="CG342" s="65">
        <f>F342-BY342+1</f>
        <v/>
      </c>
      <c r="CH342" s="64">
        <f>CE342*16</f>
        <v/>
      </c>
      <c r="CI342" s="66">
        <f>VLOOKUP(A342,[1]DATA!$A$6:$AI$331,34,0)</f>
        <v/>
      </c>
      <c r="CJ342" s="67">
        <f>VLOOKUP(A342,[2]CHAMCONG!A$7:CI$333,79,0)</f>
        <v/>
      </c>
      <c r="CK342" s="68">
        <f>CJ342-CA342</f>
        <v/>
      </c>
    </row>
    <row r="343" ht="15" customHeight="1">
      <c r="A343" s="83" t="inlineStr">
        <is>
          <t>A2050</t>
        </is>
      </c>
      <c r="B343" s="70" t="inlineStr">
        <is>
          <t>Dương Trúc Linh</t>
        </is>
      </c>
      <c r="C343" s="77" t="inlineStr">
        <is>
          <t>QA/QC X2</t>
        </is>
      </c>
      <c r="D343" s="84" t="inlineStr">
        <is>
          <t>Trực tiếp</t>
        </is>
      </c>
      <c r="E343" s="69" t="inlineStr">
        <is>
          <t>2021-06-21</t>
        </is>
      </c>
      <c r="F343" s="69" t="inlineStr"/>
      <c r="G343" s="73" t="inlineStr">
        <is>
          <t>C</t>
        </is>
      </c>
      <c r="H343" s="73" t="n">
        <v>4</v>
      </c>
      <c r="I343" s="75" t="inlineStr">
        <is>
          <t>C</t>
        </is>
      </c>
      <c r="J343" s="75" t="n">
        <v>4</v>
      </c>
      <c r="K343" s="73" t="inlineStr"/>
      <c r="L343" s="73" t="n">
        <v>0</v>
      </c>
      <c r="M343" s="73" t="inlineStr">
        <is>
          <t>A</t>
        </is>
      </c>
      <c r="N343" s="73" t="n">
        <v>2</v>
      </c>
      <c r="O343" s="75" t="inlineStr">
        <is>
          <t>R0</t>
        </is>
      </c>
      <c r="P343" s="75" t="n">
        <v>0</v>
      </c>
      <c r="Q343" s="73" t="inlineStr">
        <is>
          <t>A</t>
        </is>
      </c>
      <c r="R343" s="73" t="n">
        <v>4</v>
      </c>
      <c r="S343" s="73" t="inlineStr">
        <is>
          <t>A</t>
        </is>
      </c>
      <c r="T343" s="73" t="n">
        <v>4</v>
      </c>
      <c r="U343" s="73" t="inlineStr">
        <is>
          <t>A</t>
        </is>
      </c>
      <c r="V343" s="73" t="n">
        <v>4</v>
      </c>
      <c r="W343" s="73" t="inlineStr">
        <is>
          <t>L</t>
        </is>
      </c>
      <c r="X343" s="73" t="n">
        <v>0</v>
      </c>
      <c r="Y343" s="73" t="inlineStr"/>
      <c r="Z343" s="73" t="n">
        <v>0</v>
      </c>
      <c r="AA343" s="73" t="inlineStr">
        <is>
          <t>P0</t>
        </is>
      </c>
      <c r="AB343" s="73" t="n">
        <v>0</v>
      </c>
      <c r="AC343" s="73" t="n"/>
      <c r="AD343" s="73" t="n"/>
      <c r="AE343" s="73" t="n"/>
      <c r="AF343" s="73" t="n"/>
      <c r="AG343" s="73" t="n"/>
      <c r="AH343" s="73" t="n"/>
      <c r="AI343" s="73" t="n"/>
      <c r="AJ343" s="73" t="n"/>
      <c r="AK343" s="73" t="n"/>
      <c r="AL343" s="73" t="n"/>
      <c r="AM343" s="73" t="n"/>
      <c r="AN343" s="73" t="n"/>
      <c r="AO343" s="73" t="n"/>
      <c r="AP343" s="73" t="n"/>
      <c r="AQ343" s="73" t="n"/>
      <c r="AR343" s="73" t="n"/>
      <c r="AS343" s="73" t="n"/>
      <c r="AT343" s="73" t="n"/>
      <c r="AU343" s="73" t="n"/>
      <c r="AV343" s="73" t="n"/>
      <c r="AW343" s="73" t="n"/>
      <c r="AX343" s="73" t="n"/>
      <c r="AY343" s="73" t="n"/>
      <c r="AZ343" s="73" t="n"/>
      <c r="BA343" s="73" t="n"/>
      <c r="BB343" s="73" t="n"/>
      <c r="BC343" s="73" t="n"/>
      <c r="BD343" s="73" t="n"/>
      <c r="BE343" s="73" t="n"/>
      <c r="BF343" s="73" t="n"/>
      <c r="BG343" s="73" t="n"/>
      <c r="BH343" s="73" t="n"/>
      <c r="BI343" s="73" t="n"/>
      <c r="BJ343" s="73" t="n"/>
      <c r="BK343" s="73" t="n"/>
      <c r="BL343" s="73" t="n"/>
      <c r="BM343" s="73" t="n"/>
      <c r="BN343" s="73" t="n"/>
      <c r="BO343" s="73" t="n"/>
      <c r="BP343" s="73" t="n"/>
      <c r="BQ343" s="62">
        <f>COUNTIF($G343:$BP343,"a")+COUNTIF($G343:$BP343,"r0,a5")/2+COUNTIF($G343:$BP343,"p5,a5")/2</f>
        <v/>
      </c>
      <c r="BR343" s="62">
        <f>COUNTIF($G343:$BP343,"d")+COUNTIF($G343:$BP343,"r0,d5")/2+COUNTIF($G343:$BP343,"p5,d5")/2</f>
        <v/>
      </c>
      <c r="BS343" s="62">
        <f>COUNTIF($G343:$BP343,"b")+COUNTIF($G343:$BP343,"r0,b5")/2+COUNTIF($G343:$BP343,"p5,b5")/2</f>
        <v/>
      </c>
      <c r="BT343" s="62">
        <f>COUNTIF($G343:$BP343,"c")+COUNTIF($G343:$BP343,"r0,c5")/2+COUNTIF($G343:$BP343,"p5,c5")/2</f>
        <v/>
      </c>
      <c r="BU343" s="62">
        <f>COUNTIF($G343:$BP343,"KH")+COUNTIF($G343:$BP343,"TL")+COUNTIF($G343:$BP343,"L")</f>
        <v/>
      </c>
      <c r="BV343" s="62" t="n"/>
      <c r="BW343" s="62">
        <f>COUNTIF($G343:$BP343,"hh")</f>
        <v/>
      </c>
      <c r="BX343" s="62">
        <f>COUNTIF($G343:$BP343,"nt7")</f>
        <v/>
      </c>
      <c r="BY343" s="62">
        <f>COUNTIF($G343:$BP343,"P")+COUNTIF($G343:$BP343,"p5,a5")/2+COUNTIF($G343:$BP343,"p5,b5")/2+COUNTIF($G343:$BP343,"p5,c5")/2+COUNTIF($G343:$BP343,"p5,d5")/2</f>
        <v/>
      </c>
      <c r="BZ343" s="63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4">
        <f>IF(BZ343&gt;25,4,IF(BZ343&gt;18,3,IF(BZ343&gt;12,2,IF(BZ343&gt;4,1,0))))-BX343-2+1</f>
        <v/>
      </c>
      <c r="CE343" s="30" t="n"/>
      <c r="CF343" s="64">
        <f>CD343*CI343</f>
        <v/>
      </c>
      <c r="CG343" s="65">
        <f>F343-BY343+1</f>
        <v/>
      </c>
      <c r="CH343" s="64">
        <f>CE343*16</f>
        <v/>
      </c>
      <c r="CI343" s="66">
        <f>VLOOKUP(A343,[1]DATA!$A$6:$AI$331,34,0)</f>
        <v/>
      </c>
      <c r="CJ343" s="67">
        <f>VLOOKUP(A343,[2]CHAMCONG!A$7:CI$333,79,0)</f>
        <v/>
      </c>
      <c r="CK343" s="68">
        <f>CJ343-CA343</f>
        <v/>
      </c>
    </row>
    <row r="344" ht="15" customHeight="1">
      <c r="A344" s="83" t="inlineStr">
        <is>
          <t>A2051</t>
        </is>
      </c>
      <c r="B344" s="70" t="inlineStr">
        <is>
          <t>Nguyễn Thị Hồng</t>
        </is>
      </c>
      <c r="C344" s="77" t="inlineStr">
        <is>
          <t>Freelance</t>
        </is>
      </c>
      <c r="D344" s="84" t="inlineStr">
        <is>
          <t>Trực tiếp</t>
        </is>
      </c>
      <c r="E344" s="69" t="inlineStr">
        <is>
          <t>2021-10-01</t>
        </is>
      </c>
      <c r="F344" s="69" t="inlineStr"/>
      <c r="G344" s="73" t="inlineStr">
        <is>
          <t>P0</t>
        </is>
      </c>
      <c r="H344" s="73" t="n">
        <v>0</v>
      </c>
      <c r="I344" s="75" t="inlineStr">
        <is>
          <t>P0</t>
        </is>
      </c>
      <c r="J344" s="75" t="n">
        <v>0</v>
      </c>
      <c r="K344" s="73" t="inlineStr"/>
      <c r="L344" s="73" t="n">
        <v>0</v>
      </c>
      <c r="M344" s="73" t="inlineStr">
        <is>
          <t>P0</t>
        </is>
      </c>
      <c r="N344" s="73" t="n">
        <v>0</v>
      </c>
      <c r="O344" s="75" t="inlineStr">
        <is>
          <t>P0</t>
        </is>
      </c>
      <c r="P344" s="75" t="n">
        <v>0</v>
      </c>
      <c r="Q344" s="73" t="inlineStr">
        <is>
          <t>P0</t>
        </is>
      </c>
      <c r="R344" s="73" t="n">
        <v>0</v>
      </c>
      <c r="S344" s="73" t="inlineStr">
        <is>
          <t>P0</t>
        </is>
      </c>
      <c r="T344" s="73" t="n">
        <v>0</v>
      </c>
      <c r="U344" s="73" t="inlineStr">
        <is>
          <t>P0</t>
        </is>
      </c>
      <c r="V344" s="73" t="n">
        <v>0</v>
      </c>
      <c r="W344" s="73" t="inlineStr">
        <is>
          <t>L</t>
        </is>
      </c>
      <c r="X344" s="73" t="n">
        <v>0</v>
      </c>
      <c r="Y344" s="73" t="inlineStr"/>
      <c r="Z344" s="73" t="n">
        <v>0</v>
      </c>
      <c r="AA344" s="73" t="inlineStr">
        <is>
          <t>P0</t>
        </is>
      </c>
      <c r="AB344" s="73" t="n">
        <v>0</v>
      </c>
      <c r="AC344" s="73" t="n"/>
      <c r="AD344" s="73" t="n"/>
      <c r="AE344" s="73" t="n"/>
      <c r="AF344" s="73" t="n"/>
      <c r="AG344" s="73" t="n"/>
      <c r="AH344" s="73" t="n"/>
      <c r="AI344" s="73" t="n"/>
      <c r="AJ344" s="73" t="n"/>
      <c r="AK344" s="73" t="n"/>
      <c r="AL344" s="73" t="n"/>
      <c r="AM344" s="73" t="n"/>
      <c r="AN344" s="73" t="n"/>
      <c r="AO344" s="73" t="n"/>
      <c r="AP344" s="73" t="n"/>
      <c r="AQ344" s="73" t="n"/>
      <c r="AR344" s="73" t="n"/>
      <c r="AS344" s="73" t="n"/>
      <c r="AT344" s="73" t="n"/>
      <c r="AU344" s="73" t="n"/>
      <c r="AV344" s="73" t="n"/>
      <c r="AW344" s="73" t="n"/>
      <c r="AX344" s="73" t="n"/>
      <c r="AY344" s="73" t="n"/>
      <c r="AZ344" s="73" t="n"/>
      <c r="BA344" s="73" t="n"/>
      <c r="BB344" s="73" t="n"/>
      <c r="BC344" s="73" t="n"/>
      <c r="BD344" s="73" t="n"/>
      <c r="BE344" s="73" t="n"/>
      <c r="BF344" s="73" t="n"/>
      <c r="BG344" s="73" t="n"/>
      <c r="BH344" s="73" t="n"/>
      <c r="BI344" s="73" t="n"/>
      <c r="BJ344" s="73" t="n"/>
      <c r="BK344" s="73" t="n"/>
      <c r="BL344" s="73" t="n"/>
      <c r="BM344" s="73" t="n"/>
      <c r="BN344" s="73" t="n"/>
      <c r="BO344" s="73" t="n"/>
      <c r="BP344" s="73" t="n"/>
      <c r="BQ344" s="62">
        <f>COUNTIF($G344:$BP344,"a")+COUNTIF($G344:$BP344,"r0,a5")/2+COUNTIF($G344:$BP344,"p5,a5")/2</f>
        <v/>
      </c>
      <c r="BR344" s="62">
        <f>COUNTIF($G344:$BP344,"d")+COUNTIF($G344:$BP344,"r0,d5")/2+COUNTIF($G344:$BP344,"p5,d5")/2</f>
        <v/>
      </c>
      <c r="BS344" s="62">
        <f>COUNTIF($G344:$BP344,"b")+COUNTIF($G344:$BP344,"r0,b5")/2+COUNTIF($G344:$BP344,"p5,b5")/2</f>
        <v/>
      </c>
      <c r="BT344" s="62">
        <f>COUNTIF($G344:$BP344,"c")+COUNTIF($G344:$BP344,"r0,c5")/2+COUNTIF($G344:$BP344,"p5,c5")/2</f>
        <v/>
      </c>
      <c r="BU344" s="62">
        <f>COUNTIF($G344:$BP344,"KH")+COUNTIF($G344:$BP344,"TL")+COUNTIF($G344:$BP344,"L")</f>
        <v/>
      </c>
      <c r="BV344" s="62" t="n"/>
      <c r="BW344" s="62">
        <f>COUNTIF($G344:$BP344,"hh")</f>
        <v/>
      </c>
      <c r="BX344" s="62">
        <f>COUNTIF($G344:$BP344,"nt7")</f>
        <v/>
      </c>
      <c r="BY344" s="62">
        <f>COUNTIF($G344:$BP344,"P")+COUNTIF($G344:$BP344,"p5,a5")/2+COUNTIF($G344:$BP344,"p5,b5")/2+COUNTIF($G344:$BP344,"p5,c5")/2+COUNTIF($G344:$BP344,"p5,d5")/2</f>
        <v/>
      </c>
      <c r="BZ344" s="63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4">
        <f>IF(BZ344&gt;25,4,IF(BZ344&gt;18,3,IF(BZ344&gt;12,2,IF(BZ344&gt;4,1,0))))-BX344-2+1</f>
        <v/>
      </c>
      <c r="CE344" s="30" t="n"/>
      <c r="CF344" s="64">
        <f>CD344*CI344</f>
        <v/>
      </c>
      <c r="CG344" s="65">
        <f>F344-BY344+1</f>
        <v/>
      </c>
      <c r="CH344" s="64">
        <f>CE344*16</f>
        <v/>
      </c>
      <c r="CI344" s="66">
        <f>VLOOKUP(A344,[1]DATA!$A$6:$AI$331,34,0)</f>
        <v/>
      </c>
      <c r="CJ344" s="67">
        <f>VLOOKUP(A344,[2]CHAMCONG!A$7:CI$333,79,0)</f>
        <v/>
      </c>
      <c r="CK344" s="68">
        <f>CJ344-CA344</f>
        <v/>
      </c>
    </row>
    <row r="345">
      <c r="A345" s="83" t="inlineStr">
        <is>
          <t>A2052</t>
        </is>
      </c>
      <c r="B345" s="70" t="inlineStr">
        <is>
          <t>Hiên Chanh Đa</t>
        </is>
      </c>
      <c r="C345" s="77" t="inlineStr">
        <is>
          <t>X1 Xi Line 1-1</t>
        </is>
      </c>
      <c r="D345" s="84" t="inlineStr">
        <is>
          <t>Trực tiếp</t>
        </is>
      </c>
      <c r="E345" s="69" t="inlineStr">
        <is>
          <t>2021-06-28</t>
        </is>
      </c>
      <c r="F345" s="69" t="inlineStr"/>
      <c r="G345" s="73" t="inlineStr">
        <is>
          <t>P0</t>
        </is>
      </c>
      <c r="H345" s="73" t="n">
        <v>0</v>
      </c>
      <c r="I345" s="75" t="inlineStr">
        <is>
          <t>A</t>
        </is>
      </c>
      <c r="J345" s="75" t="n">
        <v>4</v>
      </c>
      <c r="K345" s="73" t="inlineStr">
        <is>
          <t>CN</t>
        </is>
      </c>
      <c r="L345" s="73" t="n">
        <v>0</v>
      </c>
      <c r="M345" s="73" t="inlineStr">
        <is>
          <t>C</t>
        </is>
      </c>
      <c r="N345" s="73" t="n">
        <v>4</v>
      </c>
      <c r="O345" s="75" t="inlineStr">
        <is>
          <t>C</t>
        </is>
      </c>
      <c r="P345" s="75" t="n">
        <v>4</v>
      </c>
      <c r="Q345" s="73" t="inlineStr">
        <is>
          <t>C</t>
        </is>
      </c>
      <c r="R345" s="73" t="n">
        <v>4</v>
      </c>
      <c r="S345" s="73" t="inlineStr">
        <is>
          <t>C</t>
        </is>
      </c>
      <c r="T345" s="73" t="n">
        <v>4</v>
      </c>
      <c r="U345" s="73" t="inlineStr">
        <is>
          <t>C</t>
        </is>
      </c>
      <c r="V345" s="73" t="n">
        <v>4</v>
      </c>
      <c r="W345" s="73" t="inlineStr">
        <is>
          <t>L</t>
        </is>
      </c>
      <c r="X345" s="73" t="n">
        <v>0</v>
      </c>
      <c r="Y345" s="73" t="inlineStr"/>
      <c r="Z345" s="73" t="n">
        <v>0</v>
      </c>
      <c r="AA345" s="73" t="inlineStr">
        <is>
          <t>R0</t>
        </is>
      </c>
      <c r="AB345" s="73" t="n">
        <v>0</v>
      </c>
      <c r="AC345" s="73" t="n"/>
      <c r="AD345" s="73" t="n"/>
      <c r="AE345" s="73" t="n"/>
      <c r="AF345" s="73" t="n"/>
      <c r="AG345" s="73" t="n"/>
      <c r="AH345" s="73" t="n"/>
      <c r="AI345" s="73" t="n"/>
      <c r="AJ345" s="73" t="n"/>
      <c r="AK345" s="73" t="n"/>
      <c r="AL345" s="73" t="n"/>
      <c r="AM345" s="73" t="n"/>
      <c r="AN345" s="73" t="n"/>
      <c r="AO345" s="73" t="n"/>
      <c r="AP345" s="73" t="n"/>
      <c r="AQ345" s="73" t="n"/>
      <c r="AR345" s="73" t="n"/>
      <c r="AS345" s="73" t="n"/>
      <c r="AT345" s="73" t="n"/>
      <c r="AU345" s="73" t="n"/>
      <c r="AV345" s="73" t="n"/>
      <c r="AW345" s="73" t="n"/>
      <c r="AX345" s="73" t="n"/>
      <c r="AY345" s="73" t="n"/>
      <c r="AZ345" s="73" t="n"/>
      <c r="BA345" s="73" t="n"/>
      <c r="BB345" s="73" t="n"/>
      <c r="BC345" s="73" t="n"/>
      <c r="BD345" s="73" t="n"/>
      <c r="BE345" s="73" t="n"/>
      <c r="BF345" s="73" t="n"/>
      <c r="BG345" s="73" t="n"/>
      <c r="BH345" s="73" t="n"/>
      <c r="BI345" s="73" t="n"/>
      <c r="BJ345" s="73" t="n"/>
      <c r="BK345" s="73" t="n"/>
      <c r="BL345" s="73" t="n"/>
      <c r="BM345" s="73" t="n"/>
      <c r="BN345" s="73" t="n"/>
      <c r="BO345" s="73" t="n"/>
      <c r="BP345" s="73" t="n"/>
      <c r="BQ345" s="62">
        <f>COUNTIF($G345:$BP345,"a")+COUNTIF($G345:$BP345,"r0,a5")/2+COUNTIF($G345:$BP345,"p5,a5")/2</f>
        <v/>
      </c>
      <c r="BR345" s="62">
        <f>COUNTIF($G345:$BP345,"d")+COUNTIF($G345:$BP345,"r0,d5")/2+COUNTIF($G345:$BP345,"p5,d5")/2</f>
        <v/>
      </c>
      <c r="BS345" s="62">
        <f>COUNTIF($G345:$BP345,"b")+COUNTIF($G345:$BP345,"r0,b5")/2+COUNTIF($G345:$BP345,"p5,b5")/2</f>
        <v/>
      </c>
      <c r="BT345" s="62">
        <f>COUNTIF($G345:$BP345,"c")+COUNTIF($G345:$BP345,"r0,c5")/2+COUNTIF($G345:$BP345,"p5,c5")/2</f>
        <v/>
      </c>
      <c r="BU345" s="62">
        <f>COUNTIF($G345:$BP345,"KH")+COUNTIF($G345:$BP345,"TL")+COUNTIF($G345:$BP345,"L")</f>
        <v/>
      </c>
      <c r="BV345" s="62" t="n"/>
      <c r="BW345" s="62">
        <f>COUNTIF($G345:$BP345,"hh")</f>
        <v/>
      </c>
      <c r="BX345" s="62">
        <f>COUNTIF($G345:$BP345,"nt7")</f>
        <v/>
      </c>
      <c r="BY345" s="62">
        <f>COUNTIF($G345:$BP345,"P")+COUNTIF($G345:$BP345,"p5,a5")/2+COUNTIF($G345:$BP345,"p5,b5")/2+COUNTIF($G345:$BP345,"p5,c5")/2+COUNTIF($G345:$BP345,"p5,d5")/2</f>
        <v/>
      </c>
      <c r="BZ345" s="63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4">
        <f>IF(BZ345&gt;25,4,IF(BZ345&gt;18,3,IF(BZ345&gt;12,2,IF(BZ345&gt;4,1,0))))-BX345-2+1</f>
        <v/>
      </c>
      <c r="CE345" s="30" t="n"/>
      <c r="CF345" s="64">
        <f>CD345*CI345</f>
        <v/>
      </c>
      <c r="CG345" s="65">
        <f>F345-BY345+1</f>
        <v/>
      </c>
      <c r="CH345" s="64">
        <f>CE345*16</f>
        <v/>
      </c>
      <c r="CI345" s="66">
        <f>VLOOKUP(A345,[1]DATA!$A$6:$AI$331,34,0)</f>
        <v/>
      </c>
      <c r="CJ345" s="67">
        <f>VLOOKUP(A345,[2]CHAMCONG!A$7:CI$333,79,0)</f>
        <v/>
      </c>
      <c r="CK345" s="68">
        <f>CJ345-CA345</f>
        <v/>
      </c>
    </row>
    <row r="346">
      <c r="A346" s="83" t="inlineStr">
        <is>
          <t>A2055</t>
        </is>
      </c>
      <c r="B346" s="70" t="inlineStr">
        <is>
          <t>Phạm Thị Nga</t>
        </is>
      </c>
      <c r="C346" s="77" t="inlineStr">
        <is>
          <t>Hành Chính</t>
        </is>
      </c>
      <c r="D346" s="84" t="inlineStr">
        <is>
          <t>Trực tiếp</t>
        </is>
      </c>
      <c r="E346" s="69" t="inlineStr">
        <is>
          <t>2021-10-11</t>
        </is>
      </c>
      <c r="F346" s="69" t="inlineStr"/>
      <c r="G346" s="73" t="inlineStr">
        <is>
          <t>R0</t>
        </is>
      </c>
      <c r="H346" s="73" t="n">
        <v>0</v>
      </c>
      <c r="I346" s="75" t="inlineStr">
        <is>
          <t>A</t>
        </is>
      </c>
      <c r="J346" s="75" t="n">
        <v>0</v>
      </c>
      <c r="K346" s="73" t="inlineStr"/>
      <c r="L346" s="73" t="n">
        <v>0</v>
      </c>
      <c r="M346" s="73" t="inlineStr">
        <is>
          <t>P0</t>
        </is>
      </c>
      <c r="N346" s="73" t="n">
        <v>0</v>
      </c>
      <c r="O346" s="75" t="inlineStr">
        <is>
          <t>P0</t>
        </is>
      </c>
      <c r="P346" s="75" t="n">
        <v>0</v>
      </c>
      <c r="Q346" s="73" t="inlineStr">
        <is>
          <t>P0</t>
        </is>
      </c>
      <c r="R346" s="73" t="n">
        <v>0</v>
      </c>
      <c r="S346" s="73" t="inlineStr">
        <is>
          <t>P0</t>
        </is>
      </c>
      <c r="T346" s="73" t="n">
        <v>0</v>
      </c>
      <c r="U346" s="73" t="inlineStr">
        <is>
          <t>P0</t>
        </is>
      </c>
      <c r="V346" s="73" t="n">
        <v>0</v>
      </c>
      <c r="W346" s="73" t="inlineStr">
        <is>
          <t>L</t>
        </is>
      </c>
      <c r="X346" s="73" t="n">
        <v>0</v>
      </c>
      <c r="Y346" s="73" t="inlineStr"/>
      <c r="Z346" s="73" t="n">
        <v>0</v>
      </c>
      <c r="AA346" s="73" t="inlineStr">
        <is>
          <t>P0</t>
        </is>
      </c>
      <c r="AB346" s="73" t="n">
        <v>0</v>
      </c>
      <c r="AC346" s="73" t="n"/>
      <c r="AD346" s="73" t="n"/>
      <c r="AE346" s="73" t="n"/>
      <c r="AF346" s="73" t="n"/>
      <c r="AG346" s="73" t="n"/>
      <c r="AH346" s="73" t="n"/>
      <c r="AI346" s="73" t="n"/>
      <c r="AJ346" s="73" t="n"/>
      <c r="AK346" s="73" t="n"/>
      <c r="AL346" s="73" t="n"/>
      <c r="AM346" s="73" t="n"/>
      <c r="AN346" s="73" t="n"/>
      <c r="AO346" s="73" t="n"/>
      <c r="AP346" s="73" t="n"/>
      <c r="AQ346" s="73" t="n"/>
      <c r="AR346" s="73" t="n"/>
      <c r="AS346" s="73" t="n"/>
      <c r="AT346" s="73" t="n"/>
      <c r="AU346" s="73" t="n"/>
      <c r="AV346" s="73" t="n"/>
      <c r="AW346" s="73" t="n"/>
      <c r="AX346" s="73" t="n"/>
      <c r="AY346" s="73" t="n"/>
      <c r="AZ346" s="73" t="n"/>
      <c r="BA346" s="73" t="n"/>
      <c r="BB346" s="73" t="n"/>
      <c r="BC346" s="73" t="n"/>
      <c r="BD346" s="73" t="n"/>
      <c r="BE346" s="73" t="n"/>
      <c r="BF346" s="73" t="n"/>
      <c r="BG346" s="73" t="n"/>
      <c r="BH346" s="73" t="n"/>
      <c r="BI346" s="73" t="n"/>
      <c r="BJ346" s="73" t="n"/>
      <c r="BK346" s="73" t="n"/>
      <c r="BL346" s="73" t="n"/>
      <c r="BM346" s="73" t="n"/>
      <c r="BN346" s="73" t="n"/>
      <c r="BO346" s="73" t="n"/>
      <c r="BP346" s="73" t="n"/>
      <c r="BQ346" s="62">
        <f>COUNTIF($G346:$BP346,"a")+COUNTIF($G346:$BP346,"r0,a5")/2+COUNTIF($G346:$BP346,"p5,a5")/2</f>
        <v/>
      </c>
      <c r="BR346" s="62">
        <f>COUNTIF($G346:$BP346,"d")+COUNTIF($G346:$BP346,"r0,d5")/2+COUNTIF($G346:$BP346,"p5,d5")/2</f>
        <v/>
      </c>
      <c r="BS346" s="62">
        <f>COUNTIF($G346:$BP346,"b")+COUNTIF($G346:$BP346,"r0,b5")/2+COUNTIF($G346:$BP346,"p5,b5")/2</f>
        <v/>
      </c>
      <c r="BT346" s="62">
        <f>COUNTIF($G346:$BP346,"c")+COUNTIF($G346:$BP346,"r0,c5")/2+COUNTIF($G346:$BP346,"p5,c5")/2</f>
        <v/>
      </c>
      <c r="BU346" s="62">
        <f>COUNTIF($G346:$BP346,"KH")+COUNTIF($G346:$BP346,"TL")+COUNTIF($G346:$BP346,"L")</f>
        <v/>
      </c>
      <c r="BV346" s="62" t="n"/>
      <c r="BW346" s="62">
        <f>COUNTIF($G346:$BP346,"hh")</f>
        <v/>
      </c>
      <c r="BX346" s="62">
        <f>COUNTIF($G346:$BP346,"nt7")</f>
        <v/>
      </c>
      <c r="BY346" s="62">
        <f>COUNTIF($G346:$BP346,"P")+COUNTIF($G346:$BP346,"p5,a5")/2+COUNTIF($G346:$BP346,"p5,b5")/2+COUNTIF($G346:$BP346,"p5,c5")/2+COUNTIF($G346:$BP346,"p5,d5")/2</f>
        <v/>
      </c>
      <c r="BZ346" s="63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4">
        <f>IF(BZ346&gt;25,4,IF(BZ346&gt;18,3,IF(BZ346&gt;12,2,IF(BZ346&gt;4,1,0))))-BX346-2+1</f>
        <v/>
      </c>
      <c r="CE346" s="30" t="n"/>
      <c r="CF346" s="64">
        <f>CD346*CI346</f>
        <v/>
      </c>
      <c r="CG346" s="65">
        <f>F346-BY346+1</f>
        <v/>
      </c>
      <c r="CH346" s="64">
        <f>CE346*16</f>
        <v/>
      </c>
      <c r="CI346" s="66">
        <f>VLOOKUP(A346,[1]DATA!$A$6:$AI$331,34,0)</f>
        <v/>
      </c>
      <c r="CJ346" s="67">
        <f>VLOOKUP(A346,[2]CHAMCONG!A$7:CI$333,79,0)</f>
        <v/>
      </c>
      <c r="CK346" s="68">
        <f>CJ346-CA346</f>
        <v/>
      </c>
    </row>
    <row r="347">
      <c r="A347" s="83" t="inlineStr">
        <is>
          <t>A2058</t>
        </is>
      </c>
      <c r="B347" s="70" t="inlineStr">
        <is>
          <t>Nguyễn Thái Công</t>
        </is>
      </c>
      <c r="C347" s="77" t="inlineStr">
        <is>
          <t>Kỹ Thuật</t>
        </is>
      </c>
      <c r="D347" s="84" t="inlineStr">
        <is>
          <t>Gián tiếp</t>
        </is>
      </c>
      <c r="E347" s="69" t="inlineStr">
        <is>
          <t>2021-11-01</t>
        </is>
      </c>
      <c r="F347" s="69" t="inlineStr"/>
      <c r="G347" s="73" t="inlineStr">
        <is>
          <t>D</t>
        </is>
      </c>
      <c r="H347" s="73" t="n">
        <v>0</v>
      </c>
      <c r="I347" s="75" t="inlineStr">
        <is>
          <t>D</t>
        </is>
      </c>
      <c r="J347" s="75" t="n">
        <v>0</v>
      </c>
      <c r="K347" s="73" t="inlineStr"/>
      <c r="L347" s="73" t="n">
        <v>0</v>
      </c>
      <c r="M347" s="73" t="inlineStr">
        <is>
          <t>D</t>
        </is>
      </c>
      <c r="N347" s="73" t="n">
        <v>0</v>
      </c>
      <c r="O347" s="75" t="inlineStr">
        <is>
          <t>D</t>
        </is>
      </c>
      <c r="P347" s="75" t="n">
        <v>0</v>
      </c>
      <c r="Q347" s="73" t="inlineStr">
        <is>
          <t>D</t>
        </is>
      </c>
      <c r="R347" s="73" t="n">
        <v>0</v>
      </c>
      <c r="S347" s="73" t="inlineStr">
        <is>
          <t>D</t>
        </is>
      </c>
      <c r="T347" s="73" t="n">
        <v>0</v>
      </c>
      <c r="U347" s="73" t="inlineStr">
        <is>
          <t>D</t>
        </is>
      </c>
      <c r="V347" s="73" t="n">
        <v>0</v>
      </c>
      <c r="W347" s="73" t="inlineStr">
        <is>
          <t>L</t>
        </is>
      </c>
      <c r="X347" s="73" t="n">
        <v>0</v>
      </c>
      <c r="Y347" s="73" t="inlineStr"/>
      <c r="Z347" s="73" t="n">
        <v>0</v>
      </c>
      <c r="AA347" s="73" t="inlineStr">
        <is>
          <t>P0</t>
        </is>
      </c>
      <c r="AB347" s="73" t="n">
        <v>0</v>
      </c>
      <c r="AC347" s="73" t="n"/>
      <c r="AD347" s="73" t="n"/>
      <c r="AE347" s="73" t="n"/>
      <c r="AF347" s="73" t="n"/>
      <c r="AG347" s="73" t="n"/>
      <c r="AH347" s="73" t="n"/>
      <c r="AI347" s="73" t="n"/>
      <c r="AJ347" s="73" t="n"/>
      <c r="AK347" s="73" t="n"/>
      <c r="AL347" s="73" t="n"/>
      <c r="AM347" s="73" t="n"/>
      <c r="AN347" s="73" t="n"/>
      <c r="AO347" s="73" t="n"/>
      <c r="AP347" s="73" t="n"/>
      <c r="AQ347" s="73" t="n"/>
      <c r="AR347" s="73" t="n"/>
      <c r="AS347" s="73" t="n"/>
      <c r="AT347" s="73" t="n"/>
      <c r="AU347" s="73" t="n"/>
      <c r="AV347" s="73" t="n"/>
      <c r="AW347" s="73" t="n"/>
      <c r="AX347" s="73" t="n"/>
      <c r="AY347" s="73" t="n"/>
      <c r="AZ347" s="73" t="n"/>
      <c r="BA347" s="73" t="n"/>
      <c r="BB347" s="73" t="n"/>
      <c r="BC347" s="73" t="n"/>
      <c r="BD347" s="73" t="n"/>
      <c r="BE347" s="73" t="n"/>
      <c r="BF347" s="73" t="n"/>
      <c r="BG347" s="73" t="n"/>
      <c r="BH347" s="73" t="n"/>
      <c r="BI347" s="73" t="n"/>
      <c r="BJ347" s="73" t="n"/>
      <c r="BK347" s="73" t="n"/>
      <c r="BL347" s="73" t="n"/>
      <c r="BM347" s="73" t="n"/>
      <c r="BN347" s="73" t="n"/>
      <c r="BO347" s="73" t="n"/>
      <c r="BP347" s="73" t="n"/>
      <c r="BQ347" s="62">
        <f>COUNTIF($G347:$BP347,"a")+COUNTIF($G347:$BP347,"r0,a5")/2+COUNTIF($G347:$BP347,"p5,a5")/2</f>
        <v/>
      </c>
      <c r="BR347" s="62">
        <f>COUNTIF($G347:$BP347,"d")+COUNTIF($G347:$BP347,"r0,d5")/2+COUNTIF($G347:$BP347,"p5,d5")/2</f>
        <v/>
      </c>
      <c r="BS347" s="62">
        <f>COUNTIF($G347:$BP347,"b")+COUNTIF($G347:$BP347,"r0,b5")/2+COUNTIF($G347:$BP347,"p5,b5")/2</f>
        <v/>
      </c>
      <c r="BT347" s="62">
        <f>COUNTIF($G347:$BP347,"c")+COUNTIF($G347:$BP347,"r0,c5")/2+COUNTIF($G347:$BP347,"p5,c5")/2</f>
        <v/>
      </c>
      <c r="BU347" s="62">
        <f>COUNTIF($G347:$BP347,"KH")+COUNTIF($G347:$BP347,"TL")+COUNTIF($G347:$BP347,"L")</f>
        <v/>
      </c>
      <c r="BV347" s="62" t="n"/>
      <c r="BW347" s="62">
        <f>COUNTIF($G347:$BP347,"hh")</f>
        <v/>
      </c>
      <c r="BX347" s="62">
        <f>COUNTIF($G347:$BP347,"nt7")</f>
        <v/>
      </c>
      <c r="BY347" s="62">
        <f>COUNTIF($G347:$BP347,"P")+COUNTIF($G347:$BP347,"p5,a5")/2+COUNTIF($G347:$BP347,"p5,b5")/2+COUNTIF($G347:$BP347,"p5,c5")/2+COUNTIF($G347:$BP347,"p5,d5")/2</f>
        <v/>
      </c>
      <c r="BZ347" s="63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4">
        <f>IF(BZ347&gt;25,4,IF(BZ347&gt;18,3,IF(BZ347&gt;12,2,IF(BZ347&gt;4,1,0))))-BX347-2+1</f>
        <v/>
      </c>
      <c r="CE347" s="30" t="n"/>
      <c r="CF347" s="64">
        <f>CD347*CI347</f>
        <v/>
      </c>
      <c r="CG347" s="65">
        <f>F347-BY347+1</f>
        <v/>
      </c>
      <c r="CH347" s="64">
        <f>CE347*16</f>
        <v/>
      </c>
      <c r="CI347" s="66">
        <f>VLOOKUP(A347,[1]DATA!$A$6:$AI$331,34,0)</f>
        <v/>
      </c>
      <c r="CJ347" s="67">
        <f>VLOOKUP(A347,[2]CHAMCONG!A$7:CI$333,79,0)</f>
        <v/>
      </c>
      <c r="CK347" s="68">
        <f>CJ347-CA347</f>
        <v/>
      </c>
    </row>
    <row r="348">
      <c r="A348" s="86" t="inlineStr">
        <is>
          <t>A2062</t>
        </is>
      </c>
      <c r="B348" s="70" t="inlineStr">
        <is>
          <t>Phạm Hoàng Minh</t>
        </is>
      </c>
      <c r="C348" s="77" t="inlineStr">
        <is>
          <t>Khuôn Lập trình-gia công</t>
        </is>
      </c>
      <c r="D348" s="84" t="inlineStr">
        <is>
          <t>Trực tiếp</t>
        </is>
      </c>
      <c r="E348" s="69" t="inlineStr">
        <is>
          <t>2021-11-01</t>
        </is>
      </c>
      <c r="F348" s="69" t="inlineStr"/>
      <c r="G348" s="73" t="inlineStr">
        <is>
          <t>A</t>
        </is>
      </c>
      <c r="H348" s="73" t="n">
        <v>4</v>
      </c>
      <c r="I348" s="75" t="inlineStr">
        <is>
          <t>A</t>
        </is>
      </c>
      <c r="J348" s="75" t="n">
        <v>4</v>
      </c>
      <c r="K348" s="73" t="inlineStr">
        <is>
          <t>CN</t>
        </is>
      </c>
      <c r="L348" s="73" t="n">
        <v>12</v>
      </c>
      <c r="M348" s="73" t="inlineStr">
        <is>
          <t>C</t>
        </is>
      </c>
      <c r="N348" s="73" t="n">
        <v>4</v>
      </c>
      <c r="O348" s="75" t="inlineStr">
        <is>
          <t>C</t>
        </is>
      </c>
      <c r="P348" s="75" t="n">
        <v>4</v>
      </c>
      <c r="Q348" s="73" t="inlineStr">
        <is>
          <t>P0</t>
        </is>
      </c>
      <c r="R348" s="73" t="n">
        <v>0</v>
      </c>
      <c r="S348" s="73" t="inlineStr">
        <is>
          <t>C</t>
        </is>
      </c>
      <c r="T348" s="73" t="n">
        <v>4</v>
      </c>
      <c r="U348" s="73" t="inlineStr">
        <is>
          <t>C</t>
        </is>
      </c>
      <c r="V348" s="73" t="n">
        <v>4</v>
      </c>
      <c r="W348" s="73" t="inlineStr">
        <is>
          <t>L</t>
        </is>
      </c>
      <c r="X348" s="73" t="n">
        <v>12</v>
      </c>
      <c r="Y348" s="73" t="inlineStr">
        <is>
          <t>CN</t>
        </is>
      </c>
      <c r="Z348" s="73" t="n">
        <v>12</v>
      </c>
      <c r="AA348" s="73" t="inlineStr">
        <is>
          <t>P0</t>
        </is>
      </c>
      <c r="AB348" s="73" t="n">
        <v>0</v>
      </c>
      <c r="AC348" s="73" t="n"/>
      <c r="AD348" s="73" t="n"/>
      <c r="AE348" s="73" t="n"/>
      <c r="AF348" s="73" t="n"/>
      <c r="AG348" s="73" t="n"/>
      <c r="AH348" s="73" t="n"/>
      <c r="AI348" s="73" t="n"/>
      <c r="AJ348" s="73" t="n"/>
      <c r="AK348" s="73" t="n"/>
      <c r="AL348" s="73" t="n"/>
      <c r="AM348" s="73" t="n"/>
      <c r="AN348" s="73" t="n"/>
      <c r="AO348" s="73" t="n"/>
      <c r="AP348" s="73" t="n"/>
      <c r="AQ348" s="73" t="n"/>
      <c r="AR348" s="73" t="n"/>
      <c r="AS348" s="73" t="n"/>
      <c r="AT348" s="73" t="n"/>
      <c r="AU348" s="73" t="n"/>
      <c r="AV348" s="73" t="n"/>
      <c r="AW348" s="73" t="n"/>
      <c r="AX348" s="73" t="n"/>
      <c r="AY348" s="73" t="n"/>
      <c r="AZ348" s="73" t="n"/>
      <c r="BA348" s="73" t="n"/>
      <c r="BB348" s="73" t="n"/>
      <c r="BC348" s="73" t="n"/>
      <c r="BD348" s="73" t="n"/>
      <c r="BE348" s="73" t="n"/>
      <c r="BF348" s="73" t="n"/>
      <c r="BG348" s="73" t="n"/>
      <c r="BH348" s="73" t="n"/>
      <c r="BI348" s="73" t="n"/>
      <c r="BJ348" s="73" t="n"/>
      <c r="BK348" s="73" t="n"/>
      <c r="BL348" s="73" t="n"/>
      <c r="BM348" s="73" t="n"/>
      <c r="BN348" s="73" t="n"/>
      <c r="BO348" s="73" t="n"/>
      <c r="BP348" s="73" t="n"/>
      <c r="BQ348" s="62">
        <f>COUNTIF($G348:$BP348,"a")+COUNTIF($G348:$BP348,"r0,a5")/2+COUNTIF($G348:$BP348,"p5,a5")/2</f>
        <v/>
      </c>
      <c r="BR348" s="62">
        <f>COUNTIF($G348:$BP348,"d")+COUNTIF($G348:$BP348,"r0,d5")/2+COUNTIF($G348:$BP348,"p5,d5")/2</f>
        <v/>
      </c>
      <c r="BS348" s="62">
        <f>COUNTIF($G348:$BP348,"b")+COUNTIF($G348:$BP348,"r0,b5")/2+COUNTIF($G348:$BP348,"p5,b5")/2</f>
        <v/>
      </c>
      <c r="BT348" s="62">
        <f>COUNTIF($G348:$BP348,"c")+COUNTIF($G348:$BP348,"r0,c5")/2+COUNTIF($G348:$BP348,"p5,c5")/2</f>
        <v/>
      </c>
      <c r="BU348" s="62">
        <f>COUNTIF($G348:$BP348,"KH")+COUNTIF($G348:$BP348,"TL")+COUNTIF($G348:$BP348,"L")</f>
        <v/>
      </c>
      <c r="BV348" s="62" t="n"/>
      <c r="BW348" s="62">
        <f>COUNTIF($G348:$BP348,"hh")</f>
        <v/>
      </c>
      <c r="BX348" s="62">
        <f>COUNTIF($G348:$BP348,"nt7")</f>
        <v/>
      </c>
      <c r="BY348" s="62">
        <f>COUNTIF($G348:$BP348,"P")+COUNTIF($G348:$BP348,"p5,a5")/2+COUNTIF($G348:$BP348,"p5,b5")/2+COUNTIF($G348:$BP348,"p5,c5")/2+COUNTIF($G348:$BP348,"p5,d5")/2</f>
        <v/>
      </c>
      <c r="BZ348" s="63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4">
        <f>IF(BZ348&gt;25,4,IF(BZ348&gt;18,3,IF(BZ348&gt;12,2,IF(BZ348&gt;4,1,0))))-BX348-2+1</f>
        <v/>
      </c>
      <c r="CE348" s="30" t="n"/>
      <c r="CF348" s="64">
        <f>CD348*CI348</f>
        <v/>
      </c>
      <c r="CG348" s="65">
        <f>F348-BY348+1</f>
        <v/>
      </c>
      <c r="CH348" s="64">
        <f>CE348*16</f>
        <v/>
      </c>
      <c r="CI348" s="66">
        <f>VLOOKUP(A348,[1]DATA!$A$6:$AI$331,34,0)</f>
        <v/>
      </c>
      <c r="CJ348" s="67">
        <f>VLOOKUP(A348,[2]CHAMCONG!A$7:CI$333,79,0)</f>
        <v/>
      </c>
      <c r="CK348" s="68">
        <f>CJ348-CA348</f>
        <v/>
      </c>
    </row>
    <row r="349">
      <c r="A349" s="83" t="inlineStr">
        <is>
          <t>A2064</t>
        </is>
      </c>
      <c r="B349" s="70" t="inlineStr">
        <is>
          <t>Nguyễn Thị Kim Ngân</t>
        </is>
      </c>
      <c r="C349" s="77" t="inlineStr">
        <is>
          <t>QA/QC X2</t>
        </is>
      </c>
      <c r="D349" s="84" t="inlineStr">
        <is>
          <t>Trực tiếp</t>
        </is>
      </c>
      <c r="E349" s="69" t="inlineStr">
        <is>
          <t>2021-11-01</t>
        </is>
      </c>
      <c r="F349" s="69" t="inlineStr"/>
      <c r="G349" s="73" t="inlineStr">
        <is>
          <t>A</t>
        </is>
      </c>
      <c r="H349" s="73" t="n">
        <v>4</v>
      </c>
      <c r="I349" s="75" t="inlineStr">
        <is>
          <t>A</t>
        </is>
      </c>
      <c r="J349" s="75" t="n">
        <v>4</v>
      </c>
      <c r="K349" s="73" t="inlineStr"/>
      <c r="L349" s="73" t="n">
        <v>0</v>
      </c>
      <c r="M349" s="73" t="inlineStr">
        <is>
          <t>P0</t>
        </is>
      </c>
      <c r="N349" s="73" t="n">
        <v>0</v>
      </c>
      <c r="O349" s="75" t="inlineStr">
        <is>
          <t>C</t>
        </is>
      </c>
      <c r="P349" s="75" t="n">
        <v>2</v>
      </c>
      <c r="Q349" s="73" t="inlineStr">
        <is>
          <t>C</t>
        </is>
      </c>
      <c r="R349" s="73" t="n">
        <v>4</v>
      </c>
      <c r="S349" s="73" t="inlineStr">
        <is>
          <t>C</t>
        </is>
      </c>
      <c r="T349" s="73" t="n">
        <v>4</v>
      </c>
      <c r="U349" s="73" t="inlineStr">
        <is>
          <t>C</t>
        </is>
      </c>
      <c r="V349" s="73" t="n">
        <v>4</v>
      </c>
      <c r="W349" s="73" t="inlineStr">
        <is>
          <t>L</t>
        </is>
      </c>
      <c r="X349" s="73" t="n">
        <v>0</v>
      </c>
      <c r="Y349" s="73" t="inlineStr"/>
      <c r="Z349" s="73" t="n">
        <v>0</v>
      </c>
      <c r="AA349" s="73" t="inlineStr">
        <is>
          <t>R0</t>
        </is>
      </c>
      <c r="AB349" s="73" t="n">
        <v>0</v>
      </c>
      <c r="AC349" s="73" t="n"/>
      <c r="AD349" s="73" t="n"/>
      <c r="AE349" s="73" t="n"/>
      <c r="AF349" s="73" t="n"/>
      <c r="AG349" s="73" t="n"/>
      <c r="AH349" s="73" t="n"/>
      <c r="AI349" s="73" t="n"/>
      <c r="AJ349" s="73" t="n"/>
      <c r="AK349" s="73" t="n"/>
      <c r="AL349" s="73" t="n"/>
      <c r="AM349" s="73" t="n"/>
      <c r="AN349" s="73" t="n"/>
      <c r="AO349" s="73" t="n"/>
      <c r="AP349" s="73" t="n"/>
      <c r="AQ349" s="73" t="n"/>
      <c r="AR349" s="73" t="n"/>
      <c r="AS349" s="73" t="n"/>
      <c r="AT349" s="73" t="n"/>
      <c r="AU349" s="73" t="n"/>
      <c r="AV349" s="73" t="n"/>
      <c r="AW349" s="73" t="n"/>
      <c r="AX349" s="73" t="n"/>
      <c r="AY349" s="73" t="n"/>
      <c r="AZ349" s="73" t="n"/>
      <c r="BA349" s="73" t="n"/>
      <c r="BB349" s="73" t="n"/>
      <c r="BC349" s="73" t="n"/>
      <c r="BD349" s="73" t="n"/>
      <c r="BE349" s="73" t="n"/>
      <c r="BF349" s="73" t="n"/>
      <c r="BG349" s="73" t="n"/>
      <c r="BH349" s="73" t="n"/>
      <c r="BI349" s="73" t="n"/>
      <c r="BJ349" s="73" t="n"/>
      <c r="BK349" s="73" t="n"/>
      <c r="BL349" s="73" t="n"/>
      <c r="BM349" s="73" t="n"/>
      <c r="BN349" s="73" t="n"/>
      <c r="BO349" s="73" t="n"/>
      <c r="BP349" s="73" t="n"/>
      <c r="BQ349" s="62">
        <f>COUNTIF($G349:$BP349,"a")+COUNTIF($G349:$BP349,"r0,a5")/2+COUNTIF($G349:$BP349,"p5,a5")/2</f>
        <v/>
      </c>
      <c r="BR349" s="62">
        <f>COUNTIF($G349:$BP349,"d")+COUNTIF($G349:$BP349,"r0,d5")/2+COUNTIF($G349:$BP349,"p5,d5")/2</f>
        <v/>
      </c>
      <c r="BS349" s="62">
        <f>COUNTIF($G349:$BP349,"b")+COUNTIF($G349:$BP349,"r0,b5")/2+COUNTIF($G349:$BP349,"p5,b5")/2</f>
        <v/>
      </c>
      <c r="BT349" s="62">
        <f>COUNTIF($G349:$BP349,"c")+COUNTIF($G349:$BP349,"r0,c5")/2+COUNTIF($G349:$BP349,"p5,c5")/2</f>
        <v/>
      </c>
      <c r="BU349" s="62">
        <f>COUNTIF($G349:$BP349,"KH")+COUNTIF($G349:$BP349,"TL")+COUNTIF($G349:$BP349,"L")</f>
        <v/>
      </c>
      <c r="BV349" s="62" t="n"/>
      <c r="BW349" s="62">
        <f>COUNTIF($G349:$BP349,"hh")</f>
        <v/>
      </c>
      <c r="BX349" s="62">
        <f>COUNTIF($G349:$BP349,"nt7")</f>
        <v/>
      </c>
      <c r="BY349" s="62">
        <f>COUNTIF($G349:$BP349,"P")+COUNTIF($G349:$BP349,"p5,a5")/2+COUNTIF($G349:$BP349,"p5,b5")/2+COUNTIF($G349:$BP349,"p5,c5")/2+COUNTIF($G349:$BP349,"p5,d5")/2</f>
        <v/>
      </c>
      <c r="BZ349" s="63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4">
        <f>IF(BZ349&gt;25,4,IF(BZ349&gt;18,3,IF(BZ349&gt;12,2,IF(BZ349&gt;4,1,0))))-BX349-2+1</f>
        <v/>
      </c>
      <c r="CE349" s="30" t="n"/>
      <c r="CF349" s="64">
        <f>CD349*CI349</f>
        <v/>
      </c>
      <c r="CG349" s="65">
        <f>F349-BY349+1</f>
        <v/>
      </c>
      <c r="CH349" s="64">
        <f>CE349*16</f>
        <v/>
      </c>
      <c r="CI349" s="66">
        <f>VLOOKUP(A349,[1]DATA!$A$6:$AI$331,34,0)</f>
        <v/>
      </c>
      <c r="CJ349" s="67">
        <f>VLOOKUP(A349,[2]CHAMCONG!A$7:CI$333,79,0)</f>
        <v/>
      </c>
      <c r="CK349" s="68">
        <f>CJ349-CA349</f>
        <v/>
      </c>
    </row>
    <row r="350">
      <c r="A350" s="83" t="inlineStr">
        <is>
          <t>A2065</t>
        </is>
      </c>
      <c r="B350" s="70" t="inlineStr">
        <is>
          <t>Triệu Quang Ngọc</t>
        </is>
      </c>
      <c r="C350" s="77" t="inlineStr">
        <is>
          <t>It</t>
        </is>
      </c>
      <c r="D350" s="84" t="inlineStr">
        <is>
          <t>Gián tiếp</t>
        </is>
      </c>
      <c r="E350" s="69" t="inlineStr">
        <is>
          <t>2021-11-03</t>
        </is>
      </c>
      <c r="F350" s="69" t="inlineStr"/>
      <c r="G350" s="73" t="inlineStr">
        <is>
          <t>D</t>
        </is>
      </c>
      <c r="H350" s="73" t="n">
        <v>0</v>
      </c>
      <c r="I350" s="75" t="inlineStr">
        <is>
          <t>D</t>
        </is>
      </c>
      <c r="J350" s="75" t="n">
        <v>0</v>
      </c>
      <c r="K350" s="73" t="inlineStr"/>
      <c r="L350" s="73" t="n">
        <v>0</v>
      </c>
      <c r="M350" s="73" t="inlineStr">
        <is>
          <t>D</t>
        </is>
      </c>
      <c r="N350" s="73" t="n">
        <v>0</v>
      </c>
      <c r="O350" s="75" t="inlineStr">
        <is>
          <t>D</t>
        </is>
      </c>
      <c r="P350" s="75" t="n">
        <v>0</v>
      </c>
      <c r="Q350" s="73" t="inlineStr">
        <is>
          <t>D</t>
        </is>
      </c>
      <c r="R350" s="73" t="n">
        <v>0</v>
      </c>
      <c r="S350" s="73" t="inlineStr">
        <is>
          <t>D</t>
        </is>
      </c>
      <c r="T350" s="73" t="n">
        <v>0</v>
      </c>
      <c r="U350" s="73" t="inlineStr">
        <is>
          <t>D</t>
        </is>
      </c>
      <c r="V350" s="73" t="n">
        <v>0</v>
      </c>
      <c r="W350" s="73" t="inlineStr">
        <is>
          <t>L</t>
        </is>
      </c>
      <c r="X350" s="73" t="n">
        <v>0</v>
      </c>
      <c r="Y350" s="73" t="inlineStr"/>
      <c r="Z350" s="73" t="n">
        <v>0</v>
      </c>
      <c r="AA350" s="73" t="inlineStr">
        <is>
          <t>P0</t>
        </is>
      </c>
      <c r="AB350" s="73" t="n">
        <v>0</v>
      </c>
      <c r="AC350" s="73" t="n"/>
      <c r="AD350" s="73" t="n"/>
      <c r="AE350" s="73" t="n"/>
      <c r="AF350" s="73" t="n"/>
      <c r="AG350" s="73" t="n"/>
      <c r="AH350" s="73" t="n"/>
      <c r="AI350" s="73" t="n"/>
      <c r="AJ350" s="73" t="n"/>
      <c r="AK350" s="73" t="n"/>
      <c r="AL350" s="73" t="n"/>
      <c r="AM350" s="73" t="n"/>
      <c r="AN350" s="73" t="n"/>
      <c r="AO350" s="73" t="n"/>
      <c r="AP350" s="73" t="n"/>
      <c r="AQ350" s="73" t="n"/>
      <c r="AR350" s="73" t="n"/>
      <c r="AS350" s="73" t="n"/>
      <c r="AT350" s="73" t="n"/>
      <c r="AU350" s="73" t="n"/>
      <c r="AV350" s="73" t="n"/>
      <c r="AW350" s="73" t="n"/>
      <c r="AX350" s="73" t="n"/>
      <c r="AY350" s="73" t="n"/>
      <c r="AZ350" s="73" t="n"/>
      <c r="BA350" s="73" t="n"/>
      <c r="BB350" s="73" t="n"/>
      <c r="BC350" s="73" t="n"/>
      <c r="BD350" s="73" t="n"/>
      <c r="BE350" s="73" t="n"/>
      <c r="BF350" s="73" t="n"/>
      <c r="BG350" s="73" t="n"/>
      <c r="BH350" s="73" t="n"/>
      <c r="BI350" s="73" t="n"/>
      <c r="BJ350" s="73" t="n"/>
      <c r="BK350" s="73" t="n"/>
      <c r="BL350" s="73" t="n"/>
      <c r="BM350" s="73" t="n"/>
      <c r="BN350" s="73" t="n"/>
      <c r="BO350" s="73" t="n"/>
      <c r="BP350" s="73" t="n"/>
      <c r="BQ350" s="62">
        <f>COUNTIF($G350:$BP350,"a")+COUNTIF($G350:$BP350,"r0,a5")/2+COUNTIF($G350:$BP350,"p5,a5")/2</f>
        <v/>
      </c>
      <c r="BR350" s="62">
        <f>COUNTIF($G350:$BP350,"d")+COUNTIF($G350:$BP350,"r0,d5")/2+COUNTIF($G350:$BP350,"p5,d5")/2</f>
        <v/>
      </c>
      <c r="BS350" s="62">
        <f>COUNTIF($G350:$BP350,"b")+COUNTIF($G350:$BP350,"r0,b5")/2+COUNTIF($G350:$BP350,"p5,b5")/2</f>
        <v/>
      </c>
      <c r="BT350" s="62">
        <f>COUNTIF($G350:$BP350,"c")+COUNTIF($G350:$BP350,"r0,c5")/2+COUNTIF($G350:$BP350,"p5,c5")/2</f>
        <v/>
      </c>
      <c r="BU350" s="62">
        <f>COUNTIF($G350:$BP350,"KH")+COUNTIF($G350:$BP350,"TL")+COUNTIF($G350:$BP350,"L")</f>
        <v/>
      </c>
      <c r="BV350" s="62" t="n"/>
      <c r="BW350" s="62">
        <f>COUNTIF($G350:$BP350,"hh")</f>
        <v/>
      </c>
      <c r="BX350" s="62">
        <f>COUNTIF($G350:$BP350,"nt7")</f>
        <v/>
      </c>
      <c r="BY350" s="62">
        <f>COUNTIF($G350:$BP350,"P")+COUNTIF($G350:$BP350,"p5,a5")/2+COUNTIF($G350:$BP350,"p5,b5")/2+COUNTIF($G350:$BP350,"p5,c5")/2+COUNTIF($G350:$BP350,"p5,d5")/2</f>
        <v/>
      </c>
      <c r="BZ350" s="63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4">
        <f>IF(BZ350&gt;25,4,IF(BZ350&gt;18,3,IF(BZ350&gt;12,2,IF(BZ350&gt;4,1,0))))-BX350-2+1</f>
        <v/>
      </c>
      <c r="CE350" s="30" t="n"/>
      <c r="CF350" s="64">
        <f>CD350*CI350</f>
        <v/>
      </c>
      <c r="CG350" s="65">
        <f>F350-BY350+1</f>
        <v/>
      </c>
      <c r="CH350" s="64">
        <f>CE350*16</f>
        <v/>
      </c>
      <c r="CI350" s="66">
        <f>VLOOKUP(A350,[1]DATA!$A$6:$AI$331,34,0)</f>
        <v/>
      </c>
      <c r="CJ350" s="67">
        <f>VLOOKUP(A350,[2]CHAMCONG!A$7:CI$333,79,0)</f>
        <v/>
      </c>
      <c r="CK350" s="68">
        <f>CJ350-CA350</f>
        <v/>
      </c>
    </row>
    <row r="351">
      <c r="A351" s="83" t="inlineStr">
        <is>
          <t>A2067</t>
        </is>
      </c>
      <c r="B351" s="70" t="inlineStr">
        <is>
          <t>Nguyễn Thị Huệ</t>
        </is>
      </c>
      <c r="C351" s="77" t="inlineStr">
        <is>
          <t>QA/QC X2</t>
        </is>
      </c>
      <c r="D351" s="84" t="inlineStr">
        <is>
          <t>Trực tiếp</t>
        </is>
      </c>
      <c r="E351" s="69" t="inlineStr">
        <is>
          <t>2021-11-03</t>
        </is>
      </c>
      <c r="F351" s="69" t="inlineStr"/>
      <c r="G351" s="73" t="inlineStr">
        <is>
          <t>C</t>
        </is>
      </c>
      <c r="H351" s="73" t="n">
        <v>4</v>
      </c>
      <c r="I351" s="75" t="inlineStr">
        <is>
          <t>C</t>
        </is>
      </c>
      <c r="J351" s="75" t="n">
        <v>4</v>
      </c>
      <c r="K351" s="73" t="inlineStr"/>
      <c r="L351" s="73" t="n">
        <v>0</v>
      </c>
      <c r="M351" s="73" t="inlineStr">
        <is>
          <t>P0</t>
        </is>
      </c>
      <c r="N351" s="73" t="n">
        <v>0</v>
      </c>
      <c r="O351" s="75" t="inlineStr">
        <is>
          <t>P0</t>
        </is>
      </c>
      <c r="P351" s="75" t="n">
        <v>0</v>
      </c>
      <c r="Q351" s="73" t="inlineStr">
        <is>
          <t>P0</t>
        </is>
      </c>
      <c r="R351" s="73" t="n">
        <v>0</v>
      </c>
      <c r="S351" s="73" t="inlineStr">
        <is>
          <t>A</t>
        </is>
      </c>
      <c r="T351" s="73" t="n">
        <v>4</v>
      </c>
      <c r="U351" s="73" t="inlineStr">
        <is>
          <t>A</t>
        </is>
      </c>
      <c r="V351" s="73" t="n">
        <v>4</v>
      </c>
      <c r="W351" s="73" t="inlineStr">
        <is>
          <t>L</t>
        </is>
      </c>
      <c r="X351" s="73" t="n">
        <v>0</v>
      </c>
      <c r="Y351" s="73" t="inlineStr"/>
      <c r="Z351" s="73" t="n">
        <v>0</v>
      </c>
      <c r="AA351" s="73" t="inlineStr">
        <is>
          <t>P0</t>
        </is>
      </c>
      <c r="AB351" s="73" t="n">
        <v>0</v>
      </c>
      <c r="AC351" s="73" t="n"/>
      <c r="AD351" s="73" t="n"/>
      <c r="AE351" s="73" t="n"/>
      <c r="AF351" s="73" t="n"/>
      <c r="AG351" s="73" t="n"/>
      <c r="AH351" s="73" t="n"/>
      <c r="AI351" s="73" t="n"/>
      <c r="AJ351" s="73" t="n"/>
      <c r="AK351" s="73" t="n"/>
      <c r="AL351" s="73" t="n"/>
      <c r="AM351" s="73" t="n"/>
      <c r="AN351" s="73" t="n"/>
      <c r="AO351" s="73" t="n"/>
      <c r="AP351" s="73" t="n"/>
      <c r="AQ351" s="73" t="n"/>
      <c r="AR351" s="73" t="n"/>
      <c r="AS351" s="73" t="n"/>
      <c r="AT351" s="73" t="n"/>
      <c r="AU351" s="73" t="n"/>
      <c r="AV351" s="73" t="n"/>
      <c r="AW351" s="73" t="n"/>
      <c r="AX351" s="73" t="n"/>
      <c r="AY351" s="73" t="n"/>
      <c r="AZ351" s="73" t="n"/>
      <c r="BA351" s="73" t="n"/>
      <c r="BB351" s="73" t="n"/>
      <c r="BC351" s="73" t="n"/>
      <c r="BD351" s="73" t="n"/>
      <c r="BE351" s="73" t="n"/>
      <c r="BF351" s="73" t="n"/>
      <c r="BG351" s="73" t="n"/>
      <c r="BH351" s="73" t="n"/>
      <c r="BI351" s="73" t="n"/>
      <c r="BJ351" s="73" t="n"/>
      <c r="BK351" s="73" t="n"/>
      <c r="BL351" s="73" t="n"/>
      <c r="BM351" s="73" t="n"/>
      <c r="BN351" s="73" t="n"/>
      <c r="BO351" s="73" t="n"/>
      <c r="BP351" s="73" t="n"/>
      <c r="BQ351" s="62">
        <f>COUNTIF($G351:$BP351,"a")+COUNTIF($G351:$BP351,"r0,a5")/2+COUNTIF($G351:$BP351,"p5,a5")/2</f>
        <v/>
      </c>
      <c r="BR351" s="62">
        <f>COUNTIF($G351:$BP351,"d")+COUNTIF($G351:$BP351,"r0,d5")/2+COUNTIF($G351:$BP351,"p5,d5")/2</f>
        <v/>
      </c>
      <c r="BS351" s="62">
        <f>COUNTIF($G351:$BP351,"b")+COUNTIF($G351:$BP351,"r0,b5")/2+COUNTIF($G351:$BP351,"p5,b5")/2</f>
        <v/>
      </c>
      <c r="BT351" s="62">
        <f>COUNTIF($G351:$BP351,"c")+COUNTIF($G351:$BP351,"r0,c5")/2+COUNTIF($G351:$BP351,"p5,c5")/2</f>
        <v/>
      </c>
      <c r="BU351" s="62">
        <f>COUNTIF($G351:$BP351,"KH")+COUNTIF($G351:$BP351,"TL")+COUNTIF($G351:$BP351,"L")</f>
        <v/>
      </c>
      <c r="BV351" s="62" t="n"/>
      <c r="BW351" s="62">
        <f>COUNTIF($G351:$BP351,"hh")</f>
        <v/>
      </c>
      <c r="BX351" s="62">
        <f>COUNTIF($G351:$BP351,"nt7")</f>
        <v/>
      </c>
      <c r="BY351" s="62">
        <f>COUNTIF($G351:$BP351,"P")+COUNTIF($G351:$BP351,"p5,a5")/2+COUNTIF($G351:$BP351,"p5,b5")/2+COUNTIF($G351:$BP351,"p5,c5")/2+COUNTIF($G351:$BP351,"p5,d5")/2</f>
        <v/>
      </c>
      <c r="BZ351" s="63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4">
        <f>IF(BZ351&gt;25,4,IF(BZ351&gt;18,3,IF(BZ351&gt;12,2,IF(BZ351&gt;4,1,0))))-BX351-2+1</f>
        <v/>
      </c>
      <c r="CE351" s="30" t="n"/>
      <c r="CF351" s="64">
        <f>CD351*CI351</f>
        <v/>
      </c>
      <c r="CG351" s="65">
        <f>F351-BY351+1</f>
        <v/>
      </c>
      <c r="CH351" s="64">
        <f>CE351*16</f>
        <v/>
      </c>
      <c r="CI351" s="66">
        <f>VLOOKUP(A351,[1]DATA!$A$6:$AI$331,34,0)</f>
        <v/>
      </c>
      <c r="CJ351" s="67">
        <f>VLOOKUP(A351,[2]CHAMCONG!A$7:CI$333,79,0)</f>
        <v/>
      </c>
      <c r="CK351" s="68">
        <f>CJ351-CA351</f>
        <v/>
      </c>
    </row>
    <row r="352">
      <c r="A352" s="83" t="inlineStr">
        <is>
          <t>A2071</t>
        </is>
      </c>
      <c r="B352" s="70" t="inlineStr">
        <is>
          <t>Nguyễn Chí Tâm</t>
        </is>
      </c>
      <c r="C352" s="77" t="inlineStr">
        <is>
          <t>It</t>
        </is>
      </c>
      <c r="D352" s="84" t="inlineStr">
        <is>
          <t>Gián tiếp</t>
        </is>
      </c>
      <c r="E352" s="69" t="inlineStr">
        <is>
          <t>2021-11-04</t>
        </is>
      </c>
      <c r="F352" s="69" t="inlineStr"/>
      <c r="G352" s="73" t="inlineStr">
        <is>
          <t>D</t>
        </is>
      </c>
      <c r="H352" s="73" t="n">
        <v>0</v>
      </c>
      <c r="I352" s="75" t="inlineStr">
        <is>
          <t>D</t>
        </is>
      </c>
      <c r="J352" s="75" t="n">
        <v>0</v>
      </c>
      <c r="K352" s="73" t="inlineStr"/>
      <c r="L352" s="73" t="n">
        <v>0</v>
      </c>
      <c r="M352" s="73" t="inlineStr">
        <is>
          <t>D</t>
        </is>
      </c>
      <c r="N352" s="73" t="n">
        <v>0</v>
      </c>
      <c r="O352" s="75" t="inlineStr">
        <is>
          <t>D</t>
        </is>
      </c>
      <c r="P352" s="75" t="n">
        <v>0</v>
      </c>
      <c r="Q352" s="73" t="inlineStr">
        <is>
          <t>D</t>
        </is>
      </c>
      <c r="R352" s="73" t="n">
        <v>0</v>
      </c>
      <c r="S352" s="73" t="inlineStr">
        <is>
          <t>D</t>
        </is>
      </c>
      <c r="T352" s="73" t="n">
        <v>0</v>
      </c>
      <c r="U352" s="73" t="inlineStr">
        <is>
          <t>D</t>
        </is>
      </c>
      <c r="V352" s="73" t="n">
        <v>0</v>
      </c>
      <c r="W352" s="73" t="inlineStr">
        <is>
          <t>L</t>
        </is>
      </c>
      <c r="X352" s="73" t="n">
        <v>0</v>
      </c>
      <c r="Y352" s="73" t="inlineStr"/>
      <c r="Z352" s="73" t="n">
        <v>0</v>
      </c>
      <c r="AA352" s="73" t="inlineStr">
        <is>
          <t>R0</t>
        </is>
      </c>
      <c r="AB352" s="73" t="n">
        <v>0</v>
      </c>
      <c r="AC352" s="73" t="n"/>
      <c r="AD352" s="73" t="n"/>
      <c r="AE352" s="73" t="n"/>
      <c r="AF352" s="73" t="n"/>
      <c r="AG352" s="73" t="n"/>
      <c r="AH352" s="73" t="n"/>
      <c r="AI352" s="73" t="n"/>
      <c r="AJ352" s="73" t="n"/>
      <c r="AK352" s="73" t="n"/>
      <c r="AL352" s="73" t="n"/>
      <c r="AM352" s="73" t="n"/>
      <c r="AN352" s="73" t="n"/>
      <c r="AO352" s="73" t="n"/>
      <c r="AP352" s="73" t="n"/>
      <c r="AQ352" s="73" t="n"/>
      <c r="AR352" s="73" t="n"/>
      <c r="AS352" s="73" t="n"/>
      <c r="AT352" s="73" t="n"/>
      <c r="AU352" s="73" t="n"/>
      <c r="AV352" s="73" t="n"/>
      <c r="AW352" s="73" t="n"/>
      <c r="AX352" s="73" t="n"/>
      <c r="AY352" s="73" t="n"/>
      <c r="AZ352" s="73" t="n"/>
      <c r="BA352" s="73" t="n"/>
      <c r="BB352" s="73" t="n"/>
      <c r="BC352" s="73" t="n"/>
      <c r="BD352" s="73" t="n"/>
      <c r="BE352" s="73" t="n"/>
      <c r="BF352" s="73" t="n"/>
      <c r="BG352" s="73" t="n"/>
      <c r="BH352" s="73" t="n"/>
      <c r="BI352" s="73" t="n"/>
      <c r="BJ352" s="73" t="n"/>
      <c r="BK352" s="73" t="n"/>
      <c r="BL352" s="73" t="n"/>
      <c r="BM352" s="73" t="n"/>
      <c r="BN352" s="73" t="n"/>
      <c r="BO352" s="73" t="n"/>
      <c r="BP352" s="73" t="n"/>
      <c r="BQ352" s="62">
        <f>COUNTIF($G352:$BP352,"a")+COUNTIF($G352:$BP352,"r0,a5")/2+COUNTIF($G352:$BP352,"p5,a5")/2</f>
        <v/>
      </c>
      <c r="BR352" s="62">
        <f>COUNTIF($G352:$BP352,"d")+COUNTIF($G352:$BP352,"r0,d5")/2+COUNTIF($G352:$BP352,"p5,d5")/2</f>
        <v/>
      </c>
      <c r="BS352" s="62">
        <f>COUNTIF($G352:$BP352,"b")+COUNTIF($G352:$BP352,"r0,b5")/2+COUNTIF($G352:$BP352,"p5,b5")/2</f>
        <v/>
      </c>
      <c r="BT352" s="62">
        <f>COUNTIF($G352:$BP352,"c")+COUNTIF($G352:$BP352,"r0,c5")/2+COUNTIF($G352:$BP352,"p5,c5")/2</f>
        <v/>
      </c>
      <c r="BU352" s="62">
        <f>COUNTIF($G352:$BP352,"KH")+COUNTIF($G352:$BP352,"TL")+COUNTIF($G352:$BP352,"L")</f>
        <v/>
      </c>
      <c r="BV352" s="62" t="n"/>
      <c r="BW352" s="62">
        <f>COUNTIF($G352:$BP352,"hh")</f>
        <v/>
      </c>
      <c r="BX352" s="62">
        <f>COUNTIF($G352:$BP352,"nt7")</f>
        <v/>
      </c>
      <c r="BY352" s="62">
        <f>COUNTIF($G352:$BP352,"P")+COUNTIF($G352:$BP352,"p5,a5")/2+COUNTIF($G352:$BP352,"p5,b5")/2+COUNTIF($G352:$BP352,"p5,c5")/2+COUNTIF($G352:$BP352,"p5,d5")/2</f>
        <v/>
      </c>
      <c r="BZ352" s="63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4">
        <f>IF(BZ352&gt;25,4,IF(BZ352&gt;18,3,IF(BZ352&gt;12,2,IF(BZ352&gt;4,1,0))))-BX352-2+1</f>
        <v/>
      </c>
      <c r="CE352" s="30" t="n"/>
      <c r="CF352" s="64">
        <f>CD352*CI352</f>
        <v/>
      </c>
      <c r="CG352" s="65">
        <f>F352-BY352+1</f>
        <v/>
      </c>
      <c r="CH352" s="64">
        <f>CE352*16</f>
        <v/>
      </c>
      <c r="CI352" s="66">
        <f>VLOOKUP(A352,[1]DATA!$A$6:$AI$331,34,0)</f>
        <v/>
      </c>
      <c r="CJ352" s="67">
        <f>VLOOKUP(A352,[2]CHAMCONG!A$7:CI$333,79,0)</f>
        <v/>
      </c>
      <c r="CK352" s="68">
        <f>CJ352-CA352</f>
        <v/>
      </c>
    </row>
    <row r="353">
      <c r="A353" s="83" t="inlineStr">
        <is>
          <t>A2074</t>
        </is>
      </c>
      <c r="B353" s="70" t="inlineStr">
        <is>
          <t>Nguyễn Phạm Hồng Thoại</t>
        </is>
      </c>
      <c r="C353" s="77" t="inlineStr">
        <is>
          <t>X2 Line 2-1</t>
        </is>
      </c>
      <c r="D353" s="84" t="inlineStr">
        <is>
          <t>Trực tiếp</t>
        </is>
      </c>
      <c r="E353" s="69" t="inlineStr">
        <is>
          <t>2021-11-10</t>
        </is>
      </c>
      <c r="F353" s="69" t="inlineStr"/>
      <c r="G353" s="73" t="inlineStr">
        <is>
          <t>R0</t>
        </is>
      </c>
      <c r="H353" s="73" t="n">
        <v>0</v>
      </c>
      <c r="I353" s="75" t="inlineStr">
        <is>
          <t>P0</t>
        </is>
      </c>
      <c r="J353" s="75" t="n">
        <v>0</v>
      </c>
      <c r="K353" s="73" t="inlineStr"/>
      <c r="L353" s="73" t="n">
        <v>0</v>
      </c>
      <c r="M353" s="73" t="inlineStr">
        <is>
          <t>P0</t>
        </is>
      </c>
      <c r="N353" s="73" t="n">
        <v>0</v>
      </c>
      <c r="O353" s="75" t="inlineStr">
        <is>
          <t>C</t>
        </is>
      </c>
      <c r="P353" s="75" t="n">
        <v>4</v>
      </c>
      <c r="Q353" s="73" t="inlineStr">
        <is>
          <t>P0</t>
        </is>
      </c>
      <c r="R353" s="73" t="n">
        <v>0</v>
      </c>
      <c r="S353" s="73" t="inlineStr">
        <is>
          <t>C</t>
        </is>
      </c>
      <c r="T353" s="73" t="n">
        <v>4</v>
      </c>
      <c r="U353" s="73" t="inlineStr">
        <is>
          <t>C</t>
        </is>
      </c>
      <c r="V353" s="73" t="n">
        <v>4</v>
      </c>
      <c r="W353" s="73" t="inlineStr">
        <is>
          <t>L</t>
        </is>
      </c>
      <c r="X353" s="73" t="n">
        <v>12</v>
      </c>
      <c r="Y353" s="73" t="inlineStr"/>
      <c r="Z353" s="73" t="n">
        <v>0</v>
      </c>
      <c r="AA353" s="73" t="inlineStr">
        <is>
          <t>P0</t>
        </is>
      </c>
      <c r="AB353" s="73" t="n">
        <v>0</v>
      </c>
      <c r="AC353" s="73" t="n"/>
      <c r="AD353" s="73" t="n"/>
      <c r="AE353" s="73" t="n"/>
      <c r="AF353" s="73" t="n"/>
      <c r="AG353" s="73" t="n"/>
      <c r="AH353" s="73" t="n"/>
      <c r="AI353" s="73" t="n"/>
      <c r="AJ353" s="73" t="n"/>
      <c r="AK353" s="73" t="n"/>
      <c r="AL353" s="73" t="n"/>
      <c r="AM353" s="73" t="n"/>
      <c r="AN353" s="73" t="n"/>
      <c r="AO353" s="73" t="n"/>
      <c r="AP353" s="73" t="n"/>
      <c r="AQ353" s="73" t="n"/>
      <c r="AR353" s="73" t="n"/>
      <c r="AS353" s="73" t="n"/>
      <c r="AT353" s="73" t="n"/>
      <c r="AU353" s="73" t="n"/>
      <c r="AV353" s="73" t="n"/>
      <c r="AW353" s="73" t="n"/>
      <c r="AX353" s="73" t="n"/>
      <c r="AY353" s="73" t="n"/>
      <c r="AZ353" s="73" t="n"/>
      <c r="BA353" s="73" t="n"/>
      <c r="BB353" s="73" t="n"/>
      <c r="BC353" s="73" t="n"/>
      <c r="BD353" s="73" t="n"/>
      <c r="BE353" s="73" t="n"/>
      <c r="BF353" s="73" t="n"/>
      <c r="BG353" s="73" t="n"/>
      <c r="BH353" s="73" t="n"/>
      <c r="BI353" s="73" t="n"/>
      <c r="BJ353" s="73" t="n"/>
      <c r="BK353" s="73" t="n"/>
      <c r="BL353" s="73" t="n"/>
      <c r="BM353" s="73" t="n"/>
      <c r="BN353" s="73" t="n"/>
      <c r="BO353" s="73" t="n"/>
      <c r="BP353" s="73" t="n"/>
      <c r="BQ353" s="62">
        <f>COUNTIF($G353:$BP353,"a")+COUNTIF($G353:$BP353,"r0,a5")/2+COUNTIF($G353:$BP353,"p5,a5")/2</f>
        <v/>
      </c>
      <c r="BR353" s="62">
        <f>COUNTIF($G353:$BP353,"d")+COUNTIF($G353:$BP353,"r0,d5")/2+COUNTIF($G353:$BP353,"p5,d5")/2</f>
        <v/>
      </c>
      <c r="BS353" s="62">
        <f>COUNTIF($G353:$BP353,"b")+COUNTIF($G353:$BP353,"r0,b5")/2+COUNTIF($G353:$BP353,"p5,b5")/2</f>
        <v/>
      </c>
      <c r="BT353" s="62">
        <f>COUNTIF($G353:$BP353,"c")+COUNTIF($G353:$BP353,"r0,c5")/2+COUNTIF($G353:$BP353,"p5,c5")/2</f>
        <v/>
      </c>
      <c r="BU353" s="62">
        <f>COUNTIF($G353:$BP353,"KH")+COUNTIF($G353:$BP353,"TL")+COUNTIF($G353:$BP353,"L")</f>
        <v/>
      </c>
      <c r="BV353" s="62" t="n"/>
      <c r="BW353" s="62">
        <f>COUNTIF($G353:$BP353,"hh")</f>
        <v/>
      </c>
      <c r="BX353" s="62">
        <f>COUNTIF($G353:$BP353,"nt7")</f>
        <v/>
      </c>
      <c r="BY353" s="62">
        <f>COUNTIF($G353:$BP353,"P")+COUNTIF($G353:$BP353,"p5,a5")/2+COUNTIF($G353:$BP353,"p5,b5")/2+COUNTIF($G353:$BP353,"p5,c5")/2+COUNTIF($G353:$BP353,"p5,d5")/2</f>
        <v/>
      </c>
      <c r="BZ353" s="63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4">
        <f>IF(BZ353&gt;25,4,IF(BZ353&gt;18,3,IF(BZ353&gt;12,2,IF(BZ353&gt;4,1,0))))-BX353-2+1</f>
        <v/>
      </c>
      <c r="CE353" s="30" t="n"/>
      <c r="CF353" s="64">
        <f>CD353*CI353</f>
        <v/>
      </c>
      <c r="CG353" s="65">
        <f>F353-BY353+1</f>
        <v/>
      </c>
      <c r="CH353" s="64">
        <f>CE353*16</f>
        <v/>
      </c>
      <c r="CI353" s="66">
        <f>VLOOKUP(A353,[1]DATA!$A$6:$AI$331,34,0)</f>
        <v/>
      </c>
      <c r="CJ353" s="67">
        <f>VLOOKUP(A353,[2]CHAMCONG!A$7:CI$333,79,0)</f>
        <v/>
      </c>
      <c r="CK353" s="68">
        <f>CJ353-CA353</f>
        <v/>
      </c>
    </row>
    <row r="354">
      <c r="A354" s="83" t="inlineStr">
        <is>
          <t>A2077</t>
        </is>
      </c>
      <c r="B354" s="70" t="inlineStr">
        <is>
          <t>Lê Minh Quý</t>
        </is>
      </c>
      <c r="C354" s="77" t="inlineStr">
        <is>
          <t>X1 Gá</t>
        </is>
      </c>
      <c r="D354" s="84" t="inlineStr">
        <is>
          <t>Trực tiếp</t>
        </is>
      </c>
      <c r="E354" s="69" t="inlineStr">
        <is>
          <t>2021-11-08</t>
        </is>
      </c>
      <c r="F354" s="69" t="inlineStr"/>
      <c r="G354" s="73" t="inlineStr">
        <is>
          <t>A</t>
        </is>
      </c>
      <c r="H354" s="73" t="n">
        <v>4</v>
      </c>
      <c r="I354" s="75" t="inlineStr">
        <is>
          <t>A</t>
        </is>
      </c>
      <c r="J354" s="75" t="n">
        <v>4</v>
      </c>
      <c r="K354" s="73" t="inlineStr"/>
      <c r="L354" s="73" t="n">
        <v>0</v>
      </c>
      <c r="M354" s="73" t="inlineStr">
        <is>
          <t>A</t>
        </is>
      </c>
      <c r="N354" s="73" t="n">
        <v>4</v>
      </c>
      <c r="O354" s="75" t="inlineStr">
        <is>
          <t>A</t>
        </is>
      </c>
      <c r="P354" s="75" t="n">
        <v>4</v>
      </c>
      <c r="Q354" s="73" t="inlineStr">
        <is>
          <t>A</t>
        </is>
      </c>
      <c r="R354" s="73" t="n">
        <v>4</v>
      </c>
      <c r="S354" s="73" t="inlineStr">
        <is>
          <t>A</t>
        </is>
      </c>
      <c r="T354" s="73" t="n">
        <v>4</v>
      </c>
      <c r="U354" s="73" t="inlineStr">
        <is>
          <t>A</t>
        </is>
      </c>
      <c r="V354" s="73" t="n">
        <v>4</v>
      </c>
      <c r="W354" s="73" t="inlineStr">
        <is>
          <t>L</t>
        </is>
      </c>
      <c r="X354" s="73" t="n">
        <v>0</v>
      </c>
      <c r="Y354" s="73" t="inlineStr"/>
      <c r="Z354" s="73" t="n">
        <v>0</v>
      </c>
      <c r="AA354" s="73" t="inlineStr">
        <is>
          <t>P0</t>
        </is>
      </c>
      <c r="AB354" s="73" t="n">
        <v>0</v>
      </c>
      <c r="AC354" s="73" t="n"/>
      <c r="AD354" s="73" t="n"/>
      <c r="AE354" s="73" t="n"/>
      <c r="AF354" s="73" t="n"/>
      <c r="AG354" s="73" t="n"/>
      <c r="AH354" s="73" t="n"/>
      <c r="AI354" s="73" t="n"/>
      <c r="AJ354" s="73" t="n"/>
      <c r="AK354" s="73" t="n"/>
      <c r="AL354" s="73" t="n"/>
      <c r="AM354" s="73" t="n"/>
      <c r="AN354" s="73" t="n"/>
      <c r="AO354" s="73" t="n"/>
      <c r="AP354" s="73" t="n"/>
      <c r="AQ354" s="73" t="n"/>
      <c r="AR354" s="73" t="n"/>
      <c r="AS354" s="73" t="n"/>
      <c r="AT354" s="73" t="n"/>
      <c r="AU354" s="73" t="n"/>
      <c r="AV354" s="73" t="n"/>
      <c r="AW354" s="73" t="n"/>
      <c r="AX354" s="73" t="n"/>
      <c r="AY354" s="73" t="n"/>
      <c r="AZ354" s="73" t="n"/>
      <c r="BA354" s="73" t="n"/>
      <c r="BB354" s="73" t="n"/>
      <c r="BC354" s="73" t="n"/>
      <c r="BD354" s="73" t="n"/>
      <c r="BE354" s="73" t="n"/>
      <c r="BF354" s="73" t="n"/>
      <c r="BG354" s="73" t="n"/>
      <c r="BH354" s="73" t="n"/>
      <c r="BI354" s="73" t="n"/>
      <c r="BJ354" s="73" t="n"/>
      <c r="BK354" s="73" t="n"/>
      <c r="BL354" s="73" t="n"/>
      <c r="BM354" s="73" t="n"/>
      <c r="BN354" s="73" t="n"/>
      <c r="BO354" s="73" t="n"/>
      <c r="BP354" s="73" t="n"/>
      <c r="BQ354" s="62">
        <f>COUNTIF($G354:$BP354,"a")+COUNTIF($G354:$BP354,"r0,a5")/2+COUNTIF($G354:$BP354,"p5,a5")/2</f>
        <v/>
      </c>
      <c r="BR354" s="62">
        <f>COUNTIF($G354:$BP354,"d")+COUNTIF($G354:$BP354,"r0,d5")/2+COUNTIF($G354:$BP354,"p5,d5")/2</f>
        <v/>
      </c>
      <c r="BS354" s="62">
        <f>COUNTIF($G354:$BP354,"b")+COUNTIF($G354:$BP354,"r0,b5")/2+COUNTIF($G354:$BP354,"p5,b5")/2</f>
        <v/>
      </c>
      <c r="BT354" s="62">
        <f>COUNTIF($G354:$BP354,"c")+COUNTIF($G354:$BP354,"r0,c5")/2+COUNTIF($G354:$BP354,"p5,c5")/2</f>
        <v/>
      </c>
      <c r="BU354" s="62">
        <f>COUNTIF($G354:$BP354,"KH")+COUNTIF($G354:$BP354,"TL")+COUNTIF($G354:$BP354,"L")</f>
        <v/>
      </c>
      <c r="BV354" s="62" t="n"/>
      <c r="BW354" s="62">
        <f>COUNTIF($G354:$BP354,"hh")</f>
        <v/>
      </c>
      <c r="BX354" s="62">
        <f>COUNTIF($G354:$BP354,"nt7")</f>
        <v/>
      </c>
      <c r="BY354" s="62">
        <f>COUNTIF($G354:$BP354,"P")+COUNTIF($G354:$BP354,"p5,a5")/2+COUNTIF($G354:$BP354,"p5,b5")/2+COUNTIF($G354:$BP354,"p5,c5")/2+COUNTIF($G354:$BP354,"p5,d5")/2</f>
        <v/>
      </c>
      <c r="BZ354" s="63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4">
        <f>IF(BZ354&gt;25,4,IF(BZ354&gt;18,3,IF(BZ354&gt;12,2,IF(BZ354&gt;4,1,0))))-BX354-2+1</f>
        <v/>
      </c>
      <c r="CE354" s="30" t="n"/>
      <c r="CF354" s="64">
        <f>CD354*CI354</f>
        <v/>
      </c>
      <c r="CG354" s="65">
        <f>F354-BY354+1</f>
        <v/>
      </c>
      <c r="CH354" s="64">
        <f>CE354*16</f>
        <v/>
      </c>
      <c r="CI354" s="66">
        <f>VLOOKUP(A354,[1]DATA!$A$6:$AI$331,34,0)</f>
        <v/>
      </c>
      <c r="CJ354" s="67">
        <f>VLOOKUP(A354,[2]CHAMCONG!A$7:CI$333,79,0)</f>
        <v/>
      </c>
      <c r="CK354" s="68">
        <f>CJ354-CA354</f>
        <v/>
      </c>
    </row>
    <row r="355">
      <c r="A355" s="83" t="inlineStr">
        <is>
          <t>A2080</t>
        </is>
      </c>
      <c r="B355" s="70" t="inlineStr">
        <is>
          <t>Nguyễn Kim Anh</t>
        </is>
      </c>
      <c r="C355" s="77" t="inlineStr">
        <is>
          <t>QA/QC X2</t>
        </is>
      </c>
      <c r="D355" s="84" t="inlineStr">
        <is>
          <t>Trực tiếp</t>
        </is>
      </c>
      <c r="E355" s="69" t="inlineStr">
        <is>
          <t>2021-11-15</t>
        </is>
      </c>
      <c r="F355" s="69" t="inlineStr"/>
      <c r="G355" s="73" t="inlineStr">
        <is>
          <t>C</t>
        </is>
      </c>
      <c r="H355" s="73" t="n">
        <v>4</v>
      </c>
      <c r="I355" s="75" t="inlineStr">
        <is>
          <t>C</t>
        </is>
      </c>
      <c r="J355" s="75" t="n">
        <v>4</v>
      </c>
      <c r="K355" s="73" t="inlineStr"/>
      <c r="L355" s="73" t="n">
        <v>0</v>
      </c>
      <c r="M355" s="73" t="inlineStr">
        <is>
          <t>A</t>
        </is>
      </c>
      <c r="N355" s="73" t="n">
        <v>4</v>
      </c>
      <c r="O355" s="75" t="inlineStr">
        <is>
          <t>A</t>
        </is>
      </c>
      <c r="P355" s="75" t="n">
        <v>4</v>
      </c>
      <c r="Q355" s="73" t="inlineStr">
        <is>
          <t>A</t>
        </is>
      </c>
      <c r="R355" s="73" t="n">
        <v>4</v>
      </c>
      <c r="S355" s="73" t="inlineStr">
        <is>
          <t>A</t>
        </is>
      </c>
      <c r="T355" s="73" t="n">
        <v>4</v>
      </c>
      <c r="U355" s="73" t="inlineStr">
        <is>
          <t>A</t>
        </is>
      </c>
      <c r="V355" s="73" t="n">
        <v>4</v>
      </c>
      <c r="W355" s="73" t="inlineStr">
        <is>
          <t>L</t>
        </is>
      </c>
      <c r="X355" s="73" t="n">
        <v>0</v>
      </c>
      <c r="Y355" s="73" t="inlineStr"/>
      <c r="Z355" s="73" t="n">
        <v>0</v>
      </c>
      <c r="AA355" s="73" t="inlineStr">
        <is>
          <t>R0</t>
        </is>
      </c>
      <c r="AB355" s="73" t="n">
        <v>0</v>
      </c>
      <c r="AC355" s="73" t="n"/>
      <c r="AD355" s="73" t="n"/>
      <c r="AE355" s="73" t="n"/>
      <c r="AF355" s="73" t="n"/>
      <c r="AG355" s="73" t="n"/>
      <c r="AH355" s="73" t="n"/>
      <c r="AI355" s="73" t="n"/>
      <c r="AJ355" s="73" t="n"/>
      <c r="AK355" s="73" t="n"/>
      <c r="AL355" s="73" t="n"/>
      <c r="AM355" s="73" t="n"/>
      <c r="AN355" s="73" t="n"/>
      <c r="AO355" s="73" t="n"/>
      <c r="AP355" s="73" t="n"/>
      <c r="AQ355" s="73" t="n"/>
      <c r="AR355" s="73" t="n"/>
      <c r="AS355" s="73" t="n"/>
      <c r="AT355" s="73" t="n"/>
      <c r="AU355" s="73" t="n"/>
      <c r="AV355" s="73" t="n"/>
      <c r="AW355" s="73" t="n"/>
      <c r="AX355" s="73" t="n"/>
      <c r="AY355" s="73" t="n"/>
      <c r="AZ355" s="73" t="n"/>
      <c r="BA355" s="73" t="n"/>
      <c r="BB355" s="73" t="n"/>
      <c r="BC355" s="73" t="n"/>
      <c r="BD355" s="73" t="n"/>
      <c r="BE355" s="73" t="n"/>
      <c r="BF355" s="73" t="n"/>
      <c r="BG355" s="73" t="n"/>
      <c r="BH355" s="73" t="n"/>
      <c r="BI355" s="73" t="n"/>
      <c r="BJ355" s="73" t="n"/>
      <c r="BK355" s="73" t="n"/>
      <c r="BL355" s="73" t="n"/>
      <c r="BM355" s="73" t="n"/>
      <c r="BN355" s="73" t="n"/>
      <c r="BO355" s="73" t="n"/>
      <c r="BP355" s="73" t="n"/>
      <c r="BQ355" s="62">
        <f>COUNTIF($G355:$BP355,"a")+COUNTIF($G355:$BP355,"r0,a5")/2+COUNTIF($G355:$BP355,"p5,a5")/2</f>
        <v/>
      </c>
      <c r="BR355" s="62">
        <f>COUNTIF($G355:$BP355,"d")+COUNTIF($G355:$BP355,"r0,d5")/2+COUNTIF($G355:$BP355,"p5,d5")/2</f>
        <v/>
      </c>
      <c r="BS355" s="62">
        <f>COUNTIF($G355:$BP355,"b")+COUNTIF($G355:$BP355,"r0,b5")/2+COUNTIF($G355:$BP355,"p5,b5")/2</f>
        <v/>
      </c>
      <c r="BT355" s="62">
        <f>COUNTIF($G355:$BP355,"c")+COUNTIF($G355:$BP355,"r0,c5")/2+COUNTIF($G355:$BP355,"p5,c5")/2</f>
        <v/>
      </c>
      <c r="BU355" s="62">
        <f>COUNTIF($G355:$BP355,"KH")+COUNTIF($G355:$BP355,"TL")+COUNTIF($G355:$BP355,"L")</f>
        <v/>
      </c>
      <c r="BV355" s="62" t="n"/>
      <c r="BW355" s="62">
        <f>COUNTIF($G355:$BP355,"hh")</f>
        <v/>
      </c>
      <c r="BX355" s="62">
        <f>COUNTIF($G355:$BP355,"nt7")</f>
        <v/>
      </c>
      <c r="BY355" s="62">
        <f>COUNTIF($G355:$BP355,"P")+COUNTIF($G355:$BP355,"p5,a5")/2+COUNTIF($G355:$BP355,"p5,b5")/2+COUNTIF($G355:$BP355,"p5,c5")/2+COUNTIF($G355:$BP355,"p5,d5")/2</f>
        <v/>
      </c>
      <c r="BZ355" s="63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4">
        <f>IF(BZ355&gt;25,4,IF(BZ355&gt;18,3,IF(BZ355&gt;12,2,IF(BZ355&gt;4,1,0))))-BX355-2+1</f>
        <v/>
      </c>
      <c r="CE355" s="30" t="n"/>
      <c r="CF355" s="64">
        <f>CD355*CI355</f>
        <v/>
      </c>
      <c r="CG355" s="65">
        <f>F355-BY355+1</f>
        <v/>
      </c>
      <c r="CH355" s="64">
        <f>CE355*16</f>
        <v/>
      </c>
      <c r="CI355" s="66">
        <f>VLOOKUP(A355,[1]DATA!$A$6:$AI$331,34,0)</f>
        <v/>
      </c>
      <c r="CJ355" s="67">
        <f>VLOOKUP(A355,[2]CHAMCONG!A$7:CI$333,79,0)</f>
        <v/>
      </c>
      <c r="CK355" s="68">
        <f>CJ355-CA355</f>
        <v/>
      </c>
    </row>
    <row r="356">
      <c r="A356" s="83" t="inlineStr">
        <is>
          <t>A2084</t>
        </is>
      </c>
      <c r="B356" s="70" t="inlineStr">
        <is>
          <t>Ngô Đình Tuấn Lạc</t>
        </is>
      </c>
      <c r="C356" s="77" t="inlineStr">
        <is>
          <t>R&amp;D</t>
        </is>
      </c>
      <c r="D356" s="84" t="inlineStr">
        <is>
          <t>Gián tiếp</t>
        </is>
      </c>
      <c r="E356" s="69" t="inlineStr">
        <is>
          <t>2021-11-17</t>
        </is>
      </c>
      <c r="F356" s="69" t="inlineStr"/>
      <c r="G356" s="73" t="inlineStr">
        <is>
          <t>D</t>
        </is>
      </c>
      <c r="H356" s="73" t="n">
        <v>0</v>
      </c>
      <c r="I356" s="75" t="inlineStr">
        <is>
          <t>D</t>
        </is>
      </c>
      <c r="J356" s="75" t="n">
        <v>0</v>
      </c>
      <c r="K356" s="73" t="inlineStr"/>
      <c r="L356" s="73" t="n">
        <v>0</v>
      </c>
      <c r="M356" s="73" t="inlineStr">
        <is>
          <t>D</t>
        </is>
      </c>
      <c r="N356" s="73" t="n">
        <v>0</v>
      </c>
      <c r="O356" s="75" t="inlineStr">
        <is>
          <t>D</t>
        </is>
      </c>
      <c r="P356" s="75" t="n">
        <v>0</v>
      </c>
      <c r="Q356" s="73" t="inlineStr">
        <is>
          <t>D</t>
        </is>
      </c>
      <c r="R356" s="73" t="n">
        <v>0</v>
      </c>
      <c r="S356" s="73" t="inlineStr">
        <is>
          <t>D</t>
        </is>
      </c>
      <c r="T356" s="73" t="n">
        <v>0</v>
      </c>
      <c r="U356" s="73" t="inlineStr">
        <is>
          <t>D</t>
        </is>
      </c>
      <c r="V356" s="73" t="n">
        <v>0</v>
      </c>
      <c r="W356" s="73" t="inlineStr">
        <is>
          <t>L</t>
        </is>
      </c>
      <c r="X356" s="73" t="n">
        <v>0</v>
      </c>
      <c r="Y356" s="73" t="inlineStr"/>
      <c r="Z356" s="73" t="n">
        <v>0</v>
      </c>
      <c r="AA356" s="73" t="inlineStr">
        <is>
          <t>P0</t>
        </is>
      </c>
      <c r="AB356" s="73" t="n">
        <v>0</v>
      </c>
      <c r="AC356" s="73" t="n"/>
      <c r="AD356" s="73" t="n"/>
      <c r="AE356" s="73" t="n"/>
      <c r="AF356" s="73" t="n"/>
      <c r="AG356" s="73" t="n"/>
      <c r="AH356" s="73" t="n"/>
      <c r="AI356" s="73" t="n"/>
      <c r="AJ356" s="73" t="n"/>
      <c r="AK356" s="73" t="n"/>
      <c r="AL356" s="73" t="n"/>
      <c r="AM356" s="73" t="n"/>
      <c r="AN356" s="73" t="n"/>
      <c r="AO356" s="73" t="n"/>
      <c r="AP356" s="73" t="n"/>
      <c r="AQ356" s="73" t="n"/>
      <c r="AR356" s="73" t="n"/>
      <c r="AS356" s="73" t="n"/>
      <c r="AT356" s="73" t="n"/>
      <c r="AU356" s="73" t="n"/>
      <c r="AV356" s="73" t="n"/>
      <c r="AW356" s="73" t="n"/>
      <c r="AX356" s="73" t="n"/>
      <c r="AY356" s="73" t="n"/>
      <c r="AZ356" s="73" t="n"/>
      <c r="BA356" s="73" t="n"/>
      <c r="BB356" s="73" t="n"/>
      <c r="BC356" s="73" t="n"/>
      <c r="BD356" s="73" t="n"/>
      <c r="BE356" s="73" t="n"/>
      <c r="BF356" s="73" t="n"/>
      <c r="BG356" s="73" t="n"/>
      <c r="BH356" s="73" t="n"/>
      <c r="BI356" s="73" t="n"/>
      <c r="BJ356" s="73" t="n"/>
      <c r="BK356" s="73" t="n"/>
      <c r="BL356" s="73" t="n"/>
      <c r="BM356" s="73" t="n"/>
      <c r="BN356" s="73" t="n"/>
      <c r="BO356" s="73" t="n"/>
      <c r="BP356" s="73" t="n"/>
      <c r="BQ356" s="62">
        <f>COUNTIF($G356:$BP356,"a")+COUNTIF($G356:$BP356,"r0,a5")/2+COUNTIF($G356:$BP356,"p5,a5")/2</f>
        <v/>
      </c>
      <c r="BR356" s="62">
        <f>COUNTIF($G356:$BP356,"d")+COUNTIF($G356:$BP356,"r0,d5")/2+COUNTIF($G356:$BP356,"p5,d5")/2</f>
        <v/>
      </c>
      <c r="BS356" s="62">
        <f>COUNTIF($G356:$BP356,"b")+COUNTIF($G356:$BP356,"r0,b5")/2+COUNTIF($G356:$BP356,"p5,b5")/2</f>
        <v/>
      </c>
      <c r="BT356" s="62">
        <f>COUNTIF($G356:$BP356,"c")+COUNTIF($G356:$BP356,"r0,c5")/2+COUNTIF($G356:$BP356,"p5,c5")/2</f>
        <v/>
      </c>
      <c r="BU356" s="62">
        <f>COUNTIF($G356:$BP356,"KH")+COUNTIF($G356:$BP356,"TL")+COUNTIF($G356:$BP356,"L")</f>
        <v/>
      </c>
      <c r="BV356" s="62" t="n"/>
      <c r="BW356" s="62">
        <f>COUNTIF($G356:$BP356,"hh")</f>
        <v/>
      </c>
      <c r="BX356" s="62">
        <f>COUNTIF($G356:$BP356,"nt7")</f>
        <v/>
      </c>
      <c r="BY356" s="62">
        <f>COUNTIF($G356:$BP356,"P")+COUNTIF($G356:$BP356,"p5,a5")/2+COUNTIF($G356:$BP356,"p5,b5")/2+COUNTIF($G356:$BP356,"p5,c5")/2+COUNTIF($G356:$BP356,"p5,d5")/2</f>
        <v/>
      </c>
      <c r="BZ356" s="63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4">
        <f>IF(BZ356&gt;25,4,IF(BZ356&gt;18,3,IF(BZ356&gt;12,2,IF(BZ356&gt;4,1,0))))-BX356-2+1</f>
        <v/>
      </c>
      <c r="CE356" s="30" t="n"/>
      <c r="CF356" s="64">
        <f>CD356*CI356</f>
        <v/>
      </c>
      <c r="CG356" s="65">
        <f>F356-BY356+1</f>
        <v/>
      </c>
      <c r="CH356" s="64">
        <f>CE356*16</f>
        <v/>
      </c>
      <c r="CI356" s="66">
        <f>VLOOKUP(A356,[1]DATA!$A$6:$AI$331,34,0)</f>
        <v/>
      </c>
      <c r="CJ356" s="67">
        <f>VLOOKUP(A356,[2]CHAMCONG!A$7:CI$333,79,0)</f>
        <v/>
      </c>
      <c r="CK356" s="68">
        <f>CJ356-CA356</f>
        <v/>
      </c>
    </row>
    <row r="357">
      <c r="A357" s="83" t="inlineStr">
        <is>
          <t>A2085</t>
        </is>
      </c>
      <c r="B357" s="70" t="inlineStr">
        <is>
          <t>Phạm Văn Huyện</t>
        </is>
      </c>
      <c r="C357" s="77" t="inlineStr">
        <is>
          <t>Khuôn Lập trình-gia công</t>
        </is>
      </c>
      <c r="D357" s="84" t="inlineStr">
        <is>
          <t>Trực tiếp</t>
        </is>
      </c>
      <c r="E357" s="69" t="inlineStr">
        <is>
          <t>2021-11-17</t>
        </is>
      </c>
      <c r="F357" s="69" t="inlineStr"/>
      <c r="G357" s="73" t="inlineStr">
        <is>
          <t>A</t>
        </is>
      </c>
      <c r="H357" s="73" t="n">
        <v>4</v>
      </c>
      <c r="I357" s="75" t="inlineStr">
        <is>
          <t>A</t>
        </is>
      </c>
      <c r="J357" s="75" t="n">
        <v>4</v>
      </c>
      <c r="K357" s="73" t="inlineStr">
        <is>
          <t>CN</t>
        </is>
      </c>
      <c r="L357" s="73" t="n">
        <v>8</v>
      </c>
      <c r="M357" s="73" t="inlineStr">
        <is>
          <t>A</t>
        </is>
      </c>
      <c r="N357" s="73" t="n">
        <v>4</v>
      </c>
      <c r="O357" s="75" t="inlineStr">
        <is>
          <t>A</t>
        </is>
      </c>
      <c r="P357" s="75" t="n">
        <v>4</v>
      </c>
      <c r="Q357" s="73" t="inlineStr">
        <is>
          <t>A</t>
        </is>
      </c>
      <c r="R357" s="73" t="n">
        <v>4</v>
      </c>
      <c r="S357" s="73" t="inlineStr">
        <is>
          <t>A</t>
        </is>
      </c>
      <c r="T357" s="73" t="n">
        <v>4</v>
      </c>
      <c r="U357" s="73" t="inlineStr">
        <is>
          <t>A</t>
        </is>
      </c>
      <c r="V357" s="73" t="n">
        <v>4</v>
      </c>
      <c r="W357" s="73" t="inlineStr">
        <is>
          <t>L</t>
        </is>
      </c>
      <c r="X357" s="73" t="n">
        <v>12</v>
      </c>
      <c r="Y357" s="73" t="inlineStr"/>
      <c r="Z357" s="73" t="n">
        <v>0</v>
      </c>
      <c r="AA357" s="73" t="inlineStr">
        <is>
          <t>R0</t>
        </is>
      </c>
      <c r="AB357" s="73" t="n">
        <v>0</v>
      </c>
      <c r="AC357" s="73" t="n"/>
      <c r="AD357" s="73" t="n"/>
      <c r="AE357" s="73" t="n"/>
      <c r="AF357" s="73" t="n"/>
      <c r="AG357" s="73" t="n"/>
      <c r="AH357" s="73" t="n"/>
      <c r="AI357" s="73" t="n"/>
      <c r="AJ357" s="73" t="n"/>
      <c r="AK357" s="73" t="n"/>
      <c r="AL357" s="73" t="n"/>
      <c r="AM357" s="73" t="n"/>
      <c r="AN357" s="73" t="n"/>
      <c r="AO357" s="73" t="n"/>
      <c r="AP357" s="73" t="n"/>
      <c r="AQ357" s="73" t="n"/>
      <c r="AR357" s="73" t="n"/>
      <c r="AS357" s="73" t="n"/>
      <c r="AT357" s="73" t="n"/>
      <c r="AU357" s="73" t="n"/>
      <c r="AV357" s="73" t="n"/>
      <c r="AW357" s="73" t="n"/>
      <c r="AX357" s="73" t="n"/>
      <c r="AY357" s="73" t="n"/>
      <c r="AZ357" s="73" t="n"/>
      <c r="BA357" s="73" t="n"/>
      <c r="BB357" s="73" t="n"/>
      <c r="BC357" s="73" t="n"/>
      <c r="BD357" s="73" t="n"/>
      <c r="BE357" s="73" t="n"/>
      <c r="BF357" s="73" t="n"/>
      <c r="BG357" s="73" t="n"/>
      <c r="BH357" s="73" t="n"/>
      <c r="BI357" s="73" t="n"/>
      <c r="BJ357" s="73" t="n"/>
      <c r="BK357" s="73" t="n"/>
      <c r="BL357" s="73" t="n"/>
      <c r="BM357" s="73" t="n"/>
      <c r="BN357" s="73" t="n"/>
      <c r="BO357" s="73" t="n"/>
      <c r="BP357" s="73" t="n"/>
      <c r="BQ357" s="62">
        <f>COUNTIF($G357:$BP357,"a")+COUNTIF($G357:$BP357,"r0,a5")/2+COUNTIF($G357:$BP357,"p5,a5")/2</f>
        <v/>
      </c>
      <c r="BR357" s="62">
        <f>COUNTIF($G357:$BP357,"d")+COUNTIF($G357:$BP357,"r0,d5")/2+COUNTIF($G357:$BP357,"p5,d5")/2</f>
        <v/>
      </c>
      <c r="BS357" s="62">
        <f>COUNTIF($G357:$BP357,"b")+COUNTIF($G357:$BP357,"r0,b5")/2+COUNTIF($G357:$BP357,"p5,b5")/2</f>
        <v/>
      </c>
      <c r="BT357" s="62">
        <f>COUNTIF($G357:$BP357,"c")+COUNTIF($G357:$BP357,"r0,c5")/2+COUNTIF($G357:$BP357,"p5,c5")/2</f>
        <v/>
      </c>
      <c r="BU357" s="62">
        <f>COUNTIF($G357:$BP357,"KH")+COUNTIF($G357:$BP357,"TL")+COUNTIF($G357:$BP357,"L")</f>
        <v/>
      </c>
      <c r="BV357" s="62" t="n"/>
      <c r="BW357" s="62">
        <f>COUNTIF($G357:$BP357,"hh")</f>
        <v/>
      </c>
      <c r="BX357" s="62">
        <f>COUNTIF($G357:$BP357,"nt7")</f>
        <v/>
      </c>
      <c r="BY357" s="62">
        <f>COUNTIF($G357:$BP357,"P")+COUNTIF($G357:$BP357,"p5,a5")/2+COUNTIF($G357:$BP357,"p5,b5")/2+COUNTIF($G357:$BP357,"p5,c5")/2+COUNTIF($G357:$BP357,"p5,d5")/2</f>
        <v/>
      </c>
      <c r="BZ357" s="63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4">
        <f>IF(BZ357&gt;25,4,IF(BZ357&gt;18,3,IF(BZ357&gt;12,2,IF(BZ357&gt;4,1,0))))-BX357-2+1</f>
        <v/>
      </c>
      <c r="CE357" s="30" t="n"/>
      <c r="CF357" s="64">
        <f>CD357*CI357</f>
        <v/>
      </c>
      <c r="CG357" s="65">
        <f>F357-BY357+1</f>
        <v/>
      </c>
      <c r="CH357" s="64">
        <f>CE357*16</f>
        <v/>
      </c>
      <c r="CI357" s="66">
        <f>VLOOKUP(A357,[1]DATA!$A$6:$AI$331,34,0)</f>
        <v/>
      </c>
      <c r="CJ357" s="67">
        <f>VLOOKUP(A357,[2]CHAMCONG!A$7:CI$333,79,0)</f>
        <v/>
      </c>
      <c r="CK357" s="68">
        <f>CJ357-CA357</f>
        <v/>
      </c>
    </row>
    <row r="358">
      <c r="A358" s="83" t="inlineStr">
        <is>
          <t>A2086</t>
        </is>
      </c>
      <c r="B358" s="70" t="inlineStr">
        <is>
          <t>Phan Thị Thúy Trúc</t>
        </is>
      </c>
      <c r="C358" s="77" t="inlineStr">
        <is>
          <t>QA/QC X1 Ép</t>
        </is>
      </c>
      <c r="D358" s="84" t="inlineStr">
        <is>
          <t>Trực tiếp</t>
        </is>
      </c>
      <c r="E358" s="69" t="inlineStr">
        <is>
          <t>2021-11-17</t>
        </is>
      </c>
      <c r="F358" s="69" t="inlineStr"/>
      <c r="G358" s="73" t="inlineStr">
        <is>
          <t>C</t>
        </is>
      </c>
      <c r="H358" s="73" t="n">
        <v>4</v>
      </c>
      <c r="I358" s="75" t="inlineStr">
        <is>
          <t>C</t>
        </is>
      </c>
      <c r="J358" s="75" t="n">
        <v>4</v>
      </c>
      <c r="K358" s="73" t="inlineStr"/>
      <c r="L358" s="73" t="n">
        <v>0</v>
      </c>
      <c r="M358" s="73" t="inlineStr">
        <is>
          <t>A</t>
        </is>
      </c>
      <c r="N358" s="73" t="n">
        <v>4</v>
      </c>
      <c r="O358" s="75" t="inlineStr">
        <is>
          <t>A</t>
        </is>
      </c>
      <c r="P358" s="75" t="n">
        <v>4</v>
      </c>
      <c r="Q358" s="73" t="inlineStr">
        <is>
          <t>A</t>
        </is>
      </c>
      <c r="R358" s="73" t="n">
        <v>4</v>
      </c>
      <c r="S358" s="73" t="inlineStr">
        <is>
          <t>A</t>
        </is>
      </c>
      <c r="T358" s="73" t="n">
        <v>4</v>
      </c>
      <c r="U358" s="73" t="inlineStr">
        <is>
          <t>A</t>
        </is>
      </c>
      <c r="V358" s="73" t="n">
        <v>3</v>
      </c>
      <c r="W358" s="73" t="inlineStr">
        <is>
          <t>L</t>
        </is>
      </c>
      <c r="X358" s="73" t="n">
        <v>0</v>
      </c>
      <c r="Y358" s="73" t="inlineStr"/>
      <c r="Z358" s="73" t="n">
        <v>0</v>
      </c>
      <c r="AA358" s="73" t="inlineStr">
        <is>
          <t>P0</t>
        </is>
      </c>
      <c r="AB358" s="73" t="n">
        <v>0</v>
      </c>
      <c r="AC358" s="73" t="n"/>
      <c r="AD358" s="73" t="n"/>
      <c r="AE358" s="73" t="n"/>
      <c r="AF358" s="73" t="n"/>
      <c r="AG358" s="73" t="n"/>
      <c r="AH358" s="73" t="n"/>
      <c r="AI358" s="73" t="n"/>
      <c r="AJ358" s="73" t="n"/>
      <c r="AK358" s="73" t="n"/>
      <c r="AL358" s="73" t="n"/>
      <c r="AM358" s="73" t="n"/>
      <c r="AN358" s="73" t="n"/>
      <c r="AO358" s="73" t="n"/>
      <c r="AP358" s="73" t="n"/>
      <c r="AQ358" s="73" t="n"/>
      <c r="AR358" s="73" t="n"/>
      <c r="AS358" s="73" t="n"/>
      <c r="AT358" s="73" t="n"/>
      <c r="AU358" s="73" t="n"/>
      <c r="AV358" s="73" t="n"/>
      <c r="AW358" s="73" t="n"/>
      <c r="AX358" s="73" t="n"/>
      <c r="AY358" s="73" t="n"/>
      <c r="AZ358" s="73" t="n"/>
      <c r="BA358" s="73" t="n"/>
      <c r="BB358" s="73" t="n"/>
      <c r="BC358" s="73" t="n"/>
      <c r="BD358" s="73" t="n"/>
      <c r="BE358" s="73" t="n"/>
      <c r="BF358" s="73" t="n"/>
      <c r="BG358" s="73" t="n"/>
      <c r="BH358" s="73" t="n"/>
      <c r="BI358" s="73" t="n"/>
      <c r="BJ358" s="73" t="n"/>
      <c r="BK358" s="73" t="n"/>
      <c r="BL358" s="73" t="n"/>
      <c r="BM358" s="73" t="n"/>
      <c r="BN358" s="73" t="n"/>
      <c r="BO358" s="73" t="n"/>
      <c r="BP358" s="73" t="n"/>
      <c r="BQ358" s="62">
        <f>COUNTIF($G358:$BP358,"a")+COUNTIF($G358:$BP358,"r0,a5")/2+COUNTIF($G358:$BP358,"p5,a5")/2</f>
        <v/>
      </c>
      <c r="BR358" s="62">
        <f>COUNTIF($G358:$BP358,"d")+COUNTIF($G358:$BP358,"r0,d5")/2+COUNTIF($G358:$BP358,"p5,d5")/2</f>
        <v/>
      </c>
      <c r="BS358" s="62">
        <f>COUNTIF($G358:$BP358,"b")+COUNTIF($G358:$BP358,"r0,b5")/2+COUNTIF($G358:$BP358,"p5,b5")/2</f>
        <v/>
      </c>
      <c r="BT358" s="62">
        <f>COUNTIF($G358:$BP358,"c")+COUNTIF($G358:$BP358,"r0,c5")/2+COUNTIF($G358:$BP358,"p5,c5")/2</f>
        <v/>
      </c>
      <c r="BU358" s="62">
        <f>COUNTIF($G358:$BP358,"KH")+COUNTIF($G358:$BP358,"TL")+COUNTIF($G358:$BP358,"L")</f>
        <v/>
      </c>
      <c r="BV358" s="62" t="n"/>
      <c r="BW358" s="62">
        <f>COUNTIF($G358:$BP358,"hh")</f>
        <v/>
      </c>
      <c r="BX358" s="62">
        <f>COUNTIF($G358:$BP358,"nt7")</f>
        <v/>
      </c>
      <c r="BY358" s="62">
        <f>COUNTIF($G358:$BP358,"P")+COUNTIF($G358:$BP358,"p5,a5")/2+COUNTIF($G358:$BP358,"p5,b5")/2+COUNTIF($G358:$BP358,"p5,c5")/2+COUNTIF($G358:$BP358,"p5,d5")/2</f>
        <v/>
      </c>
      <c r="BZ358" s="63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4">
        <f>IF(BZ358&gt;25,4,IF(BZ358&gt;18,3,IF(BZ358&gt;12,2,IF(BZ358&gt;4,1,0))))-BX358-2+1</f>
        <v/>
      </c>
      <c r="CE358" s="30" t="n"/>
      <c r="CF358" s="64">
        <f>CD358*CI358</f>
        <v/>
      </c>
      <c r="CG358" s="65">
        <f>F358-BY358+1</f>
        <v/>
      </c>
      <c r="CH358" s="64">
        <f>CE358*16</f>
        <v/>
      </c>
      <c r="CI358" s="66">
        <f>VLOOKUP(A358,[1]DATA!$A$6:$AI$331,34,0)</f>
        <v/>
      </c>
      <c r="CJ358" s="67">
        <f>VLOOKUP(A358,[2]CHAMCONG!A$7:CI$333,79,0)</f>
        <v/>
      </c>
      <c r="CK358" s="68">
        <f>CJ358-CA358</f>
        <v/>
      </c>
    </row>
    <row r="359">
      <c r="A359" s="83" t="inlineStr">
        <is>
          <t>A2090</t>
        </is>
      </c>
      <c r="B359" s="70" t="inlineStr">
        <is>
          <t>Hà Công Minh Tùng</t>
        </is>
      </c>
      <c r="C359" s="77" t="inlineStr">
        <is>
          <t>X1 Gá</t>
        </is>
      </c>
      <c r="D359" s="84" t="inlineStr">
        <is>
          <t>Trực tiếp</t>
        </is>
      </c>
      <c r="E359" s="69" t="inlineStr">
        <is>
          <t>2021-11-22</t>
        </is>
      </c>
      <c r="F359" s="69" t="inlineStr"/>
      <c r="G359" s="73" t="inlineStr">
        <is>
          <t>A</t>
        </is>
      </c>
      <c r="H359" s="73" t="n">
        <v>4</v>
      </c>
      <c r="I359" s="75" t="inlineStr">
        <is>
          <t>A</t>
        </is>
      </c>
      <c r="J359" s="75" t="n">
        <v>4</v>
      </c>
      <c r="K359" s="73" t="inlineStr">
        <is>
          <t>CN</t>
        </is>
      </c>
      <c r="L359" s="73" t="n">
        <v>8</v>
      </c>
      <c r="M359" s="73" t="inlineStr">
        <is>
          <t>A</t>
        </is>
      </c>
      <c r="N359" s="73" t="n">
        <v>4</v>
      </c>
      <c r="O359" s="75" t="inlineStr">
        <is>
          <t>A</t>
        </is>
      </c>
      <c r="P359" s="75" t="n">
        <v>4</v>
      </c>
      <c r="Q359" s="73" t="inlineStr">
        <is>
          <t>A</t>
        </is>
      </c>
      <c r="R359" s="73" t="n">
        <v>4</v>
      </c>
      <c r="S359" s="73" t="inlineStr">
        <is>
          <t>A</t>
        </is>
      </c>
      <c r="T359" s="73" t="n">
        <v>4</v>
      </c>
      <c r="U359" s="73" t="inlineStr">
        <is>
          <t>A</t>
        </is>
      </c>
      <c r="V359" s="73" t="n">
        <v>4</v>
      </c>
      <c r="W359" s="73" t="inlineStr">
        <is>
          <t>L</t>
        </is>
      </c>
      <c r="X359" s="73" t="n">
        <v>0</v>
      </c>
      <c r="Y359" s="73" t="inlineStr"/>
      <c r="Z359" s="73" t="n">
        <v>0</v>
      </c>
      <c r="AA359" s="73" t="inlineStr">
        <is>
          <t>R0</t>
        </is>
      </c>
      <c r="AB359" s="73" t="n">
        <v>0</v>
      </c>
      <c r="AC359" s="73" t="n"/>
      <c r="AD359" s="73" t="n"/>
      <c r="AE359" s="73" t="n"/>
      <c r="AF359" s="73" t="n"/>
      <c r="AG359" s="73" t="n"/>
      <c r="AH359" s="73" t="n"/>
      <c r="AI359" s="73" t="n"/>
      <c r="AJ359" s="73" t="n"/>
      <c r="AK359" s="73" t="n"/>
      <c r="AL359" s="73" t="n"/>
      <c r="AM359" s="73" t="n"/>
      <c r="AN359" s="73" t="n"/>
      <c r="AO359" s="73" t="n"/>
      <c r="AP359" s="73" t="n"/>
      <c r="AQ359" s="73" t="n"/>
      <c r="AR359" s="73" t="n"/>
      <c r="AS359" s="73" t="n"/>
      <c r="AT359" s="73" t="n"/>
      <c r="AU359" s="73" t="n"/>
      <c r="AV359" s="73" t="n"/>
      <c r="AW359" s="73" t="n"/>
      <c r="AX359" s="73" t="n"/>
      <c r="AY359" s="73" t="n"/>
      <c r="AZ359" s="73" t="n"/>
      <c r="BA359" s="73" t="n"/>
      <c r="BB359" s="73" t="n"/>
      <c r="BC359" s="73" t="n"/>
      <c r="BD359" s="73" t="n"/>
      <c r="BE359" s="73" t="n"/>
      <c r="BF359" s="73" t="n"/>
      <c r="BG359" s="73" t="n"/>
      <c r="BH359" s="73" t="n"/>
      <c r="BI359" s="73" t="n"/>
      <c r="BJ359" s="73" t="n"/>
      <c r="BK359" s="73" t="n"/>
      <c r="BL359" s="73" t="n"/>
      <c r="BM359" s="73" t="n"/>
      <c r="BN359" s="73" t="n"/>
      <c r="BO359" s="73" t="n"/>
      <c r="BP359" s="73" t="n"/>
      <c r="BQ359" s="62">
        <f>COUNTIF($G359:$BP359,"a")+COUNTIF($G359:$BP359,"r0,a5")/2+COUNTIF($G359:$BP359,"p5,a5")/2</f>
        <v/>
      </c>
      <c r="BR359" s="62">
        <f>COUNTIF($G359:$BP359,"d")+COUNTIF($G359:$BP359,"r0,d5")/2+COUNTIF($G359:$BP359,"p5,d5")/2</f>
        <v/>
      </c>
      <c r="BS359" s="62">
        <f>COUNTIF($G359:$BP359,"b")+COUNTIF($G359:$BP359,"r0,b5")/2+COUNTIF($G359:$BP359,"p5,b5")/2</f>
        <v/>
      </c>
      <c r="BT359" s="62">
        <f>COUNTIF($G359:$BP359,"c")+COUNTIF($G359:$BP359,"r0,c5")/2+COUNTIF($G359:$BP359,"p5,c5")/2</f>
        <v/>
      </c>
      <c r="BU359" s="62">
        <f>COUNTIF($G359:$BP359,"KH")+COUNTIF($G359:$BP359,"TL")+COUNTIF($G359:$BP359,"L")</f>
        <v/>
      </c>
      <c r="BV359" s="62" t="n"/>
      <c r="BW359" s="62">
        <f>COUNTIF($G359:$BP359,"hh")</f>
        <v/>
      </c>
      <c r="BX359" s="62">
        <f>COUNTIF($G359:$BP359,"nt7")</f>
        <v/>
      </c>
      <c r="BY359" s="62">
        <f>COUNTIF($G359:$BP359,"P")+COUNTIF($G359:$BP359,"p5,a5")/2+COUNTIF($G359:$BP359,"p5,b5")/2+COUNTIF($G359:$BP359,"p5,c5")/2+COUNTIF($G359:$BP359,"p5,d5")/2</f>
        <v/>
      </c>
      <c r="BZ359" s="63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4">
        <f>IF(BZ359&gt;25,4,IF(BZ359&gt;18,3,IF(BZ359&gt;12,2,IF(BZ359&gt;4,1,0))))-BX359-2+1</f>
        <v/>
      </c>
      <c r="CE359" s="30" t="n"/>
      <c r="CF359" s="64">
        <f>CD359*CI359</f>
        <v/>
      </c>
      <c r="CG359" s="65">
        <f>F359-BY359+1</f>
        <v/>
      </c>
      <c r="CH359" s="64">
        <f>CE359*16</f>
        <v/>
      </c>
      <c r="CI359" s="66">
        <f>VLOOKUP(A359,[1]DATA!$A$6:$AI$331,34,0)</f>
        <v/>
      </c>
      <c r="CJ359" s="67">
        <f>VLOOKUP(A359,[2]CHAMCONG!A$7:CI$333,79,0)</f>
        <v/>
      </c>
      <c r="CK359" s="68">
        <f>CJ359-CA359</f>
        <v/>
      </c>
    </row>
    <row r="360">
      <c r="A360" s="83" t="inlineStr">
        <is>
          <t>A2091</t>
        </is>
      </c>
      <c r="B360" s="70" t="inlineStr">
        <is>
          <t>Hoàng Thị Bích Huệ</t>
        </is>
      </c>
      <c r="C360" s="77" t="inlineStr">
        <is>
          <t>X1 Ép - A</t>
        </is>
      </c>
      <c r="D360" s="84" t="inlineStr">
        <is>
          <t>Trực tiếp</t>
        </is>
      </c>
      <c r="E360" s="69" t="inlineStr">
        <is>
          <t>2021-11-22</t>
        </is>
      </c>
      <c r="F360" s="69" t="inlineStr"/>
      <c r="G360" s="73" t="inlineStr">
        <is>
          <t>R0</t>
        </is>
      </c>
      <c r="H360" s="73" t="n">
        <v>0</v>
      </c>
      <c r="I360" s="75" t="inlineStr">
        <is>
          <t>A</t>
        </is>
      </c>
      <c r="J360" s="75" t="n">
        <v>4</v>
      </c>
      <c r="K360" s="73" t="inlineStr"/>
      <c r="L360" s="73" t="n">
        <v>0</v>
      </c>
      <c r="M360" s="73" t="inlineStr">
        <is>
          <t>R0</t>
        </is>
      </c>
      <c r="N360" s="73" t="n">
        <v>0</v>
      </c>
      <c r="O360" s="75" t="inlineStr">
        <is>
          <t>C</t>
        </is>
      </c>
      <c r="P360" s="75" t="n">
        <v>4</v>
      </c>
      <c r="Q360" s="73" t="inlineStr">
        <is>
          <t>C</t>
        </is>
      </c>
      <c r="R360" s="73" t="n">
        <v>4</v>
      </c>
      <c r="S360" s="73" t="inlineStr">
        <is>
          <t>C</t>
        </is>
      </c>
      <c r="T360" s="73" t="n">
        <v>4</v>
      </c>
      <c r="U360" s="73" t="inlineStr">
        <is>
          <t>P0</t>
        </is>
      </c>
      <c r="V360" s="73" t="n">
        <v>0</v>
      </c>
      <c r="W360" s="73" t="inlineStr">
        <is>
          <t>L</t>
        </is>
      </c>
      <c r="X360" s="73" t="n">
        <v>0</v>
      </c>
      <c r="Y360" s="73" t="inlineStr"/>
      <c r="Z360" s="73" t="n">
        <v>0</v>
      </c>
      <c r="AA360" s="73" t="inlineStr">
        <is>
          <t>R0</t>
        </is>
      </c>
      <c r="AB360" s="73" t="n">
        <v>0</v>
      </c>
      <c r="AC360" s="73" t="n"/>
      <c r="AD360" s="73" t="n"/>
      <c r="AE360" s="73" t="n"/>
      <c r="AF360" s="73" t="n"/>
      <c r="AG360" s="73" t="n"/>
      <c r="AH360" s="73" t="n"/>
      <c r="AI360" s="73" t="n"/>
      <c r="AJ360" s="73" t="n"/>
      <c r="AK360" s="73" t="n"/>
      <c r="AL360" s="73" t="n"/>
      <c r="AM360" s="73" t="n"/>
      <c r="AN360" s="73" t="n"/>
      <c r="AO360" s="73" t="n"/>
      <c r="AP360" s="73" t="n"/>
      <c r="AQ360" s="73" t="n"/>
      <c r="AR360" s="73" t="n"/>
      <c r="AS360" s="73" t="n"/>
      <c r="AT360" s="73" t="n"/>
      <c r="AU360" s="73" t="n"/>
      <c r="AV360" s="73" t="n"/>
      <c r="AW360" s="73" t="n"/>
      <c r="AX360" s="73" t="n"/>
      <c r="AY360" s="73" t="n"/>
      <c r="AZ360" s="73" t="n"/>
      <c r="BA360" s="73" t="n"/>
      <c r="BB360" s="73" t="n"/>
      <c r="BC360" s="73" t="n"/>
      <c r="BD360" s="73" t="n"/>
      <c r="BE360" s="73" t="n"/>
      <c r="BF360" s="73" t="n"/>
      <c r="BG360" s="73" t="n"/>
      <c r="BH360" s="73" t="n"/>
      <c r="BI360" s="73" t="n"/>
      <c r="BJ360" s="73" t="n"/>
      <c r="BK360" s="73" t="n"/>
      <c r="BL360" s="73" t="n"/>
      <c r="BM360" s="73" t="n"/>
      <c r="BN360" s="73" t="n"/>
      <c r="BO360" s="73" t="n"/>
      <c r="BP360" s="73" t="n"/>
      <c r="BQ360" s="62">
        <f>COUNTIF($G360:$BP360,"a")+COUNTIF($G360:$BP360,"r0,a5")/2+COUNTIF($G360:$BP360,"p5,a5")/2</f>
        <v/>
      </c>
      <c r="BR360" s="62">
        <f>COUNTIF($G360:$BP360,"d")+COUNTIF($G360:$BP360,"r0,d5")/2+COUNTIF($G360:$BP360,"p5,d5")/2</f>
        <v/>
      </c>
      <c r="BS360" s="62">
        <f>COUNTIF($G360:$BP360,"b")+COUNTIF($G360:$BP360,"r0,b5")/2+COUNTIF($G360:$BP360,"p5,b5")/2</f>
        <v/>
      </c>
      <c r="BT360" s="62">
        <f>COUNTIF($G360:$BP360,"c")+COUNTIF($G360:$BP360,"r0,c5")/2+COUNTIF($G360:$BP360,"p5,c5")/2</f>
        <v/>
      </c>
      <c r="BU360" s="62">
        <f>COUNTIF($G360:$BP360,"KH")+COUNTIF($G360:$BP360,"TL")+COUNTIF($G360:$BP360,"L")</f>
        <v/>
      </c>
      <c r="BV360" s="62" t="n"/>
      <c r="BW360" s="62">
        <f>COUNTIF($G360:$BP360,"hh")</f>
        <v/>
      </c>
      <c r="BX360" s="62">
        <f>COUNTIF($G360:$BP360,"nt7")</f>
        <v/>
      </c>
      <c r="BY360" s="62">
        <f>COUNTIF($G360:$BP360,"P")+COUNTIF($G360:$BP360,"p5,a5")/2+COUNTIF($G360:$BP360,"p5,b5")/2+COUNTIF($G360:$BP360,"p5,c5")/2+COUNTIF($G360:$BP360,"p5,d5")/2</f>
        <v/>
      </c>
      <c r="BZ360" s="63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4">
        <f>IF(BZ360&gt;25,4,IF(BZ360&gt;18,3,IF(BZ360&gt;12,2,IF(BZ360&gt;4,1,0))))-BX360-2+1</f>
        <v/>
      </c>
      <c r="CE360" s="30" t="n"/>
      <c r="CF360" s="64">
        <f>CD360*CI360</f>
        <v/>
      </c>
      <c r="CG360" s="65">
        <f>F360-BY360+1</f>
        <v/>
      </c>
      <c r="CH360" s="64">
        <f>CE360*16</f>
        <v/>
      </c>
      <c r="CI360" s="66">
        <f>VLOOKUP(A360,[1]DATA!$A$6:$AI$331,34,0)</f>
        <v/>
      </c>
      <c r="CJ360" s="67">
        <f>VLOOKUP(A360,[2]CHAMCONG!A$7:CI$333,79,0)</f>
        <v/>
      </c>
      <c r="CK360" s="68">
        <f>CJ360-CA360</f>
        <v/>
      </c>
    </row>
    <row r="361">
      <c r="A361" s="83" t="inlineStr">
        <is>
          <t>A2094</t>
        </is>
      </c>
      <c r="B361" s="70" t="inlineStr">
        <is>
          <t>Đoàn Minh Quốc Việt</t>
        </is>
      </c>
      <c r="C361" s="77" t="inlineStr">
        <is>
          <t>X2 Line 2-1</t>
        </is>
      </c>
      <c r="D361" s="84" t="inlineStr">
        <is>
          <t>Trực tiếp</t>
        </is>
      </c>
      <c r="E361" s="69" t="inlineStr">
        <is>
          <t>2021-11-24</t>
        </is>
      </c>
      <c r="F361" s="69" t="inlineStr"/>
      <c r="G361" s="73" t="inlineStr">
        <is>
          <t>P0</t>
        </is>
      </c>
      <c r="H361" s="73" t="n">
        <v>0</v>
      </c>
      <c r="I361" s="75" t="inlineStr">
        <is>
          <t>P0</t>
        </is>
      </c>
      <c r="J361" s="75" t="n">
        <v>0</v>
      </c>
      <c r="K361" s="73" t="inlineStr"/>
      <c r="L361" s="73" t="n">
        <v>0</v>
      </c>
      <c r="M361" s="73" t="inlineStr">
        <is>
          <t>P0</t>
        </is>
      </c>
      <c r="N361" s="73" t="n">
        <v>0</v>
      </c>
      <c r="O361" s="75" t="inlineStr">
        <is>
          <t>P0</t>
        </is>
      </c>
      <c r="P361" s="75" t="n">
        <v>0</v>
      </c>
      <c r="Q361" s="73" t="inlineStr">
        <is>
          <t>P0</t>
        </is>
      </c>
      <c r="R361" s="73" t="n">
        <v>0</v>
      </c>
      <c r="S361" s="73" t="inlineStr">
        <is>
          <t>P0</t>
        </is>
      </c>
      <c r="T361" s="73" t="n">
        <v>0</v>
      </c>
      <c r="U361" s="73" t="inlineStr">
        <is>
          <t>P0</t>
        </is>
      </c>
      <c r="V361" s="73" t="n">
        <v>0</v>
      </c>
      <c r="W361" s="73" t="inlineStr">
        <is>
          <t>L</t>
        </is>
      </c>
      <c r="X361" s="73" t="n">
        <v>0</v>
      </c>
      <c r="Y361" s="73" t="inlineStr"/>
      <c r="Z361" s="73" t="n">
        <v>0</v>
      </c>
      <c r="AA361" s="73" t="inlineStr">
        <is>
          <t>P0</t>
        </is>
      </c>
      <c r="AB361" s="73" t="n">
        <v>0</v>
      </c>
      <c r="AC361" s="73" t="n"/>
      <c r="AD361" s="73" t="n"/>
      <c r="AE361" s="73" t="n"/>
      <c r="AF361" s="73" t="n"/>
      <c r="AG361" s="73" t="n"/>
      <c r="AH361" s="73" t="n"/>
      <c r="AI361" s="73" t="n"/>
      <c r="AJ361" s="73" t="n"/>
      <c r="AK361" s="73" t="n"/>
      <c r="AL361" s="73" t="n"/>
      <c r="AM361" s="73" t="n"/>
      <c r="AN361" s="73" t="n"/>
      <c r="AO361" s="73" t="n"/>
      <c r="AP361" s="73" t="n"/>
      <c r="AQ361" s="73" t="n"/>
      <c r="AR361" s="73" t="n"/>
      <c r="AS361" s="73" t="n"/>
      <c r="AT361" s="73" t="n"/>
      <c r="AU361" s="73" t="n"/>
      <c r="AV361" s="73" t="n"/>
      <c r="AW361" s="73" t="n"/>
      <c r="AX361" s="73" t="n"/>
      <c r="AY361" s="73" t="n"/>
      <c r="AZ361" s="73" t="n"/>
      <c r="BA361" s="73" t="n"/>
      <c r="BB361" s="73" t="n"/>
      <c r="BC361" s="73" t="n"/>
      <c r="BD361" s="73" t="n"/>
      <c r="BE361" s="73" t="n"/>
      <c r="BF361" s="73" t="n"/>
      <c r="BG361" s="73" t="n"/>
      <c r="BH361" s="73" t="n"/>
      <c r="BI361" s="73" t="n"/>
      <c r="BJ361" s="73" t="n"/>
      <c r="BK361" s="73" t="n"/>
      <c r="BL361" s="73" t="n"/>
      <c r="BM361" s="73" t="n"/>
      <c r="BN361" s="73" t="n"/>
      <c r="BO361" s="73" t="n"/>
      <c r="BP361" s="73" t="n"/>
      <c r="BQ361" s="62">
        <f>COUNTIF($G361:$BP361,"a")+COUNTIF($G361:$BP361,"r0,a5")/2+COUNTIF($G361:$BP361,"p5,a5")/2</f>
        <v/>
      </c>
      <c r="BR361" s="62">
        <f>COUNTIF($G361:$BP361,"d")+COUNTIF($G361:$BP361,"r0,d5")/2+COUNTIF($G361:$BP361,"p5,d5")/2</f>
        <v/>
      </c>
      <c r="BS361" s="62">
        <f>COUNTIF($G361:$BP361,"b")+COUNTIF($G361:$BP361,"r0,b5")/2+COUNTIF($G361:$BP361,"p5,b5")/2</f>
        <v/>
      </c>
      <c r="BT361" s="62">
        <f>COUNTIF($G361:$BP361,"c")+COUNTIF($G361:$BP361,"r0,c5")/2+COUNTIF($G361:$BP361,"p5,c5")/2</f>
        <v/>
      </c>
      <c r="BU361" s="62">
        <f>COUNTIF($G361:$BP361,"KH")+COUNTIF($G361:$BP361,"TL")+COUNTIF($G361:$BP361,"L")</f>
        <v/>
      </c>
      <c r="BV361" s="62" t="n"/>
      <c r="BW361" s="62">
        <f>COUNTIF($G361:$BP361,"hh")</f>
        <v/>
      </c>
      <c r="BX361" s="62">
        <f>COUNTIF($G361:$BP361,"nt7")</f>
        <v/>
      </c>
      <c r="BY361" s="62">
        <f>COUNTIF($G361:$BP361,"P")+COUNTIF($G361:$BP361,"p5,a5")/2+COUNTIF($G361:$BP361,"p5,b5")/2+COUNTIF($G361:$BP361,"p5,c5")/2+COUNTIF($G361:$BP361,"p5,d5")/2</f>
        <v/>
      </c>
      <c r="BZ361" s="63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4">
        <f>IF(BZ361&gt;25,4,IF(BZ361&gt;18,3,IF(BZ361&gt;12,2,IF(BZ361&gt;4,1,0))))-BX361-2+1</f>
        <v/>
      </c>
      <c r="CE361" s="30" t="n"/>
      <c r="CF361" s="64">
        <f>CD361*CI361</f>
        <v/>
      </c>
      <c r="CG361" s="65">
        <f>F361-BY361+1</f>
        <v/>
      </c>
      <c r="CH361" s="64">
        <f>CE361*16</f>
        <v/>
      </c>
      <c r="CI361" s="66">
        <f>VLOOKUP(A361,[1]DATA!$A$6:$AI$331,34,0)</f>
        <v/>
      </c>
      <c r="CJ361" s="67">
        <f>VLOOKUP(A361,[2]CHAMCONG!A$7:CI$333,79,0)</f>
        <v/>
      </c>
      <c r="CK361" s="68">
        <f>CJ361-CA361</f>
        <v/>
      </c>
    </row>
    <row r="362">
      <c r="A362" s="83" t="inlineStr">
        <is>
          <t>A2096</t>
        </is>
      </c>
      <c r="B362" s="70" t="inlineStr">
        <is>
          <t>Nguyễn Cẩm Tú</t>
        </is>
      </c>
      <c r="C362" s="77" t="inlineStr">
        <is>
          <t>X1 Ép - A</t>
        </is>
      </c>
      <c r="D362" s="84" t="inlineStr">
        <is>
          <t>Trực tiếp</t>
        </is>
      </c>
      <c r="E362" s="69" t="inlineStr">
        <is>
          <t>2021-11-24</t>
        </is>
      </c>
      <c r="F362" s="69" t="inlineStr"/>
      <c r="G362" s="73" t="inlineStr">
        <is>
          <t>A</t>
        </is>
      </c>
      <c r="H362" s="73" t="n">
        <v>4</v>
      </c>
      <c r="I362" s="75" t="inlineStr">
        <is>
          <t>A</t>
        </is>
      </c>
      <c r="J362" s="75" t="n">
        <v>4</v>
      </c>
      <c r="K362" s="73" t="inlineStr"/>
      <c r="L362" s="73" t="n">
        <v>0</v>
      </c>
      <c r="M362" s="73" t="inlineStr">
        <is>
          <t>C</t>
        </is>
      </c>
      <c r="N362" s="73" t="n">
        <v>4</v>
      </c>
      <c r="O362" s="75" t="inlineStr">
        <is>
          <t>C</t>
        </is>
      </c>
      <c r="P362" s="75" t="n">
        <v>4</v>
      </c>
      <c r="Q362" s="73" t="inlineStr">
        <is>
          <t>C</t>
        </is>
      </c>
      <c r="R362" s="73" t="n">
        <v>4</v>
      </c>
      <c r="S362" s="73" t="inlineStr">
        <is>
          <t>C</t>
        </is>
      </c>
      <c r="T362" s="73" t="n">
        <v>4</v>
      </c>
      <c r="U362" s="73" t="inlineStr">
        <is>
          <t>C</t>
        </is>
      </c>
      <c r="V362" s="73" t="n">
        <v>4</v>
      </c>
      <c r="W362" s="73" t="inlineStr">
        <is>
          <t>L</t>
        </is>
      </c>
      <c r="X362" s="73" t="n">
        <v>0</v>
      </c>
      <c r="Y362" s="73" t="inlineStr"/>
      <c r="Z362" s="73" t="n">
        <v>0</v>
      </c>
      <c r="AA362" s="73" t="inlineStr">
        <is>
          <t>R0</t>
        </is>
      </c>
      <c r="AB362" s="73" t="n">
        <v>0</v>
      </c>
      <c r="AC362" s="73" t="n"/>
      <c r="AD362" s="73" t="n"/>
      <c r="AE362" s="73" t="n"/>
      <c r="AF362" s="73" t="n"/>
      <c r="AG362" s="73" t="n"/>
      <c r="AH362" s="73" t="n"/>
      <c r="AI362" s="73" t="n"/>
      <c r="AJ362" s="73" t="n"/>
      <c r="AK362" s="73" t="n"/>
      <c r="AL362" s="73" t="n"/>
      <c r="AM362" s="73" t="n"/>
      <c r="AN362" s="73" t="n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73" t="n"/>
      <c r="BQ362" s="62">
        <f>COUNTIF($G362:$BP362,"a")+COUNTIF($G362:$BP362,"r0,a5")/2+COUNTIF($G362:$BP362,"p5,a5")/2</f>
        <v/>
      </c>
      <c r="BR362" s="62">
        <f>COUNTIF($G362:$BP362,"d")+COUNTIF($G362:$BP362,"r0,d5")/2+COUNTIF($G362:$BP362,"p5,d5")/2</f>
        <v/>
      </c>
      <c r="BS362" s="62">
        <f>COUNTIF($G362:$BP362,"b")+COUNTIF($G362:$BP362,"r0,b5")/2+COUNTIF($G362:$BP362,"p5,b5")/2</f>
        <v/>
      </c>
      <c r="BT362" s="62">
        <f>COUNTIF($G362:$BP362,"c")+COUNTIF($G362:$BP362,"r0,c5")/2+COUNTIF($G362:$BP362,"p5,c5")/2</f>
        <v/>
      </c>
      <c r="BU362" s="62">
        <f>COUNTIF($G362:$BP362,"KH")+COUNTIF($G362:$BP362,"TL")+COUNTIF($G362:$BP362,"L")</f>
        <v/>
      </c>
      <c r="BV362" s="62" t="n"/>
      <c r="BW362" s="62">
        <f>COUNTIF($G362:$BP362,"hh")</f>
        <v/>
      </c>
      <c r="BX362" s="62">
        <f>COUNTIF($G362:$BP362,"nt7")</f>
        <v/>
      </c>
      <c r="BY362" s="62">
        <f>COUNTIF($G362:$BP362,"P")+COUNTIF($G362:$BP362,"p5,a5")/2+COUNTIF($G362:$BP362,"p5,b5")/2+COUNTIF($G362:$BP362,"p5,c5")/2+COUNTIF($G362:$BP362,"p5,d5")/2</f>
        <v/>
      </c>
      <c r="BZ362" s="63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4">
        <f>IF(BZ362&gt;25,4,IF(BZ362&gt;18,3,IF(BZ362&gt;12,2,IF(BZ362&gt;4,1,0))))-BX362-2+1</f>
        <v/>
      </c>
      <c r="CE362" s="30" t="n"/>
      <c r="CF362" s="64">
        <f>CD362*CI362</f>
        <v/>
      </c>
      <c r="CG362" s="65">
        <f>F362-BY362+1</f>
        <v/>
      </c>
      <c r="CH362" s="64">
        <f>CE362*16</f>
        <v/>
      </c>
      <c r="CI362" s="66">
        <f>VLOOKUP(A362,[1]DATA!$A$6:$AI$331,34,0)</f>
        <v/>
      </c>
      <c r="CJ362" s="67">
        <f>VLOOKUP(A362,[2]CHAMCONG!A$7:CI$333,79,0)</f>
        <v/>
      </c>
      <c r="CK362" s="68">
        <f>CJ362-CA362</f>
        <v/>
      </c>
    </row>
    <row r="363">
      <c r="A363" s="83" t="inlineStr">
        <is>
          <t>A2097</t>
        </is>
      </c>
      <c r="B363" s="70" t="inlineStr">
        <is>
          <t>Nguyễn Thị Kiều Oanh</t>
        </is>
      </c>
      <c r="C363" s="77" t="inlineStr">
        <is>
          <t>QA/QC X1 Xi</t>
        </is>
      </c>
      <c r="D363" s="84" t="inlineStr">
        <is>
          <t>Trực tiếp</t>
        </is>
      </c>
      <c r="E363" s="69" t="inlineStr">
        <is>
          <t>2021-11-24</t>
        </is>
      </c>
      <c r="F363" s="69" t="inlineStr"/>
      <c r="G363" s="73" t="inlineStr">
        <is>
          <t>A</t>
        </is>
      </c>
      <c r="H363" s="73" t="n">
        <v>4</v>
      </c>
      <c r="I363" s="75" t="inlineStr">
        <is>
          <t>A</t>
        </is>
      </c>
      <c r="J363" s="75" t="n">
        <v>4</v>
      </c>
      <c r="K363" s="73" t="inlineStr"/>
      <c r="L363" s="73" t="n">
        <v>0</v>
      </c>
      <c r="M363" s="73" t="inlineStr">
        <is>
          <t>C</t>
        </is>
      </c>
      <c r="N363" s="73" t="n">
        <v>4</v>
      </c>
      <c r="O363" s="75" t="inlineStr">
        <is>
          <t>C</t>
        </is>
      </c>
      <c r="P363" s="75" t="n">
        <v>4</v>
      </c>
      <c r="Q363" s="73" t="inlineStr">
        <is>
          <t>C</t>
        </is>
      </c>
      <c r="R363" s="73" t="n">
        <v>4</v>
      </c>
      <c r="S363" s="73" t="inlineStr">
        <is>
          <t>C</t>
        </is>
      </c>
      <c r="T363" s="73" t="n">
        <v>4</v>
      </c>
      <c r="U363" s="73" t="inlineStr">
        <is>
          <t>C</t>
        </is>
      </c>
      <c r="V363" s="73" t="n">
        <v>4</v>
      </c>
      <c r="W363" s="73" t="inlineStr">
        <is>
          <t>L</t>
        </is>
      </c>
      <c r="X363" s="73" t="n">
        <v>0</v>
      </c>
      <c r="Y363" s="73" t="inlineStr"/>
      <c r="Z363" s="73" t="n">
        <v>0</v>
      </c>
      <c r="AA363" s="73" t="inlineStr">
        <is>
          <t>R0</t>
        </is>
      </c>
      <c r="AB363" s="73" t="n">
        <v>0</v>
      </c>
      <c r="AC363" s="73" t="n"/>
      <c r="AD363" s="73" t="n"/>
      <c r="AE363" s="73" t="n"/>
      <c r="AF363" s="73" t="n"/>
      <c r="AG363" s="73" t="n"/>
      <c r="AH363" s="73" t="n"/>
      <c r="AI363" s="73" t="n"/>
      <c r="AJ363" s="73" t="n"/>
      <c r="AK363" s="73" t="n"/>
      <c r="AL363" s="73" t="n"/>
      <c r="AM363" s="73" t="n"/>
      <c r="AN363" s="73" t="n"/>
      <c r="AO363" s="73" t="n"/>
      <c r="AP363" s="73" t="n"/>
      <c r="AQ363" s="73" t="n"/>
      <c r="AR363" s="73" t="n"/>
      <c r="AS363" s="73" t="n"/>
      <c r="AT363" s="73" t="n"/>
      <c r="AU363" s="73" t="n"/>
      <c r="AV363" s="73" t="n"/>
      <c r="AW363" s="73" t="n"/>
      <c r="AX363" s="73" t="n"/>
      <c r="AY363" s="73" t="n"/>
      <c r="AZ363" s="73" t="n"/>
      <c r="BA363" s="73" t="n"/>
      <c r="BB363" s="73" t="n"/>
      <c r="BC363" s="73" t="n"/>
      <c r="BD363" s="73" t="n"/>
      <c r="BE363" s="73" t="n"/>
      <c r="BF363" s="73" t="n"/>
      <c r="BG363" s="73" t="n"/>
      <c r="BH363" s="73" t="n"/>
      <c r="BI363" s="73" t="n"/>
      <c r="BJ363" s="73" t="n"/>
      <c r="BK363" s="73" t="n"/>
      <c r="BL363" s="73" t="n"/>
      <c r="BM363" s="73" t="n"/>
      <c r="BN363" s="73" t="n"/>
      <c r="BO363" s="73" t="n"/>
      <c r="BP363" s="73" t="n"/>
      <c r="BQ363" s="62">
        <f>COUNTIF($G363:$BP363,"a")+COUNTIF($G363:$BP363,"r0,a5")/2+COUNTIF($G363:$BP363,"p5,a5")/2</f>
        <v/>
      </c>
      <c r="BR363" s="62">
        <f>COUNTIF($G363:$BP363,"d")+COUNTIF($G363:$BP363,"r0,d5")/2+COUNTIF($G363:$BP363,"p5,d5")/2</f>
        <v/>
      </c>
      <c r="BS363" s="62">
        <f>COUNTIF($G363:$BP363,"b")+COUNTIF($G363:$BP363,"r0,b5")/2+COUNTIF($G363:$BP363,"p5,b5")/2</f>
        <v/>
      </c>
      <c r="BT363" s="62">
        <f>COUNTIF($G363:$BP363,"c")+COUNTIF($G363:$BP363,"r0,c5")/2+COUNTIF($G363:$BP363,"p5,c5")/2</f>
        <v/>
      </c>
      <c r="BU363" s="62">
        <f>COUNTIF($G363:$BP363,"KH")+COUNTIF($G363:$BP363,"TL")+COUNTIF($G363:$BP363,"L")</f>
        <v/>
      </c>
      <c r="BV363" s="62" t="n"/>
      <c r="BW363" s="62">
        <f>COUNTIF($G363:$BP363,"hh")</f>
        <v/>
      </c>
      <c r="BX363" s="62">
        <f>COUNTIF($G363:$BP363,"nt7")</f>
        <v/>
      </c>
      <c r="BY363" s="62">
        <f>COUNTIF($G363:$BP363,"P")+COUNTIF($G363:$BP363,"p5,a5")/2+COUNTIF($G363:$BP363,"p5,b5")/2+COUNTIF($G363:$BP363,"p5,c5")/2+COUNTIF($G363:$BP363,"p5,d5")/2</f>
        <v/>
      </c>
      <c r="BZ363" s="63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4">
        <f>IF(BZ363&gt;25,4,IF(BZ363&gt;18,3,IF(BZ363&gt;12,2,IF(BZ363&gt;4,1,0))))-BX363-2+1</f>
        <v/>
      </c>
      <c r="CE363" s="30" t="n"/>
      <c r="CF363" s="64">
        <f>CD363*CI363</f>
        <v/>
      </c>
      <c r="CG363" s="65">
        <f>F363-BY363+1</f>
        <v/>
      </c>
      <c r="CH363" s="64">
        <f>CE363*16</f>
        <v/>
      </c>
      <c r="CI363" s="66">
        <f>VLOOKUP(A363,[1]DATA!$A$6:$AI$331,34,0)</f>
        <v/>
      </c>
      <c r="CJ363" s="67">
        <f>VLOOKUP(A363,[2]CHAMCONG!A$7:CI$333,79,0)</f>
        <v/>
      </c>
      <c r="CK363" s="68">
        <f>CJ363-CA363</f>
        <v/>
      </c>
    </row>
    <row r="364">
      <c r="A364" s="83" t="inlineStr">
        <is>
          <t>A2098</t>
        </is>
      </c>
      <c r="B364" s="70" t="inlineStr">
        <is>
          <t>Trần Minh Tâm</t>
        </is>
      </c>
      <c r="C364" s="77" t="inlineStr">
        <is>
          <t>X1 Gá</t>
        </is>
      </c>
      <c r="D364" s="84" t="inlineStr">
        <is>
          <t>Trực tiếp</t>
        </is>
      </c>
      <c r="E364" s="69" t="inlineStr">
        <is>
          <t>2021-11-26</t>
        </is>
      </c>
      <c r="F364" s="69" t="inlineStr"/>
      <c r="G364" s="73" t="inlineStr">
        <is>
          <t>A</t>
        </is>
      </c>
      <c r="H364" s="73" t="n">
        <v>4</v>
      </c>
      <c r="I364" s="75" t="inlineStr">
        <is>
          <t>A</t>
        </is>
      </c>
      <c r="J364" s="75" t="n">
        <v>4</v>
      </c>
      <c r="K364" s="73" t="inlineStr"/>
      <c r="L364" s="73" t="n">
        <v>0</v>
      </c>
      <c r="M364" s="73" t="inlineStr">
        <is>
          <t>A</t>
        </is>
      </c>
      <c r="N364" s="73" t="n">
        <v>4</v>
      </c>
      <c r="O364" s="75" t="inlineStr">
        <is>
          <t>A</t>
        </is>
      </c>
      <c r="P364" s="75" t="n">
        <v>4</v>
      </c>
      <c r="Q364" s="73" t="inlineStr">
        <is>
          <t>A</t>
        </is>
      </c>
      <c r="R364" s="73" t="n">
        <v>4</v>
      </c>
      <c r="S364" s="73" t="inlineStr">
        <is>
          <t>A</t>
        </is>
      </c>
      <c r="T364" s="73" t="n">
        <v>4</v>
      </c>
      <c r="U364" s="73" t="inlineStr">
        <is>
          <t>A</t>
        </is>
      </c>
      <c r="V364" s="73" t="n">
        <v>4</v>
      </c>
      <c r="W364" s="73" t="inlineStr">
        <is>
          <t>L</t>
        </is>
      </c>
      <c r="X364" s="73" t="n">
        <v>0</v>
      </c>
      <c r="Y364" s="73" t="inlineStr"/>
      <c r="Z364" s="73" t="n">
        <v>0</v>
      </c>
      <c r="AA364" s="73" t="inlineStr">
        <is>
          <t>R0</t>
        </is>
      </c>
      <c r="AB364" s="73" t="n">
        <v>0</v>
      </c>
      <c r="AC364" s="73" t="n"/>
      <c r="AD364" s="73" t="n"/>
      <c r="AE364" s="73" t="n"/>
      <c r="AF364" s="73" t="n"/>
      <c r="AG364" s="73" t="n"/>
      <c r="AH364" s="73" t="n"/>
      <c r="AI364" s="73" t="n"/>
      <c r="AJ364" s="73" t="n"/>
      <c r="AK364" s="73" t="n"/>
      <c r="AL364" s="73" t="n"/>
      <c r="AM364" s="73" t="n"/>
      <c r="AN364" s="73" t="n"/>
      <c r="AO364" s="73" t="n"/>
      <c r="AP364" s="73" t="n"/>
      <c r="AQ364" s="73" t="n"/>
      <c r="AR364" s="73" t="n"/>
      <c r="AS364" s="73" t="n"/>
      <c r="AT364" s="73" t="n"/>
      <c r="AU364" s="73" t="n"/>
      <c r="AV364" s="73" t="n"/>
      <c r="AW364" s="73" t="n"/>
      <c r="AX364" s="73" t="n"/>
      <c r="AY364" s="73" t="n"/>
      <c r="AZ364" s="73" t="n"/>
      <c r="BA364" s="73" t="n"/>
      <c r="BB364" s="73" t="n"/>
      <c r="BC364" s="73" t="n"/>
      <c r="BD364" s="73" t="n"/>
      <c r="BE364" s="73" t="n"/>
      <c r="BF364" s="73" t="n"/>
      <c r="BG364" s="73" t="n"/>
      <c r="BH364" s="73" t="n"/>
      <c r="BI364" s="73" t="n"/>
      <c r="BJ364" s="73" t="n"/>
      <c r="BK364" s="73" t="n"/>
      <c r="BL364" s="73" t="n"/>
      <c r="BM364" s="73" t="n"/>
      <c r="BN364" s="73" t="n"/>
      <c r="BO364" s="73" t="n"/>
      <c r="BP364" s="73" t="n"/>
      <c r="BQ364" s="62">
        <f>COUNTIF($G364:$BP364,"a")+COUNTIF($G364:$BP364,"r0,a5")/2+COUNTIF($G364:$BP364,"p5,a5")/2</f>
        <v/>
      </c>
      <c r="BR364" s="62">
        <f>COUNTIF($G364:$BP364,"d")+COUNTIF($G364:$BP364,"r0,d5")/2+COUNTIF($G364:$BP364,"p5,d5")/2</f>
        <v/>
      </c>
      <c r="BS364" s="62">
        <f>COUNTIF($G364:$BP364,"b")+COUNTIF($G364:$BP364,"r0,b5")/2+COUNTIF($G364:$BP364,"p5,b5")/2</f>
        <v/>
      </c>
      <c r="BT364" s="62">
        <f>COUNTIF($G364:$BP364,"c")+COUNTIF($G364:$BP364,"r0,c5")/2+COUNTIF($G364:$BP364,"p5,c5")/2</f>
        <v/>
      </c>
      <c r="BU364" s="62">
        <f>COUNTIF($G364:$BP364,"KH")+COUNTIF($G364:$BP364,"TL")+COUNTIF($G364:$BP364,"L")</f>
        <v/>
      </c>
      <c r="BV364" s="62" t="n"/>
      <c r="BW364" s="62">
        <f>COUNTIF($G364:$BP364,"hh")</f>
        <v/>
      </c>
      <c r="BX364" s="62">
        <f>COUNTIF($G364:$BP364,"nt7")</f>
        <v/>
      </c>
      <c r="BY364" s="62">
        <f>COUNTIF($G364:$BP364,"P")+COUNTIF($G364:$BP364,"p5,a5")/2+COUNTIF($G364:$BP364,"p5,b5")/2+COUNTIF($G364:$BP364,"p5,c5")/2+COUNTIF($G364:$BP364,"p5,d5")/2</f>
        <v/>
      </c>
      <c r="BZ364" s="63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4">
        <f>IF(BZ364&gt;25,4,IF(BZ364&gt;18,3,IF(BZ364&gt;12,2,IF(BZ364&gt;4,1,0))))-BX364-2+1</f>
        <v/>
      </c>
      <c r="CE364" s="30" t="n"/>
      <c r="CF364" s="64">
        <f>CD364*CI364</f>
        <v/>
      </c>
      <c r="CG364" s="65">
        <f>F364-BY364+1</f>
        <v/>
      </c>
      <c r="CH364" s="64">
        <f>CE364*16</f>
        <v/>
      </c>
      <c r="CI364" s="66">
        <f>VLOOKUP(A364,[1]DATA!$A$6:$AI$331,34,0)</f>
        <v/>
      </c>
      <c r="CJ364" s="67">
        <f>VLOOKUP(A364,[2]CHAMCONG!A$7:CI$333,79,0)</f>
        <v/>
      </c>
      <c r="CK364" s="68">
        <f>CJ364-CA364</f>
        <v/>
      </c>
    </row>
    <row r="365">
      <c r="A365" s="83" t="inlineStr">
        <is>
          <t>A2099</t>
        </is>
      </c>
      <c r="B365" s="70" t="inlineStr">
        <is>
          <t>Nguyễn Thị Hữu Nghi</t>
        </is>
      </c>
      <c r="C365" s="77" t="inlineStr">
        <is>
          <t>QA/QC Hành Chính</t>
        </is>
      </c>
      <c r="D365" s="84" t="inlineStr">
        <is>
          <t>Gián tiếp</t>
        </is>
      </c>
      <c r="E365" s="69" t="inlineStr">
        <is>
          <t>2021-12-01</t>
        </is>
      </c>
      <c r="F365" s="69" t="inlineStr"/>
      <c r="G365" s="73" t="inlineStr">
        <is>
          <t>A</t>
        </is>
      </c>
      <c r="H365" s="73" t="n">
        <v>2</v>
      </c>
      <c r="I365" s="75" t="inlineStr">
        <is>
          <t>A</t>
        </is>
      </c>
      <c r="J365" s="75" t="n">
        <v>1</v>
      </c>
      <c r="K365" s="73" t="inlineStr"/>
      <c r="L365" s="73" t="n">
        <v>0</v>
      </c>
      <c r="M365" s="73" t="inlineStr">
        <is>
          <t>A</t>
        </is>
      </c>
      <c r="N365" s="73" t="n">
        <v>2</v>
      </c>
      <c r="O365" s="75" t="inlineStr">
        <is>
          <t>A</t>
        </is>
      </c>
      <c r="P365" s="75" t="n">
        <v>2</v>
      </c>
      <c r="Q365" s="73" t="inlineStr">
        <is>
          <t>A</t>
        </is>
      </c>
      <c r="R365" s="73" t="n">
        <v>2</v>
      </c>
      <c r="S365" s="73" t="inlineStr">
        <is>
          <t>A</t>
        </is>
      </c>
      <c r="T365" s="73" t="n">
        <v>2</v>
      </c>
      <c r="U365" s="73" t="inlineStr">
        <is>
          <t>A</t>
        </is>
      </c>
      <c r="V365" s="73" t="n">
        <v>2</v>
      </c>
      <c r="W365" s="73" t="inlineStr">
        <is>
          <t>L</t>
        </is>
      </c>
      <c r="X365" s="73" t="n">
        <v>0</v>
      </c>
      <c r="Y365" s="73" t="inlineStr"/>
      <c r="Z365" s="73" t="n">
        <v>0</v>
      </c>
      <c r="AA365" s="73" t="inlineStr">
        <is>
          <t>R0</t>
        </is>
      </c>
      <c r="AB365" s="73" t="n">
        <v>0</v>
      </c>
      <c r="AC365" s="73" t="n"/>
      <c r="AD365" s="73" t="n"/>
      <c r="AE365" s="73" t="n"/>
      <c r="AF365" s="73" t="n"/>
      <c r="AG365" s="73" t="n"/>
      <c r="AH365" s="73" t="n"/>
      <c r="AI365" s="73" t="n"/>
      <c r="AJ365" s="73" t="n"/>
      <c r="AK365" s="73" t="n"/>
      <c r="AL365" s="73" t="n"/>
      <c r="AM365" s="73" t="n"/>
      <c r="AN365" s="73" t="n"/>
      <c r="AO365" s="73" t="n"/>
      <c r="AP365" s="73" t="n"/>
      <c r="AQ365" s="73" t="n"/>
      <c r="AR365" s="73" t="n"/>
      <c r="AS365" s="73" t="n"/>
      <c r="AT365" s="73" t="n"/>
      <c r="AU365" s="73" t="n"/>
      <c r="AV365" s="73" t="n"/>
      <c r="AW365" s="73" t="n"/>
      <c r="AX365" s="73" t="n"/>
      <c r="AY365" s="73" t="n"/>
      <c r="AZ365" s="73" t="n"/>
      <c r="BA365" s="73" t="n"/>
      <c r="BB365" s="73" t="n"/>
      <c r="BC365" s="73" t="n"/>
      <c r="BD365" s="73" t="n"/>
      <c r="BE365" s="73" t="n"/>
      <c r="BF365" s="73" t="n"/>
      <c r="BG365" s="73" t="n"/>
      <c r="BH365" s="73" t="n"/>
      <c r="BI365" s="73" t="n"/>
      <c r="BJ365" s="73" t="n"/>
      <c r="BK365" s="73" t="n"/>
      <c r="BL365" s="73" t="n"/>
      <c r="BM365" s="73" t="n"/>
      <c r="BN365" s="73" t="n"/>
      <c r="BO365" s="73" t="n"/>
      <c r="BP365" s="73" t="n"/>
      <c r="BQ365" s="62">
        <f>COUNTIF($G365:$BP365,"a")+COUNTIF($G365:$BP365,"r0,a5")/2+COUNTIF($G365:$BP365,"p5,a5")/2</f>
        <v/>
      </c>
      <c r="BR365" s="62">
        <f>COUNTIF($G365:$BP365,"d")+COUNTIF($G365:$BP365,"r0,d5")/2+COUNTIF($G365:$BP365,"p5,d5")/2</f>
        <v/>
      </c>
      <c r="BS365" s="62">
        <f>COUNTIF($G365:$BP365,"b")+COUNTIF($G365:$BP365,"r0,b5")/2+COUNTIF($G365:$BP365,"p5,b5")/2</f>
        <v/>
      </c>
      <c r="BT365" s="62">
        <f>COUNTIF($G365:$BP365,"c")+COUNTIF($G365:$BP365,"r0,c5")/2+COUNTIF($G365:$BP365,"p5,c5")/2</f>
        <v/>
      </c>
      <c r="BU365" s="62">
        <f>COUNTIF($G365:$BP365,"KH")+COUNTIF($G365:$BP365,"TL")+COUNTIF($G365:$BP365,"L")</f>
        <v/>
      </c>
      <c r="BV365" s="62" t="n"/>
      <c r="BW365" s="62">
        <f>COUNTIF($G365:$BP365,"hh")</f>
        <v/>
      </c>
      <c r="BX365" s="62">
        <f>COUNTIF($G365:$BP365,"nt7")</f>
        <v/>
      </c>
      <c r="BY365" s="62">
        <f>COUNTIF($G365:$BP365,"P")+COUNTIF($G365:$BP365,"p5,a5")/2+COUNTIF($G365:$BP365,"p5,b5")/2+COUNTIF($G365:$BP365,"p5,c5")/2+COUNTIF($G365:$BP365,"p5,d5")/2</f>
        <v/>
      </c>
      <c r="BZ365" s="63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4">
        <f>IF(BZ365&gt;25,4,IF(BZ365&gt;18,3,IF(BZ365&gt;12,2,IF(BZ365&gt;4,1,0))))-BX365-2+1</f>
        <v/>
      </c>
      <c r="CE365" s="30" t="n"/>
      <c r="CF365" s="64">
        <f>CD365*CI365</f>
        <v/>
      </c>
      <c r="CG365" s="65">
        <f>F365-BY365+1</f>
        <v/>
      </c>
      <c r="CH365" s="64">
        <f>CE365*16</f>
        <v/>
      </c>
      <c r="CI365" s="66">
        <f>VLOOKUP(A365,[1]DATA!$A$6:$AI$331,34,0)</f>
        <v/>
      </c>
      <c r="CJ365" s="67">
        <f>VLOOKUP(A365,[2]CHAMCONG!A$7:CI$333,79,0)</f>
        <v/>
      </c>
      <c r="CK365" s="68">
        <f>CJ365-CA365</f>
        <v/>
      </c>
    </row>
    <row r="366">
      <c r="A366" s="83" t="inlineStr">
        <is>
          <t>A2100</t>
        </is>
      </c>
      <c r="B366" s="70" t="inlineStr">
        <is>
          <t>Võ Thị Tú Uyên</t>
        </is>
      </c>
      <c r="C366" s="77" t="inlineStr">
        <is>
          <t>Kế Toán Tài Chính</t>
        </is>
      </c>
      <c r="D366" s="84" t="inlineStr">
        <is>
          <t>Gián tiếp</t>
        </is>
      </c>
      <c r="E366" s="69" t="inlineStr">
        <is>
          <t>2021-12-01</t>
        </is>
      </c>
      <c r="F366" s="69" t="inlineStr"/>
      <c r="G366" s="73" t="inlineStr">
        <is>
          <t>D</t>
        </is>
      </c>
      <c r="H366" s="73" t="n">
        <v>0</v>
      </c>
      <c r="I366" s="75" t="inlineStr">
        <is>
          <t>D</t>
        </is>
      </c>
      <c r="J366" s="75" t="n">
        <v>0</v>
      </c>
      <c r="K366" s="73" t="inlineStr"/>
      <c r="L366" s="73" t="n">
        <v>0</v>
      </c>
      <c r="M366" s="73" t="inlineStr">
        <is>
          <t>D</t>
        </is>
      </c>
      <c r="N366" s="73" t="n">
        <v>0</v>
      </c>
      <c r="O366" s="75" t="inlineStr">
        <is>
          <t>D</t>
        </is>
      </c>
      <c r="P366" s="75" t="n">
        <v>0</v>
      </c>
      <c r="Q366" s="73" t="inlineStr">
        <is>
          <t>D</t>
        </is>
      </c>
      <c r="R366" s="73" t="n">
        <v>0</v>
      </c>
      <c r="S366" s="73" t="inlineStr">
        <is>
          <t>D</t>
        </is>
      </c>
      <c r="T366" s="73" t="n">
        <v>0</v>
      </c>
      <c r="U366" s="73" t="inlineStr">
        <is>
          <t>D</t>
        </is>
      </c>
      <c r="V366" s="73" t="n">
        <v>0</v>
      </c>
      <c r="W366" s="73" t="inlineStr">
        <is>
          <t>L</t>
        </is>
      </c>
      <c r="X366" s="73" t="n">
        <v>0</v>
      </c>
      <c r="Y366" s="73" t="inlineStr"/>
      <c r="Z366" s="73" t="n">
        <v>0</v>
      </c>
      <c r="AA366" s="73" t="inlineStr">
        <is>
          <t>P0</t>
        </is>
      </c>
      <c r="AB366" s="73" t="n">
        <v>0</v>
      </c>
      <c r="AC366" s="73" t="n"/>
      <c r="AD366" s="73" t="n"/>
      <c r="AE366" s="73" t="n"/>
      <c r="AF366" s="73" t="n"/>
      <c r="AG366" s="73" t="n"/>
      <c r="AH366" s="73" t="n"/>
      <c r="AI366" s="73" t="n"/>
      <c r="AJ366" s="73" t="n"/>
      <c r="AK366" s="73" t="n"/>
      <c r="AL366" s="73" t="n"/>
      <c r="AM366" s="73" t="n"/>
      <c r="AN366" s="73" t="n"/>
      <c r="AO366" s="73" t="n"/>
      <c r="AP366" s="73" t="n"/>
      <c r="AQ366" s="73" t="n"/>
      <c r="AR366" s="73" t="n"/>
      <c r="AS366" s="73" t="n"/>
      <c r="AT366" s="73" t="n"/>
      <c r="AU366" s="73" t="n"/>
      <c r="AV366" s="73" t="n"/>
      <c r="AW366" s="73" t="n"/>
      <c r="AX366" s="73" t="n"/>
      <c r="AY366" s="73" t="n"/>
      <c r="AZ366" s="73" t="n"/>
      <c r="BA366" s="73" t="n"/>
      <c r="BB366" s="73" t="n"/>
      <c r="BC366" s="73" t="n"/>
      <c r="BD366" s="73" t="n"/>
      <c r="BE366" s="73" t="n"/>
      <c r="BF366" s="73" t="n"/>
      <c r="BG366" s="73" t="n"/>
      <c r="BH366" s="73" t="n"/>
      <c r="BI366" s="73" t="n"/>
      <c r="BJ366" s="73" t="n"/>
      <c r="BK366" s="73" t="n"/>
      <c r="BL366" s="73" t="n"/>
      <c r="BM366" s="73" t="n"/>
      <c r="BN366" s="73" t="n"/>
      <c r="BO366" s="73" t="n"/>
      <c r="BP366" s="73" t="n"/>
      <c r="BQ366" s="62">
        <f>COUNTIF($G366:$BP366,"a")+COUNTIF($G366:$BP366,"r0,a5")/2+COUNTIF($G366:$BP366,"p5,a5")/2</f>
        <v/>
      </c>
      <c r="BR366" s="62">
        <f>COUNTIF($G366:$BP366,"d")+COUNTIF($G366:$BP366,"r0,d5")/2+COUNTIF($G366:$BP366,"p5,d5")/2</f>
        <v/>
      </c>
      <c r="BS366" s="62">
        <f>COUNTIF($G366:$BP366,"b")+COUNTIF($G366:$BP366,"r0,b5")/2+COUNTIF($G366:$BP366,"p5,b5")/2</f>
        <v/>
      </c>
      <c r="BT366" s="62">
        <f>COUNTIF($G366:$BP366,"c")+COUNTIF($G366:$BP366,"r0,c5")/2+COUNTIF($G366:$BP366,"p5,c5")/2</f>
        <v/>
      </c>
      <c r="BU366" s="62">
        <f>COUNTIF($G366:$BP366,"KH")+COUNTIF($G366:$BP366,"TL")+COUNTIF($G366:$BP366,"L")</f>
        <v/>
      </c>
      <c r="BV366" s="62" t="n"/>
      <c r="BW366" s="62">
        <f>COUNTIF($G366:$BP366,"hh")</f>
        <v/>
      </c>
      <c r="BX366" s="62">
        <f>COUNTIF($G366:$BP366,"nt7")</f>
        <v/>
      </c>
      <c r="BY366" s="62">
        <f>COUNTIF($G366:$BP366,"P")+COUNTIF($G366:$BP366,"p5,a5")/2+COUNTIF($G366:$BP366,"p5,b5")/2+COUNTIF($G366:$BP366,"p5,c5")/2+COUNTIF($G366:$BP366,"p5,d5")/2</f>
        <v/>
      </c>
      <c r="BZ366" s="63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4">
        <f>IF(BZ366&gt;25,4,IF(BZ366&gt;18,3,IF(BZ366&gt;12,2,IF(BZ366&gt;4,1,0))))-BX366-2+1</f>
        <v/>
      </c>
      <c r="CE366" s="30" t="n"/>
      <c r="CF366" s="64">
        <f>CD366*CI366</f>
        <v/>
      </c>
      <c r="CG366" s="65">
        <f>F366-BY366+1</f>
        <v/>
      </c>
      <c r="CH366" s="64">
        <f>CE366*16</f>
        <v/>
      </c>
      <c r="CI366" s="66">
        <f>VLOOKUP(A366,[1]DATA!$A$6:$AI$331,34,0)</f>
        <v/>
      </c>
      <c r="CJ366" s="67">
        <f>VLOOKUP(A366,[2]CHAMCONG!A$7:CI$333,79,0)</f>
        <v/>
      </c>
      <c r="CK366" s="68">
        <f>CJ366-CA366</f>
        <v/>
      </c>
    </row>
    <row r="367">
      <c r="A367" s="83" t="inlineStr">
        <is>
          <t>A2101</t>
        </is>
      </c>
      <c r="B367" s="70" t="inlineStr">
        <is>
          <t>Trần Minh Giang</t>
        </is>
      </c>
      <c r="C367" s="77" t="inlineStr">
        <is>
          <t>Kho X1</t>
        </is>
      </c>
      <c r="D367" s="84" t="inlineStr">
        <is>
          <t>Trực tiếp</t>
        </is>
      </c>
      <c r="E367" s="69" t="inlineStr">
        <is>
          <t>2021-11-26</t>
        </is>
      </c>
      <c r="F367" s="69" t="inlineStr"/>
      <c r="G367" s="73" t="inlineStr">
        <is>
          <t>A</t>
        </is>
      </c>
      <c r="H367" s="73" t="n">
        <v>4</v>
      </c>
      <c r="I367" s="75" t="inlineStr">
        <is>
          <t>A</t>
        </is>
      </c>
      <c r="J367" s="75" t="n">
        <v>4</v>
      </c>
      <c r="K367" s="73" t="inlineStr"/>
      <c r="L367" s="73" t="n">
        <v>0</v>
      </c>
      <c r="M367" s="73" t="inlineStr">
        <is>
          <t>A</t>
        </is>
      </c>
      <c r="N367" s="73" t="n">
        <v>4</v>
      </c>
      <c r="O367" s="75" t="inlineStr">
        <is>
          <t>A</t>
        </is>
      </c>
      <c r="P367" s="75" t="n">
        <v>4</v>
      </c>
      <c r="Q367" s="73" t="inlineStr">
        <is>
          <t>A</t>
        </is>
      </c>
      <c r="R367" s="73" t="n">
        <v>4</v>
      </c>
      <c r="S367" s="73" t="inlineStr">
        <is>
          <t>A</t>
        </is>
      </c>
      <c r="T367" s="73" t="n">
        <v>4</v>
      </c>
      <c r="U367" s="73" t="inlineStr">
        <is>
          <t>A</t>
        </is>
      </c>
      <c r="V367" s="73" t="n">
        <v>4</v>
      </c>
      <c r="W367" s="73" t="inlineStr">
        <is>
          <t>L</t>
        </is>
      </c>
      <c r="X367" s="73" t="n">
        <v>0</v>
      </c>
      <c r="Y367" s="73" t="inlineStr"/>
      <c r="Z367" s="73" t="n">
        <v>0</v>
      </c>
      <c r="AA367" s="73" t="inlineStr">
        <is>
          <t>R0</t>
        </is>
      </c>
      <c r="AB367" s="73" t="n">
        <v>0</v>
      </c>
      <c r="AC367" s="73" t="n"/>
      <c r="AD367" s="73" t="n"/>
      <c r="AE367" s="73" t="n"/>
      <c r="AF367" s="73" t="n"/>
      <c r="AG367" s="73" t="n"/>
      <c r="AH367" s="73" t="n"/>
      <c r="AI367" s="73" t="n"/>
      <c r="AJ367" s="73" t="n"/>
      <c r="AK367" s="73" t="n"/>
      <c r="AL367" s="73" t="n"/>
      <c r="AM367" s="73" t="n"/>
      <c r="AN367" s="73" t="n"/>
      <c r="AO367" s="73" t="n"/>
      <c r="AP367" s="73" t="n"/>
      <c r="AQ367" s="73" t="n"/>
      <c r="AR367" s="73" t="n"/>
      <c r="AS367" s="73" t="n"/>
      <c r="AT367" s="73" t="n"/>
      <c r="AU367" s="73" t="n"/>
      <c r="AV367" s="73" t="n"/>
      <c r="AW367" s="73" t="n"/>
      <c r="AX367" s="73" t="n"/>
      <c r="AY367" s="73" t="n"/>
      <c r="AZ367" s="73" t="n"/>
      <c r="BA367" s="73" t="n"/>
      <c r="BB367" s="73" t="n"/>
      <c r="BC367" s="73" t="n"/>
      <c r="BD367" s="73" t="n"/>
      <c r="BE367" s="73" t="n"/>
      <c r="BF367" s="73" t="n"/>
      <c r="BG367" s="73" t="n"/>
      <c r="BH367" s="73" t="n"/>
      <c r="BI367" s="73" t="n"/>
      <c r="BJ367" s="73" t="n"/>
      <c r="BK367" s="73" t="n"/>
      <c r="BL367" s="73" t="n"/>
      <c r="BM367" s="73" t="n"/>
      <c r="BN367" s="73" t="n"/>
      <c r="BO367" s="73" t="n"/>
      <c r="BP367" s="73" t="n"/>
      <c r="BQ367" s="62">
        <f>COUNTIF($G367:$BP367,"a")+COUNTIF($G367:$BP367,"r0,a5")/2+COUNTIF($G367:$BP367,"p5,a5")/2</f>
        <v/>
      </c>
      <c r="BR367" s="62">
        <f>COUNTIF($G367:$BP367,"d")+COUNTIF($G367:$BP367,"r0,d5")/2+COUNTIF($G367:$BP367,"p5,d5")/2</f>
        <v/>
      </c>
      <c r="BS367" s="62">
        <f>COUNTIF($G367:$BP367,"b")+COUNTIF($G367:$BP367,"r0,b5")/2+COUNTIF($G367:$BP367,"p5,b5")/2</f>
        <v/>
      </c>
      <c r="BT367" s="62">
        <f>COUNTIF($G367:$BP367,"c")+COUNTIF($G367:$BP367,"r0,c5")/2+COUNTIF($G367:$BP367,"p5,c5")/2</f>
        <v/>
      </c>
      <c r="BU367" s="62">
        <f>COUNTIF($G367:$BP367,"KH")+COUNTIF($G367:$BP367,"TL")+COUNTIF($G367:$BP367,"L")</f>
        <v/>
      </c>
      <c r="BV367" s="62" t="n"/>
      <c r="BW367" s="62">
        <f>COUNTIF($G367:$BP367,"hh")</f>
        <v/>
      </c>
      <c r="BX367" s="62">
        <f>COUNTIF($G367:$BP367,"nt7")</f>
        <v/>
      </c>
      <c r="BY367" s="62">
        <f>COUNTIF($G367:$BP367,"P")+COUNTIF($G367:$BP367,"p5,a5")/2+COUNTIF($G367:$BP367,"p5,b5")/2+COUNTIF($G367:$BP367,"p5,c5")/2+COUNTIF($G367:$BP367,"p5,d5")/2</f>
        <v/>
      </c>
      <c r="BZ367" s="63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4">
        <f>IF(BZ367&gt;25,4,IF(BZ367&gt;18,3,IF(BZ367&gt;12,2,IF(BZ367&gt;4,1,0))))-BX367-2+1</f>
        <v/>
      </c>
      <c r="CE367" s="30" t="n"/>
      <c r="CF367" s="64">
        <f>CD367*CI367</f>
        <v/>
      </c>
      <c r="CG367" s="65">
        <f>F367-BY367+1</f>
        <v/>
      </c>
      <c r="CH367" s="64">
        <f>CE367*16</f>
        <v/>
      </c>
      <c r="CI367" s="66">
        <f>VLOOKUP(A367,[1]DATA!$A$6:$AI$331,34,0)</f>
        <v/>
      </c>
      <c r="CJ367" s="67">
        <f>VLOOKUP(A367,[2]CHAMCONG!A$7:CI$333,79,0)</f>
        <v/>
      </c>
      <c r="CK367" s="68">
        <f>CJ367-CA367</f>
        <v/>
      </c>
    </row>
    <row r="368">
      <c r="A368" s="83" t="inlineStr">
        <is>
          <t>A2103</t>
        </is>
      </c>
      <c r="B368" s="70" t="inlineStr">
        <is>
          <t>Đỗ Xuân Hòa</t>
        </is>
      </c>
      <c r="C368" s="77" t="inlineStr">
        <is>
          <t>X1 Ép -  Kỹ thuật</t>
        </is>
      </c>
      <c r="D368" s="84" t="inlineStr">
        <is>
          <t>Trực tiếp</t>
        </is>
      </c>
      <c r="E368" s="69" t="inlineStr">
        <is>
          <t>2021-12-06</t>
        </is>
      </c>
      <c r="F368" s="69" t="inlineStr"/>
      <c r="G368" s="73" t="inlineStr"/>
      <c r="H368" s="73" t="n">
        <v>0</v>
      </c>
      <c r="I368" s="75" t="inlineStr"/>
      <c r="J368" s="75" t="n">
        <v>0</v>
      </c>
      <c r="K368" s="73" t="inlineStr">
        <is>
          <t>CN</t>
        </is>
      </c>
      <c r="L368" s="73" t="n">
        <v>0</v>
      </c>
      <c r="M368" s="73" t="inlineStr"/>
      <c r="N368" s="73" t="n">
        <v>0</v>
      </c>
      <c r="O368" s="75" t="inlineStr"/>
      <c r="P368" s="75" t="n">
        <v>0</v>
      </c>
      <c r="Q368" s="73" t="inlineStr"/>
      <c r="R368" s="73" t="n">
        <v>0</v>
      </c>
      <c r="S368" s="73" t="inlineStr"/>
      <c r="T368" s="73" t="n">
        <v>0</v>
      </c>
      <c r="U368" s="73" t="inlineStr"/>
      <c r="V368" s="73" t="n">
        <v>0</v>
      </c>
      <c r="W368" s="73" t="inlineStr">
        <is>
          <t>L</t>
        </is>
      </c>
      <c r="X368" s="73" t="n">
        <v>0</v>
      </c>
      <c r="Y368" s="73" t="inlineStr"/>
      <c r="Z368" s="73" t="n">
        <v>0</v>
      </c>
      <c r="AA368" s="73" t="inlineStr">
        <is>
          <t>R0</t>
        </is>
      </c>
      <c r="AB368" s="73" t="n">
        <v>0</v>
      </c>
      <c r="AC368" s="73" t="n"/>
      <c r="AD368" s="73" t="n"/>
      <c r="AE368" s="73" t="n"/>
      <c r="AF368" s="73" t="n"/>
      <c r="AG368" s="73" t="n"/>
      <c r="AH368" s="73" t="n"/>
      <c r="AI368" s="73" t="n"/>
      <c r="AJ368" s="73" t="n"/>
      <c r="AK368" s="73" t="n"/>
      <c r="AL368" s="73" t="n"/>
      <c r="AM368" s="73" t="n"/>
      <c r="AN368" s="73" t="n"/>
      <c r="AO368" s="73" t="n"/>
      <c r="AP368" s="73" t="n"/>
      <c r="AQ368" s="73" t="n"/>
      <c r="AR368" s="73" t="n"/>
      <c r="AS368" s="73" t="n"/>
      <c r="AT368" s="73" t="n"/>
      <c r="AU368" s="73" t="n"/>
      <c r="AV368" s="73" t="n"/>
      <c r="AW368" s="73" t="n"/>
      <c r="AX368" s="73" t="n"/>
      <c r="AY368" s="73" t="n"/>
      <c r="AZ368" s="73" t="n"/>
      <c r="BA368" s="73" t="n"/>
      <c r="BB368" s="73" t="n"/>
      <c r="BC368" s="73" t="n"/>
      <c r="BD368" s="73" t="n"/>
      <c r="BE368" s="73" t="n"/>
      <c r="BF368" s="73" t="n"/>
      <c r="BG368" s="73" t="n"/>
      <c r="BH368" s="73" t="n"/>
      <c r="BI368" s="73" t="n"/>
      <c r="BJ368" s="73" t="n"/>
      <c r="BK368" s="73" t="n"/>
      <c r="BL368" s="73" t="n"/>
      <c r="BM368" s="73" t="n"/>
      <c r="BN368" s="73" t="n"/>
      <c r="BO368" s="73" t="n"/>
      <c r="BP368" s="73" t="n"/>
      <c r="BQ368" s="62">
        <f>COUNTIF($G368:$BP368,"a")+COUNTIF($G368:$BP368,"r0,a5")/2+COUNTIF($G368:$BP368,"p5,a5")/2</f>
        <v/>
      </c>
      <c r="BR368" s="62">
        <f>COUNTIF($G368:$BP368,"d")+COUNTIF($G368:$BP368,"r0,d5")/2+COUNTIF($G368:$BP368,"p5,d5")/2</f>
        <v/>
      </c>
      <c r="BS368" s="62">
        <f>COUNTIF($G368:$BP368,"b")+COUNTIF($G368:$BP368,"r0,b5")/2+COUNTIF($G368:$BP368,"p5,b5")/2</f>
        <v/>
      </c>
      <c r="BT368" s="62">
        <f>COUNTIF($G368:$BP368,"c")+COUNTIF($G368:$BP368,"r0,c5")/2+COUNTIF($G368:$BP368,"p5,c5")/2</f>
        <v/>
      </c>
      <c r="BU368" s="62">
        <f>COUNTIF($G368:$BP368,"KH")+COUNTIF($G368:$BP368,"TL")+COUNTIF($G368:$BP368,"L")</f>
        <v/>
      </c>
      <c r="BV368" s="62" t="n"/>
      <c r="BW368" s="62">
        <f>COUNTIF($G368:$BP368,"hh")</f>
        <v/>
      </c>
      <c r="BX368" s="62">
        <f>COUNTIF($G368:$BP368,"nt7")</f>
        <v/>
      </c>
      <c r="BY368" s="62">
        <f>COUNTIF($G368:$BP368,"P")+COUNTIF($G368:$BP368,"p5,a5")/2+COUNTIF($G368:$BP368,"p5,b5")/2+COUNTIF($G368:$BP368,"p5,c5")/2+COUNTIF($G368:$BP368,"p5,d5")/2</f>
        <v/>
      </c>
      <c r="BZ368" s="63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4">
        <f>IF(BZ368&gt;25,4,IF(BZ368&gt;18,3,IF(BZ368&gt;12,2,IF(BZ368&gt;4,1,0))))-BX368-2+1</f>
        <v/>
      </c>
      <c r="CE368" s="30" t="n"/>
      <c r="CF368" s="64">
        <f>CD368*CI368</f>
        <v/>
      </c>
      <c r="CG368" s="65">
        <f>F368-BY368+1</f>
        <v/>
      </c>
      <c r="CH368" s="64">
        <f>CE368*16</f>
        <v/>
      </c>
      <c r="CI368" s="66">
        <f>VLOOKUP(A368,[1]DATA!$A$6:$AI$331,34,0)</f>
        <v/>
      </c>
      <c r="CJ368" s="67">
        <f>VLOOKUP(A368,[2]CHAMCONG!A$7:CI$333,79,0)</f>
        <v/>
      </c>
      <c r="CK368" s="68">
        <f>CJ368-CA368</f>
        <v/>
      </c>
    </row>
    <row r="369">
      <c r="A369" s="83" t="inlineStr">
        <is>
          <t>A2104</t>
        </is>
      </c>
      <c r="B369" s="70" t="inlineStr">
        <is>
          <t>Nguyễn Văn Thuận</t>
        </is>
      </c>
      <c r="C369" s="77" t="inlineStr">
        <is>
          <t>Khuôn Lập trình-gia công</t>
        </is>
      </c>
      <c r="D369" s="84" t="inlineStr">
        <is>
          <t>Gián tiếp</t>
        </is>
      </c>
      <c r="E369" s="69" t="inlineStr">
        <is>
          <t>2021-12-08</t>
        </is>
      </c>
      <c r="F369" s="69" t="inlineStr"/>
      <c r="G369" s="73" t="inlineStr">
        <is>
          <t>D</t>
        </is>
      </c>
      <c r="H369" s="73" t="n">
        <v>0</v>
      </c>
      <c r="I369" s="75" t="inlineStr">
        <is>
          <t>D</t>
        </is>
      </c>
      <c r="J369" s="75" t="n">
        <v>0</v>
      </c>
      <c r="K369" s="73" t="inlineStr">
        <is>
          <t>CN</t>
        </is>
      </c>
      <c r="L369" s="73" t="n">
        <v>8</v>
      </c>
      <c r="M369" s="73" t="inlineStr">
        <is>
          <t>D</t>
        </is>
      </c>
      <c r="N369" s="73" t="n">
        <v>0</v>
      </c>
      <c r="O369" s="75" t="inlineStr">
        <is>
          <t>D</t>
        </is>
      </c>
      <c r="P369" s="75" t="n">
        <v>4</v>
      </c>
      <c r="Q369" s="73" t="inlineStr">
        <is>
          <t>D</t>
        </is>
      </c>
      <c r="R369" s="73" t="n">
        <v>0</v>
      </c>
      <c r="S369" s="73" t="inlineStr">
        <is>
          <t>D</t>
        </is>
      </c>
      <c r="T369" s="73" t="n">
        <v>4</v>
      </c>
      <c r="U369" s="73" t="inlineStr">
        <is>
          <t>D</t>
        </is>
      </c>
      <c r="V369" s="73" t="n">
        <v>0</v>
      </c>
      <c r="W369" s="73" t="inlineStr">
        <is>
          <t>L</t>
        </is>
      </c>
      <c r="X369" s="73" t="n">
        <v>8</v>
      </c>
      <c r="Y369" s="73" t="inlineStr">
        <is>
          <t>CN</t>
        </is>
      </c>
      <c r="Z369" s="73" t="n">
        <v>8</v>
      </c>
      <c r="AA369" s="73" t="inlineStr">
        <is>
          <t>P0</t>
        </is>
      </c>
      <c r="AB369" s="73" t="n">
        <v>0</v>
      </c>
      <c r="AC369" s="73" t="n"/>
      <c r="AD369" s="73" t="n"/>
      <c r="AE369" s="73" t="n"/>
      <c r="AF369" s="73" t="n"/>
      <c r="AG369" s="73" t="n"/>
      <c r="AH369" s="73" t="n"/>
      <c r="AI369" s="73" t="n"/>
      <c r="AJ369" s="73" t="n"/>
      <c r="AK369" s="73" t="n"/>
      <c r="AL369" s="73" t="n"/>
      <c r="AM369" s="73" t="n"/>
      <c r="AN369" s="73" t="n"/>
      <c r="AO369" s="73" t="n"/>
      <c r="AP369" s="73" t="n"/>
      <c r="AQ369" s="73" t="n"/>
      <c r="AR369" s="73" t="n"/>
      <c r="AS369" s="73" t="n"/>
      <c r="AT369" s="73" t="n"/>
      <c r="AU369" s="73" t="n"/>
      <c r="AV369" s="73" t="n"/>
      <c r="AW369" s="73" t="n"/>
      <c r="AX369" s="73" t="n"/>
      <c r="AY369" s="73" t="n"/>
      <c r="AZ369" s="73" t="n"/>
      <c r="BA369" s="73" t="n"/>
      <c r="BB369" s="73" t="n"/>
      <c r="BC369" s="73" t="n"/>
      <c r="BD369" s="73" t="n"/>
      <c r="BE369" s="73" t="n"/>
      <c r="BF369" s="73" t="n"/>
      <c r="BG369" s="73" t="n"/>
      <c r="BH369" s="73" t="n"/>
      <c r="BI369" s="73" t="n"/>
      <c r="BJ369" s="73" t="n"/>
      <c r="BK369" s="73" t="n"/>
      <c r="BL369" s="73" t="n"/>
      <c r="BM369" s="73" t="n"/>
      <c r="BN369" s="73" t="n"/>
      <c r="BO369" s="73" t="n"/>
      <c r="BP369" s="73" t="n"/>
      <c r="BQ369" s="62">
        <f>COUNTIF($G369:$BP369,"a")+COUNTIF($G369:$BP369,"r0,a5")/2+COUNTIF($G369:$BP369,"p5,a5")/2</f>
        <v/>
      </c>
      <c r="BR369" s="62">
        <f>COUNTIF($G369:$BP369,"d")+COUNTIF($G369:$BP369,"r0,d5")/2+COUNTIF($G369:$BP369,"p5,d5")/2</f>
        <v/>
      </c>
      <c r="BS369" s="62">
        <f>COUNTIF($G369:$BP369,"b")+COUNTIF($G369:$BP369,"r0,b5")/2+COUNTIF($G369:$BP369,"p5,b5")/2</f>
        <v/>
      </c>
      <c r="BT369" s="62">
        <f>COUNTIF($G369:$BP369,"c")+COUNTIF($G369:$BP369,"r0,c5")/2+COUNTIF($G369:$BP369,"p5,c5")/2</f>
        <v/>
      </c>
      <c r="BU369" s="62">
        <f>COUNTIF($G369:$BP369,"KH")+COUNTIF($G369:$BP369,"TL")+COUNTIF($G369:$BP369,"L")</f>
        <v/>
      </c>
      <c r="BV369" s="62" t="n"/>
      <c r="BW369" s="62">
        <f>COUNTIF($G369:$BP369,"hh")</f>
        <v/>
      </c>
      <c r="BX369" s="62">
        <f>COUNTIF($G369:$BP369,"nt7")</f>
        <v/>
      </c>
      <c r="BY369" s="62">
        <f>COUNTIF($G369:$BP369,"P")+COUNTIF($G369:$BP369,"p5,a5")/2+COUNTIF($G369:$BP369,"p5,b5")/2+COUNTIF($G369:$BP369,"p5,c5")/2+COUNTIF($G369:$BP369,"p5,d5")/2</f>
        <v/>
      </c>
      <c r="BZ369" s="63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4">
        <f>IF(BZ369&gt;25,4,IF(BZ369&gt;18,3,IF(BZ369&gt;12,2,IF(BZ369&gt;4,1,0))))-BX369-2+1</f>
        <v/>
      </c>
      <c r="CE369" s="30" t="n"/>
      <c r="CF369" s="64">
        <f>CD369*CI369</f>
        <v/>
      </c>
      <c r="CG369" s="65">
        <f>F369-BY369+1</f>
        <v/>
      </c>
      <c r="CH369" s="64">
        <f>CE369*16</f>
        <v/>
      </c>
      <c r="CI369" s="66">
        <f>VLOOKUP(A369,[1]DATA!$A$6:$AI$331,34,0)</f>
        <v/>
      </c>
      <c r="CJ369" s="67">
        <f>VLOOKUP(A369,[2]CHAMCONG!A$7:CI$333,79,0)</f>
        <v/>
      </c>
      <c r="CK369" s="68">
        <f>CJ369-CA369</f>
        <v/>
      </c>
    </row>
    <row r="370">
      <c r="A370" s="83" t="inlineStr">
        <is>
          <t>A2105</t>
        </is>
      </c>
      <c r="B370" s="70" t="inlineStr">
        <is>
          <t>Hồ Anh Dũng</t>
        </is>
      </c>
      <c r="C370" s="77" t="inlineStr">
        <is>
          <t>X1 Ép -  Kỹ thuật</t>
        </is>
      </c>
      <c r="D370" s="84" t="inlineStr">
        <is>
          <t>Gián tiếp</t>
        </is>
      </c>
      <c r="E370" s="69" t="inlineStr">
        <is>
          <t>2021-12-08</t>
        </is>
      </c>
      <c r="F370" s="69" t="inlineStr"/>
      <c r="G370" s="73" t="inlineStr">
        <is>
          <t>D</t>
        </is>
      </c>
      <c r="H370" s="73" t="n">
        <v>0</v>
      </c>
      <c r="I370" s="75" t="inlineStr">
        <is>
          <t>D</t>
        </is>
      </c>
      <c r="J370" s="75" t="n">
        <v>0</v>
      </c>
      <c r="K370" s="73" t="inlineStr"/>
      <c r="L370" s="73" t="n">
        <v>0</v>
      </c>
      <c r="M370" s="73" t="inlineStr">
        <is>
          <t>D</t>
        </is>
      </c>
      <c r="N370" s="73" t="n">
        <v>0</v>
      </c>
      <c r="O370" s="75" t="inlineStr">
        <is>
          <t>D</t>
        </is>
      </c>
      <c r="P370" s="75" t="n">
        <v>0</v>
      </c>
      <c r="Q370" s="73" t="inlineStr">
        <is>
          <t>D</t>
        </is>
      </c>
      <c r="R370" s="73" t="n">
        <v>0</v>
      </c>
      <c r="S370" s="73" t="inlineStr">
        <is>
          <t>D</t>
        </is>
      </c>
      <c r="T370" s="73" t="n">
        <v>0</v>
      </c>
      <c r="U370" s="73" t="inlineStr">
        <is>
          <t>D</t>
        </is>
      </c>
      <c r="V370" s="73" t="n">
        <v>0</v>
      </c>
      <c r="W370" s="73" t="inlineStr">
        <is>
          <t>L</t>
        </is>
      </c>
      <c r="X370" s="73" t="n">
        <v>0</v>
      </c>
      <c r="Y370" s="73" t="inlineStr"/>
      <c r="Z370" s="73" t="n">
        <v>0</v>
      </c>
      <c r="AA370" s="73" t="inlineStr">
        <is>
          <t>P0</t>
        </is>
      </c>
      <c r="AB370" s="73" t="n">
        <v>0</v>
      </c>
      <c r="AC370" s="73" t="n"/>
      <c r="AD370" s="73" t="n"/>
      <c r="AE370" s="73" t="n"/>
      <c r="AF370" s="73" t="n"/>
      <c r="AG370" s="73" t="n"/>
      <c r="AH370" s="73" t="n"/>
      <c r="AI370" s="73" t="n"/>
      <c r="AJ370" s="73" t="n"/>
      <c r="AK370" s="73" t="n"/>
      <c r="AL370" s="73" t="n"/>
      <c r="AM370" s="73" t="n"/>
      <c r="AN370" s="73" t="n"/>
      <c r="AO370" s="73" t="n"/>
      <c r="AP370" s="73" t="n"/>
      <c r="AQ370" s="73" t="n"/>
      <c r="AR370" s="73" t="n"/>
      <c r="AS370" s="73" t="n"/>
      <c r="AT370" s="73" t="n"/>
      <c r="AU370" s="73" t="n"/>
      <c r="AV370" s="73" t="n"/>
      <c r="AW370" s="73" t="n"/>
      <c r="AX370" s="73" t="n"/>
      <c r="AY370" s="73" t="n"/>
      <c r="AZ370" s="73" t="n"/>
      <c r="BA370" s="73" t="n"/>
      <c r="BB370" s="73" t="n"/>
      <c r="BC370" s="73" t="n"/>
      <c r="BD370" s="73" t="n"/>
      <c r="BE370" s="73" t="n"/>
      <c r="BF370" s="73" t="n"/>
      <c r="BG370" s="73" t="n"/>
      <c r="BH370" s="73" t="n"/>
      <c r="BI370" s="73" t="n"/>
      <c r="BJ370" s="73" t="n"/>
      <c r="BK370" s="73" t="n"/>
      <c r="BL370" s="73" t="n"/>
      <c r="BM370" s="73" t="n"/>
      <c r="BN370" s="73" t="n"/>
      <c r="BO370" s="73" t="n"/>
      <c r="BP370" s="73" t="n"/>
      <c r="BQ370" s="62">
        <f>COUNTIF($G370:$BP370,"a")+COUNTIF($G370:$BP370,"r0,a5")/2+COUNTIF($G370:$BP370,"p5,a5")/2</f>
        <v/>
      </c>
      <c r="BR370" s="62">
        <f>COUNTIF($G370:$BP370,"d")+COUNTIF($G370:$BP370,"r0,d5")/2+COUNTIF($G370:$BP370,"p5,d5")/2</f>
        <v/>
      </c>
      <c r="BS370" s="62">
        <f>COUNTIF($G370:$BP370,"b")+COUNTIF($G370:$BP370,"r0,b5")/2+COUNTIF($G370:$BP370,"p5,b5")/2</f>
        <v/>
      </c>
      <c r="BT370" s="62">
        <f>COUNTIF($G370:$BP370,"c")+COUNTIF($G370:$BP370,"r0,c5")/2+COUNTIF($G370:$BP370,"p5,c5")/2</f>
        <v/>
      </c>
      <c r="BU370" s="62">
        <f>COUNTIF($G370:$BP370,"KH")+COUNTIF($G370:$BP370,"TL")+COUNTIF($G370:$BP370,"L")</f>
        <v/>
      </c>
      <c r="BV370" s="62" t="n"/>
      <c r="BW370" s="62">
        <f>COUNTIF($G370:$BP370,"hh")</f>
        <v/>
      </c>
      <c r="BX370" s="62">
        <f>COUNTIF($G370:$BP370,"nt7")</f>
        <v/>
      </c>
      <c r="BY370" s="62">
        <f>COUNTIF($G370:$BP370,"P")+COUNTIF($G370:$BP370,"p5,a5")/2+COUNTIF($G370:$BP370,"p5,b5")/2+COUNTIF($G370:$BP370,"p5,c5")/2+COUNTIF($G370:$BP370,"p5,d5")/2</f>
        <v/>
      </c>
      <c r="BZ370" s="63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4">
        <f>IF(BZ370&gt;25,4,IF(BZ370&gt;18,3,IF(BZ370&gt;12,2,IF(BZ370&gt;4,1,0))))-BX370-2+1</f>
        <v/>
      </c>
      <c r="CE370" s="30" t="n"/>
      <c r="CF370" s="64">
        <f>CD370*CI370</f>
        <v/>
      </c>
      <c r="CG370" s="65">
        <f>F370-BY370+1</f>
        <v/>
      </c>
      <c r="CH370" s="64">
        <f>CE370*16</f>
        <v/>
      </c>
      <c r="CI370" s="66">
        <f>VLOOKUP(A370,[1]DATA!$A$6:$AI$331,34,0)</f>
        <v/>
      </c>
      <c r="CJ370" s="67">
        <f>VLOOKUP(A370,[2]CHAMCONG!A$7:CI$333,79,0)</f>
        <v/>
      </c>
      <c r="CK370" s="68">
        <f>CJ370-CA370</f>
        <v/>
      </c>
    </row>
    <row r="371">
      <c r="A371" s="83" t="inlineStr">
        <is>
          <t>A2108</t>
        </is>
      </c>
      <c r="B371" s="70" t="inlineStr">
        <is>
          <t>Nguyễn Thiện Minh Thông</t>
        </is>
      </c>
      <c r="C371" s="77" t="inlineStr">
        <is>
          <t>Tuyển Dụng</t>
        </is>
      </c>
      <c r="D371" s="84" t="inlineStr">
        <is>
          <t>Gián tiếp</t>
        </is>
      </c>
      <c r="E371" s="69" t="inlineStr">
        <is>
          <t>2021-12-15</t>
        </is>
      </c>
      <c r="F371" s="69" t="inlineStr"/>
      <c r="G371" s="73" t="inlineStr">
        <is>
          <t>P0</t>
        </is>
      </c>
      <c r="H371" s="73" t="n">
        <v>0</v>
      </c>
      <c r="I371" s="75" t="inlineStr">
        <is>
          <t>P0</t>
        </is>
      </c>
      <c r="J371" s="75" t="n">
        <v>0</v>
      </c>
      <c r="K371" s="73" t="inlineStr"/>
      <c r="L371" s="73" t="n">
        <v>0</v>
      </c>
      <c r="M371" s="73" t="inlineStr">
        <is>
          <t>D</t>
        </is>
      </c>
      <c r="N371" s="73" t="n">
        <v>0</v>
      </c>
      <c r="O371" s="75" t="inlineStr">
        <is>
          <t>D</t>
        </is>
      </c>
      <c r="P371" s="75" t="n">
        <v>0</v>
      </c>
      <c r="Q371" s="73" t="inlineStr">
        <is>
          <t>D</t>
        </is>
      </c>
      <c r="R371" s="73" t="n">
        <v>0</v>
      </c>
      <c r="S371" s="73" t="inlineStr">
        <is>
          <t>D</t>
        </is>
      </c>
      <c r="T371" s="73" t="n">
        <v>0</v>
      </c>
      <c r="U371" s="73" t="inlineStr">
        <is>
          <t>D</t>
        </is>
      </c>
      <c r="V371" s="73" t="n">
        <v>0</v>
      </c>
      <c r="W371" s="73" t="inlineStr">
        <is>
          <t>L</t>
        </is>
      </c>
      <c r="X371" s="73" t="n">
        <v>0</v>
      </c>
      <c r="Y371" s="73" t="inlineStr"/>
      <c r="Z371" s="73" t="n">
        <v>0</v>
      </c>
      <c r="AA371" s="73" t="inlineStr">
        <is>
          <t>P0</t>
        </is>
      </c>
      <c r="AB371" s="73" t="n">
        <v>0</v>
      </c>
      <c r="AC371" s="73" t="n"/>
      <c r="AD371" s="73" t="n"/>
      <c r="AE371" s="73" t="n"/>
      <c r="AF371" s="73" t="n"/>
      <c r="AG371" s="73" t="n"/>
      <c r="AH371" s="73" t="n"/>
      <c r="AI371" s="73" t="n"/>
      <c r="AJ371" s="73" t="n"/>
      <c r="AK371" s="73" t="n"/>
      <c r="AL371" s="73" t="n"/>
      <c r="AM371" s="73" t="n"/>
      <c r="AN371" s="73" t="n"/>
      <c r="AO371" s="73" t="n"/>
      <c r="AP371" s="73" t="n"/>
      <c r="AQ371" s="73" t="n"/>
      <c r="AR371" s="73" t="n"/>
      <c r="AS371" s="73" t="n"/>
      <c r="AT371" s="73" t="n"/>
      <c r="AU371" s="73" t="n"/>
      <c r="AV371" s="73" t="n"/>
      <c r="AW371" s="73" t="n"/>
      <c r="AX371" s="73" t="n"/>
      <c r="AY371" s="73" t="n"/>
      <c r="AZ371" s="73" t="n"/>
      <c r="BA371" s="73" t="n"/>
      <c r="BB371" s="73" t="n"/>
      <c r="BC371" s="73" t="n"/>
      <c r="BD371" s="73" t="n"/>
      <c r="BE371" s="73" t="n"/>
      <c r="BF371" s="73" t="n"/>
      <c r="BG371" s="73" t="n"/>
      <c r="BH371" s="73" t="n"/>
      <c r="BI371" s="73" t="n"/>
      <c r="BJ371" s="73" t="n"/>
      <c r="BK371" s="73" t="n"/>
      <c r="BL371" s="73" t="n"/>
      <c r="BM371" s="73" t="n"/>
      <c r="BN371" s="73" t="n"/>
      <c r="BO371" s="73" t="n"/>
      <c r="BP371" s="73" t="n"/>
      <c r="BQ371" s="62">
        <f>COUNTIF($G371:$BP371,"a")+COUNTIF($G371:$BP371,"r0,a5")/2+COUNTIF($G371:$BP371,"p5,a5")/2</f>
        <v/>
      </c>
      <c r="BR371" s="62">
        <f>COUNTIF($G371:$BP371,"d")+COUNTIF($G371:$BP371,"r0,d5")/2+COUNTIF($G371:$BP371,"p5,d5")/2</f>
        <v/>
      </c>
      <c r="BS371" s="62">
        <f>COUNTIF($G371:$BP371,"b")+COUNTIF($G371:$BP371,"r0,b5")/2+COUNTIF($G371:$BP371,"p5,b5")/2</f>
        <v/>
      </c>
      <c r="BT371" s="62">
        <f>COUNTIF($G371:$BP371,"c")+COUNTIF($G371:$BP371,"r0,c5")/2+COUNTIF($G371:$BP371,"p5,c5")/2</f>
        <v/>
      </c>
      <c r="BU371" s="62">
        <f>COUNTIF($G371:$BP371,"KH")+COUNTIF($G371:$BP371,"TL")+COUNTIF($G371:$BP371,"L")</f>
        <v/>
      </c>
      <c r="BV371" s="62" t="n"/>
      <c r="BW371" s="62">
        <f>COUNTIF($G371:$BP371,"hh")</f>
        <v/>
      </c>
      <c r="BX371" s="62">
        <f>COUNTIF($G371:$BP371,"nt7")</f>
        <v/>
      </c>
      <c r="BY371" s="62">
        <f>COUNTIF($G371:$BP371,"P")+COUNTIF($G371:$BP371,"p5,a5")/2+COUNTIF($G371:$BP371,"p5,b5")/2+COUNTIF($G371:$BP371,"p5,c5")/2+COUNTIF($G371:$BP371,"p5,d5")/2</f>
        <v/>
      </c>
      <c r="BZ371" s="63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4">
        <f>IF(BZ371&gt;25,4,IF(BZ371&gt;18,3,IF(BZ371&gt;12,2,IF(BZ371&gt;4,1,0))))-BX371-2+1</f>
        <v/>
      </c>
      <c r="CE371" s="30" t="n"/>
      <c r="CF371" s="64">
        <f>CD371*CI371</f>
        <v/>
      </c>
      <c r="CG371" s="65">
        <f>F371-BY371+1</f>
        <v/>
      </c>
      <c r="CH371" s="64">
        <f>CE371*16</f>
        <v/>
      </c>
      <c r="CI371" s="66">
        <f>VLOOKUP(A371,[1]DATA!$A$6:$AI$331,34,0)</f>
        <v/>
      </c>
      <c r="CJ371" s="67">
        <f>VLOOKUP(A371,[2]CHAMCONG!A$7:CI$333,79,0)</f>
        <v/>
      </c>
      <c r="CK371" s="68">
        <f>CJ371-CA371</f>
        <v/>
      </c>
    </row>
    <row r="372">
      <c r="A372" s="83" t="inlineStr">
        <is>
          <t>A211</t>
        </is>
      </c>
      <c r="B372" s="70" t="inlineStr">
        <is>
          <t>Nguyễn Thị Thanh Tuyền</t>
        </is>
      </c>
      <c r="C372" s="77" t="inlineStr">
        <is>
          <t>QA/QC Hành Chính</t>
        </is>
      </c>
      <c r="D372" s="84" t="inlineStr">
        <is>
          <t>Gián tiếp</t>
        </is>
      </c>
      <c r="E372" s="69" t="inlineStr">
        <is>
          <t>2010-11-08</t>
        </is>
      </c>
      <c r="F372" s="69" t="inlineStr"/>
      <c r="G372" s="73" t="inlineStr">
        <is>
          <t>A</t>
        </is>
      </c>
      <c r="H372" s="73" t="n">
        <v>1</v>
      </c>
      <c r="I372" s="75" t="inlineStr">
        <is>
          <t>A</t>
        </is>
      </c>
      <c r="J372" s="75" t="n">
        <v>1</v>
      </c>
      <c r="K372" s="73" t="inlineStr"/>
      <c r="L372" s="73" t="n">
        <v>0</v>
      </c>
      <c r="M372" s="73" t="inlineStr">
        <is>
          <t>A</t>
        </is>
      </c>
      <c r="N372" s="73" t="n">
        <v>2</v>
      </c>
      <c r="O372" s="75" t="inlineStr">
        <is>
          <t>A</t>
        </is>
      </c>
      <c r="P372" s="75" t="n">
        <v>2</v>
      </c>
      <c r="Q372" s="73" t="inlineStr">
        <is>
          <t>A</t>
        </is>
      </c>
      <c r="R372" s="73" t="n">
        <v>2</v>
      </c>
      <c r="S372" s="73" t="inlineStr">
        <is>
          <t>A</t>
        </is>
      </c>
      <c r="T372" s="73" t="n">
        <v>2</v>
      </c>
      <c r="U372" s="73" t="inlineStr">
        <is>
          <t>A</t>
        </is>
      </c>
      <c r="V372" s="73" t="n">
        <v>2</v>
      </c>
      <c r="W372" s="73" t="inlineStr">
        <is>
          <t>L</t>
        </is>
      </c>
      <c r="X372" s="73" t="n">
        <v>0</v>
      </c>
      <c r="Y372" s="73" t="inlineStr"/>
      <c r="Z372" s="73" t="n">
        <v>0</v>
      </c>
      <c r="AA372" s="73" t="inlineStr">
        <is>
          <t>P0</t>
        </is>
      </c>
      <c r="AB372" s="73" t="n">
        <v>0</v>
      </c>
      <c r="AC372" s="73" t="n"/>
      <c r="AD372" s="73" t="n"/>
      <c r="AE372" s="73" t="n"/>
      <c r="AF372" s="73" t="n"/>
      <c r="AG372" s="73" t="n"/>
      <c r="AH372" s="73" t="n"/>
      <c r="AI372" s="73" t="n"/>
      <c r="AJ372" s="73" t="n"/>
      <c r="AK372" s="73" t="n"/>
      <c r="AL372" s="73" t="n"/>
      <c r="AM372" s="73" t="n"/>
      <c r="AN372" s="73" t="n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73" t="n"/>
      <c r="BQ372" s="62">
        <f>COUNTIF($G372:$BP372,"a")+COUNTIF($G372:$BP372,"r0,a5")/2+COUNTIF($G372:$BP372,"p5,a5")/2</f>
        <v/>
      </c>
      <c r="BR372" s="62">
        <f>COUNTIF($G372:$BP372,"d")+COUNTIF($G372:$BP372,"r0,d5")/2+COUNTIF($G372:$BP372,"p5,d5")/2</f>
        <v/>
      </c>
      <c r="BS372" s="62">
        <f>COUNTIF($G372:$BP372,"b")+COUNTIF($G372:$BP372,"r0,b5")/2+COUNTIF($G372:$BP372,"p5,b5")/2</f>
        <v/>
      </c>
      <c r="BT372" s="62">
        <f>COUNTIF($G372:$BP372,"c")+COUNTIF($G372:$BP372,"r0,c5")/2+COUNTIF($G372:$BP372,"p5,c5")/2</f>
        <v/>
      </c>
      <c r="BU372" s="62">
        <f>COUNTIF($G372:$BP372,"KH")+COUNTIF($G372:$BP372,"TL")+COUNTIF($G372:$BP372,"L")</f>
        <v/>
      </c>
      <c r="BV372" s="62" t="n"/>
      <c r="BW372" s="62">
        <f>COUNTIF($G372:$BP372,"hh")</f>
        <v/>
      </c>
      <c r="BX372" s="62">
        <f>COUNTIF($G372:$BP372,"nt7")</f>
        <v/>
      </c>
      <c r="BY372" s="62">
        <f>COUNTIF($G372:$BP372,"P")+COUNTIF($G372:$BP372,"p5,a5")/2+COUNTIF($G372:$BP372,"p5,b5")/2+COUNTIF($G372:$BP372,"p5,c5")/2+COUNTIF($G372:$BP372,"p5,d5")/2</f>
        <v/>
      </c>
      <c r="BZ372" s="63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4">
        <f>IF(BZ372&gt;25,4,IF(BZ372&gt;18,3,IF(BZ372&gt;12,2,IF(BZ372&gt;4,1,0))))-BX372-2+1</f>
        <v/>
      </c>
      <c r="CE372" s="30" t="n"/>
      <c r="CF372" s="64">
        <f>CD372*CI372</f>
        <v/>
      </c>
      <c r="CG372" s="65">
        <f>F372-BY372+1</f>
        <v/>
      </c>
      <c r="CH372" s="64">
        <f>CE372*16</f>
        <v/>
      </c>
      <c r="CI372" s="66">
        <f>VLOOKUP(A372,[1]DATA!$A$6:$AI$331,34,0)</f>
        <v/>
      </c>
      <c r="CJ372" s="67">
        <f>VLOOKUP(A372,[2]CHAMCONG!A$7:CI$333,79,0)</f>
        <v/>
      </c>
      <c r="CK372" s="68">
        <f>CJ372-CA372</f>
        <v/>
      </c>
    </row>
    <row r="373">
      <c r="A373" s="83" t="inlineStr">
        <is>
          <t>A2112</t>
        </is>
      </c>
      <c r="B373" s="70" t="inlineStr">
        <is>
          <t>Phạm Minh Mẫn</t>
        </is>
      </c>
      <c r="C373" s="77" t="inlineStr">
        <is>
          <t>Kỹ Thuật</t>
        </is>
      </c>
      <c r="D373" s="84" t="inlineStr">
        <is>
          <t>Gián tiếp</t>
        </is>
      </c>
      <c r="E373" s="69" t="inlineStr">
        <is>
          <t>2021-12-15</t>
        </is>
      </c>
      <c r="F373" s="69" t="inlineStr"/>
      <c r="G373" s="73" t="inlineStr">
        <is>
          <t>D</t>
        </is>
      </c>
      <c r="H373" s="73" t="n">
        <v>0</v>
      </c>
      <c r="I373" s="75" t="inlineStr">
        <is>
          <t>D</t>
        </is>
      </c>
      <c r="J373" s="75" t="n">
        <v>0</v>
      </c>
      <c r="K373" s="73" t="inlineStr"/>
      <c r="L373" s="73" t="n">
        <v>0</v>
      </c>
      <c r="M373" s="73" t="inlineStr">
        <is>
          <t>D</t>
        </is>
      </c>
      <c r="N373" s="73" t="n">
        <v>0</v>
      </c>
      <c r="O373" s="75" t="inlineStr">
        <is>
          <t>D</t>
        </is>
      </c>
      <c r="P373" s="75" t="n">
        <v>0</v>
      </c>
      <c r="Q373" s="73" t="inlineStr">
        <is>
          <t>D</t>
        </is>
      </c>
      <c r="R373" s="73" t="n">
        <v>0</v>
      </c>
      <c r="S373" s="73" t="inlineStr">
        <is>
          <t>D</t>
        </is>
      </c>
      <c r="T373" s="73" t="n">
        <v>0</v>
      </c>
      <c r="U373" s="73" t="inlineStr">
        <is>
          <t>D</t>
        </is>
      </c>
      <c r="V373" s="73" t="n">
        <v>0</v>
      </c>
      <c r="W373" s="73" t="inlineStr">
        <is>
          <t>L</t>
        </is>
      </c>
      <c r="X373" s="73" t="n">
        <v>0</v>
      </c>
      <c r="Y373" s="73" t="inlineStr"/>
      <c r="Z373" s="73" t="n">
        <v>0</v>
      </c>
      <c r="AA373" s="73" t="inlineStr">
        <is>
          <t>P0</t>
        </is>
      </c>
      <c r="AB373" s="73" t="n">
        <v>0</v>
      </c>
      <c r="AC373" s="73" t="n"/>
      <c r="AD373" s="73" t="n"/>
      <c r="AE373" s="73" t="n"/>
      <c r="AF373" s="73" t="n"/>
      <c r="AG373" s="73" t="n"/>
      <c r="AH373" s="73" t="n"/>
      <c r="AI373" s="73" t="n"/>
      <c r="AJ373" s="73" t="n"/>
      <c r="AK373" s="73" t="n"/>
      <c r="AL373" s="73" t="n"/>
      <c r="AM373" s="73" t="n"/>
      <c r="AN373" s="73" t="n"/>
      <c r="AO373" s="73" t="n"/>
      <c r="AP373" s="73" t="n"/>
      <c r="AQ373" s="73" t="n"/>
      <c r="AR373" s="73" t="n"/>
      <c r="AS373" s="73" t="n"/>
      <c r="AT373" s="73" t="n"/>
      <c r="AU373" s="73" t="n"/>
      <c r="AV373" s="73" t="n"/>
      <c r="AW373" s="73" t="n"/>
      <c r="AX373" s="73" t="n"/>
      <c r="AY373" s="73" t="n"/>
      <c r="AZ373" s="73" t="n"/>
      <c r="BA373" s="73" t="n"/>
      <c r="BB373" s="73" t="n"/>
      <c r="BC373" s="73" t="n"/>
      <c r="BD373" s="73" t="n"/>
      <c r="BE373" s="73" t="n"/>
      <c r="BF373" s="73" t="n"/>
      <c r="BG373" s="73" t="n"/>
      <c r="BH373" s="73" t="n"/>
      <c r="BI373" s="73" t="n"/>
      <c r="BJ373" s="73" t="n"/>
      <c r="BK373" s="73" t="n"/>
      <c r="BL373" s="73" t="n"/>
      <c r="BM373" s="73" t="n"/>
      <c r="BN373" s="73" t="n"/>
      <c r="BO373" s="73" t="n"/>
      <c r="BP373" s="73" t="n"/>
      <c r="BQ373" s="62">
        <f>COUNTIF($G373:$BP373,"a")+COUNTIF($G373:$BP373,"r0,a5")/2+COUNTIF($G373:$BP373,"p5,a5")/2</f>
        <v/>
      </c>
      <c r="BR373" s="62">
        <f>COUNTIF($G373:$BP373,"d")+COUNTIF($G373:$BP373,"r0,d5")/2+COUNTIF($G373:$BP373,"p5,d5")/2</f>
        <v/>
      </c>
      <c r="BS373" s="62">
        <f>COUNTIF($G373:$BP373,"b")+COUNTIF($G373:$BP373,"r0,b5")/2+COUNTIF($G373:$BP373,"p5,b5")/2</f>
        <v/>
      </c>
      <c r="BT373" s="62">
        <f>COUNTIF($G373:$BP373,"c")+COUNTIF($G373:$BP373,"r0,c5")/2+COUNTIF($G373:$BP373,"p5,c5")/2</f>
        <v/>
      </c>
      <c r="BU373" s="62">
        <f>COUNTIF($G373:$BP373,"KH")+COUNTIF($G373:$BP373,"TL")+COUNTIF($G373:$BP373,"L")</f>
        <v/>
      </c>
      <c r="BV373" s="62" t="n"/>
      <c r="BW373" s="62">
        <f>COUNTIF($G373:$BP373,"hh")</f>
        <v/>
      </c>
      <c r="BX373" s="62">
        <f>COUNTIF($G373:$BP373,"nt7")</f>
        <v/>
      </c>
      <c r="BY373" s="62">
        <f>COUNTIF($G373:$BP373,"P")+COUNTIF($G373:$BP373,"p5,a5")/2+COUNTIF($G373:$BP373,"p5,b5")/2+COUNTIF($G373:$BP373,"p5,c5")/2+COUNTIF($G373:$BP373,"p5,d5")/2</f>
        <v/>
      </c>
      <c r="BZ373" s="63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4">
        <f>IF(BZ373&gt;25,4,IF(BZ373&gt;18,3,IF(BZ373&gt;12,2,IF(BZ373&gt;4,1,0))))-BX373-2+1</f>
        <v/>
      </c>
      <c r="CE373" s="30" t="n"/>
      <c r="CF373" s="64">
        <f>CD373*CI373</f>
        <v/>
      </c>
      <c r="CG373" s="65">
        <f>F373-BY373+1</f>
        <v/>
      </c>
      <c r="CH373" s="64">
        <f>CE373*16</f>
        <v/>
      </c>
      <c r="CI373" s="66">
        <f>VLOOKUP(A373,[1]DATA!$A$6:$AI$331,34,0)</f>
        <v/>
      </c>
      <c r="CJ373" s="67">
        <f>VLOOKUP(A373,[2]CHAMCONG!A$7:CI$333,79,0)</f>
        <v/>
      </c>
      <c r="CK373" s="68">
        <f>CJ373-CA373</f>
        <v/>
      </c>
    </row>
    <row r="374">
      <c r="A374" s="83" t="inlineStr">
        <is>
          <t>A2115</t>
        </is>
      </c>
      <c r="B374" s="70" t="inlineStr">
        <is>
          <t>Đinh Tấn Kiệt</t>
        </is>
      </c>
      <c r="C374" s="77" t="inlineStr">
        <is>
          <t>Kho X1</t>
        </is>
      </c>
      <c r="D374" s="84" t="inlineStr">
        <is>
          <t>Trực tiếp</t>
        </is>
      </c>
      <c r="E374" s="69" t="inlineStr">
        <is>
          <t>2021-12-13</t>
        </is>
      </c>
      <c r="F374" s="69" t="inlineStr"/>
      <c r="G374" s="73" t="inlineStr">
        <is>
          <t>A</t>
        </is>
      </c>
      <c r="H374" s="73" t="n">
        <v>4</v>
      </c>
      <c r="I374" s="75" t="inlineStr">
        <is>
          <t>A</t>
        </is>
      </c>
      <c r="J374" s="75" t="n">
        <v>4</v>
      </c>
      <c r="K374" s="73" t="inlineStr">
        <is>
          <t>CN</t>
        </is>
      </c>
      <c r="L374" s="73" t="n">
        <v>12</v>
      </c>
      <c r="M374" s="73" t="inlineStr">
        <is>
          <t>A</t>
        </is>
      </c>
      <c r="N374" s="73" t="n">
        <v>4</v>
      </c>
      <c r="O374" s="75" t="inlineStr">
        <is>
          <t>A</t>
        </is>
      </c>
      <c r="P374" s="75" t="n">
        <v>4</v>
      </c>
      <c r="Q374" s="73" t="inlineStr">
        <is>
          <t>A</t>
        </is>
      </c>
      <c r="R374" s="73" t="n">
        <v>4</v>
      </c>
      <c r="S374" s="73" t="inlineStr">
        <is>
          <t>A</t>
        </is>
      </c>
      <c r="T374" s="73" t="n">
        <v>4</v>
      </c>
      <c r="U374" s="73" t="inlineStr">
        <is>
          <t>A</t>
        </is>
      </c>
      <c r="V374" s="73" t="n">
        <v>4</v>
      </c>
      <c r="W374" s="73" t="inlineStr">
        <is>
          <t>L</t>
        </is>
      </c>
      <c r="X374" s="73" t="n">
        <v>0</v>
      </c>
      <c r="Y374" s="73" t="inlineStr"/>
      <c r="Z374" s="73" t="n">
        <v>0</v>
      </c>
      <c r="AA374" s="73" t="inlineStr">
        <is>
          <t>R0</t>
        </is>
      </c>
      <c r="AB374" s="73" t="n">
        <v>0</v>
      </c>
      <c r="AC374" s="73" t="n"/>
      <c r="AD374" s="73" t="n"/>
      <c r="AE374" s="73" t="n"/>
      <c r="AF374" s="73" t="n"/>
      <c r="AG374" s="73" t="n"/>
      <c r="AH374" s="73" t="n"/>
      <c r="AI374" s="73" t="n"/>
      <c r="AJ374" s="73" t="n"/>
      <c r="AK374" s="73" t="n"/>
      <c r="AL374" s="73" t="n"/>
      <c r="AM374" s="73" t="n"/>
      <c r="AN374" s="73" t="n"/>
      <c r="AO374" s="73" t="n"/>
      <c r="AP374" s="73" t="n"/>
      <c r="AQ374" s="73" t="n"/>
      <c r="AR374" s="73" t="n"/>
      <c r="AS374" s="73" t="n"/>
      <c r="AT374" s="73" t="n"/>
      <c r="AU374" s="73" t="n"/>
      <c r="AV374" s="73" t="n"/>
      <c r="AW374" s="73" t="n"/>
      <c r="AX374" s="73" t="n"/>
      <c r="AY374" s="73" t="n"/>
      <c r="AZ374" s="73" t="n"/>
      <c r="BA374" s="73" t="n"/>
      <c r="BB374" s="73" t="n"/>
      <c r="BC374" s="73" t="n"/>
      <c r="BD374" s="73" t="n"/>
      <c r="BE374" s="73" t="n"/>
      <c r="BF374" s="73" t="n"/>
      <c r="BG374" s="73" t="n"/>
      <c r="BH374" s="73" t="n"/>
      <c r="BI374" s="73" t="n"/>
      <c r="BJ374" s="73" t="n"/>
      <c r="BK374" s="73" t="n"/>
      <c r="BL374" s="73" t="n"/>
      <c r="BM374" s="73" t="n"/>
      <c r="BN374" s="73" t="n"/>
      <c r="BO374" s="73" t="n"/>
      <c r="BP374" s="73" t="n"/>
      <c r="BQ374" s="62">
        <f>COUNTIF($G374:$BP374,"a")+COUNTIF($G374:$BP374,"r0,a5")/2+COUNTIF($G374:$BP374,"p5,a5")/2</f>
        <v/>
      </c>
      <c r="BR374" s="62">
        <f>COUNTIF($G374:$BP374,"d")+COUNTIF($G374:$BP374,"r0,d5")/2+COUNTIF($G374:$BP374,"p5,d5")/2</f>
        <v/>
      </c>
      <c r="BS374" s="62">
        <f>COUNTIF($G374:$BP374,"b")+COUNTIF($G374:$BP374,"r0,b5")/2+COUNTIF($G374:$BP374,"p5,b5")/2</f>
        <v/>
      </c>
      <c r="BT374" s="62">
        <f>COUNTIF($G374:$BP374,"c")+COUNTIF($G374:$BP374,"r0,c5")/2+COUNTIF($G374:$BP374,"p5,c5")/2</f>
        <v/>
      </c>
      <c r="BU374" s="62">
        <f>COUNTIF($G374:$BP374,"KH")+COUNTIF($G374:$BP374,"TL")+COUNTIF($G374:$BP374,"L")</f>
        <v/>
      </c>
      <c r="BV374" s="62" t="n"/>
      <c r="BW374" s="62">
        <f>COUNTIF($G374:$BP374,"hh")</f>
        <v/>
      </c>
      <c r="BX374" s="62">
        <f>COUNTIF($G374:$BP374,"nt7")</f>
        <v/>
      </c>
      <c r="BY374" s="62">
        <f>COUNTIF($G374:$BP374,"P")+COUNTIF($G374:$BP374,"p5,a5")/2+COUNTIF($G374:$BP374,"p5,b5")/2+COUNTIF($G374:$BP374,"p5,c5")/2+COUNTIF($G374:$BP374,"p5,d5")/2</f>
        <v/>
      </c>
      <c r="BZ374" s="63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4">
        <f>IF(BZ374&gt;25,4,IF(BZ374&gt;18,3,IF(BZ374&gt;12,2,IF(BZ374&gt;4,1,0))))-BX374-2+1</f>
        <v/>
      </c>
      <c r="CE374" s="30" t="n"/>
      <c r="CF374" s="64">
        <f>CD374*CI374</f>
        <v/>
      </c>
      <c r="CG374" s="65">
        <f>F374-BY374+1</f>
        <v/>
      </c>
      <c r="CH374" s="64">
        <f>CE374*16</f>
        <v/>
      </c>
      <c r="CI374" s="66">
        <f>VLOOKUP(A374,[1]DATA!$A$6:$AI$331,34,0)</f>
        <v/>
      </c>
      <c r="CJ374" s="67">
        <f>VLOOKUP(A374,[2]CHAMCONG!A$7:CI$333,79,0)</f>
        <v/>
      </c>
      <c r="CK374" s="68">
        <f>CJ374-CA374</f>
        <v/>
      </c>
    </row>
    <row r="375">
      <c r="A375" s="86" t="inlineStr">
        <is>
          <t>A2116</t>
        </is>
      </c>
      <c r="B375" s="70" t="inlineStr">
        <is>
          <t>Phan Quốc Bửu</t>
        </is>
      </c>
      <c r="C375" s="77" t="inlineStr">
        <is>
          <t>Khuôn Thiết kế</t>
        </is>
      </c>
      <c r="D375" s="84" t="inlineStr">
        <is>
          <t>Gián tiếp</t>
        </is>
      </c>
      <c r="E375" s="69" t="inlineStr">
        <is>
          <t>2021-12-22</t>
        </is>
      </c>
      <c r="F375" s="69" t="inlineStr"/>
      <c r="G375" s="73" t="inlineStr">
        <is>
          <t>D</t>
        </is>
      </c>
      <c r="H375" s="73" t="n">
        <v>0</v>
      </c>
      <c r="I375" s="75" t="inlineStr">
        <is>
          <t>D</t>
        </is>
      </c>
      <c r="J375" s="75" t="n">
        <v>0</v>
      </c>
      <c r="K375" s="73" t="inlineStr"/>
      <c r="L375" s="73" t="n">
        <v>0</v>
      </c>
      <c r="M375" s="73" t="inlineStr">
        <is>
          <t>D</t>
        </is>
      </c>
      <c r="N375" s="73" t="n">
        <v>0</v>
      </c>
      <c r="O375" s="75" t="inlineStr">
        <is>
          <t>D</t>
        </is>
      </c>
      <c r="P375" s="75" t="n">
        <v>0</v>
      </c>
      <c r="Q375" s="73" t="inlineStr">
        <is>
          <t>D</t>
        </is>
      </c>
      <c r="R375" s="73" t="n">
        <v>0</v>
      </c>
      <c r="S375" s="73" t="inlineStr">
        <is>
          <t>D</t>
        </is>
      </c>
      <c r="T375" s="73" t="n">
        <v>0</v>
      </c>
      <c r="U375" s="73" t="inlineStr">
        <is>
          <t>P0</t>
        </is>
      </c>
      <c r="V375" s="73" t="n">
        <v>0</v>
      </c>
      <c r="W375" s="73" t="inlineStr">
        <is>
          <t>L</t>
        </is>
      </c>
      <c r="X375" s="73" t="n">
        <v>0</v>
      </c>
      <c r="Y375" s="73" t="inlineStr"/>
      <c r="Z375" s="73" t="n">
        <v>0</v>
      </c>
      <c r="AA375" s="73" t="inlineStr">
        <is>
          <t>P0</t>
        </is>
      </c>
      <c r="AB375" s="73" t="n">
        <v>0</v>
      </c>
      <c r="AC375" s="73" t="n"/>
      <c r="AD375" s="73" t="n"/>
      <c r="AE375" s="73" t="n"/>
      <c r="AF375" s="73" t="n"/>
      <c r="AG375" s="73" t="n"/>
      <c r="AH375" s="73" t="n"/>
      <c r="AI375" s="73" t="n"/>
      <c r="AJ375" s="73" t="n"/>
      <c r="AK375" s="73" t="n"/>
      <c r="AL375" s="73" t="n"/>
      <c r="AM375" s="73" t="n"/>
      <c r="AN375" s="73" t="n"/>
      <c r="AO375" s="73" t="n"/>
      <c r="AP375" s="73" t="n"/>
      <c r="AQ375" s="73" t="n"/>
      <c r="AR375" s="73" t="n"/>
      <c r="AS375" s="73" t="n"/>
      <c r="AT375" s="73" t="n"/>
      <c r="AU375" s="73" t="n"/>
      <c r="AV375" s="73" t="n"/>
      <c r="AW375" s="73" t="n"/>
      <c r="AX375" s="73" t="n"/>
      <c r="AY375" s="73" t="n"/>
      <c r="AZ375" s="73" t="n"/>
      <c r="BA375" s="73" t="n"/>
      <c r="BB375" s="73" t="n"/>
      <c r="BC375" s="73" t="n"/>
      <c r="BD375" s="73" t="n"/>
      <c r="BE375" s="73" t="n"/>
      <c r="BF375" s="73" t="n"/>
      <c r="BG375" s="73" t="n"/>
      <c r="BH375" s="73" t="n"/>
      <c r="BI375" s="73" t="n"/>
      <c r="BJ375" s="73" t="n"/>
      <c r="BK375" s="73" t="n"/>
      <c r="BL375" s="73" t="n"/>
      <c r="BM375" s="73" t="n"/>
      <c r="BN375" s="73" t="n"/>
      <c r="BO375" s="73" t="n"/>
      <c r="BP375" s="73" t="n"/>
      <c r="BQ375" s="62">
        <f>COUNTIF($G375:$BP375,"a")+COUNTIF($G375:$BP375,"r0,a5")/2+COUNTIF($G375:$BP375,"p5,a5")/2</f>
        <v/>
      </c>
      <c r="BR375" s="62">
        <f>COUNTIF($G375:$BP375,"d")+COUNTIF($G375:$BP375,"r0,d5")/2+COUNTIF($G375:$BP375,"p5,d5")/2</f>
        <v/>
      </c>
      <c r="BS375" s="62">
        <f>COUNTIF($G375:$BP375,"b")+COUNTIF($G375:$BP375,"r0,b5")/2+COUNTIF($G375:$BP375,"p5,b5")/2</f>
        <v/>
      </c>
      <c r="BT375" s="62">
        <f>COUNTIF($G375:$BP375,"c")+COUNTIF($G375:$BP375,"r0,c5")/2+COUNTIF($G375:$BP375,"p5,c5")/2</f>
        <v/>
      </c>
      <c r="BU375" s="62">
        <f>COUNTIF($G375:$BP375,"KH")+COUNTIF($G375:$BP375,"TL")+COUNTIF($G375:$BP375,"L")</f>
        <v/>
      </c>
      <c r="BV375" s="62" t="n"/>
      <c r="BW375" s="62">
        <f>COUNTIF($G375:$BP375,"hh")</f>
        <v/>
      </c>
      <c r="BX375" s="62">
        <f>COUNTIF($G375:$BP375,"nt7")</f>
        <v/>
      </c>
      <c r="BY375" s="62">
        <f>COUNTIF($G375:$BP375,"P")+COUNTIF($G375:$BP375,"p5,a5")/2+COUNTIF($G375:$BP375,"p5,b5")/2+COUNTIF($G375:$BP375,"p5,c5")/2+COUNTIF($G375:$BP375,"p5,d5")/2</f>
        <v/>
      </c>
      <c r="BZ375" s="63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4">
        <f>IF(BZ375&gt;25,4,IF(BZ375&gt;18,3,IF(BZ375&gt;12,2,IF(BZ375&gt;4,1,0))))-BX375-2+1</f>
        <v/>
      </c>
      <c r="CE375" s="30" t="n"/>
      <c r="CF375" s="64">
        <f>CD375*CI375</f>
        <v/>
      </c>
      <c r="CG375" s="65">
        <f>F375-BY375+1</f>
        <v/>
      </c>
      <c r="CH375" s="64">
        <f>CE375*16</f>
        <v/>
      </c>
      <c r="CI375" s="66">
        <f>VLOOKUP(A375,[1]DATA!$A$6:$AI$331,34,0)</f>
        <v/>
      </c>
      <c r="CJ375" s="67">
        <f>VLOOKUP(A375,[2]CHAMCONG!A$7:CI$333,79,0)</f>
        <v/>
      </c>
      <c r="CK375" s="68">
        <f>CJ375-CA375</f>
        <v/>
      </c>
    </row>
    <row r="376">
      <c r="A376" s="87" t="inlineStr">
        <is>
          <t>A2118</t>
        </is>
      </c>
      <c r="B376" s="70" t="inlineStr">
        <is>
          <t>Nguyễn Thị Ngọc Nhi</t>
        </is>
      </c>
      <c r="C376" s="77" t="inlineStr">
        <is>
          <t>Khuôn Lập trình-gia công</t>
        </is>
      </c>
      <c r="D376" s="84" t="inlineStr">
        <is>
          <t>Trực tiếp</t>
        </is>
      </c>
      <c r="E376" s="69" t="inlineStr">
        <is>
          <t>2021-12-15</t>
        </is>
      </c>
      <c r="F376" s="69" t="inlineStr"/>
      <c r="G376" s="73" t="inlineStr">
        <is>
          <t>A</t>
        </is>
      </c>
      <c r="H376" s="73" t="n">
        <v>1</v>
      </c>
      <c r="I376" s="75" t="inlineStr">
        <is>
          <t>A</t>
        </is>
      </c>
      <c r="J376" s="75" t="n">
        <v>1</v>
      </c>
      <c r="K376" s="73" t="inlineStr">
        <is>
          <t>CN</t>
        </is>
      </c>
      <c r="L376" s="73" t="n">
        <v>8</v>
      </c>
      <c r="M376" s="73" t="inlineStr">
        <is>
          <t>A</t>
        </is>
      </c>
      <c r="N376" s="73" t="n">
        <v>1</v>
      </c>
      <c r="O376" s="75" t="inlineStr">
        <is>
          <t>A</t>
        </is>
      </c>
      <c r="P376" s="75" t="n">
        <v>5</v>
      </c>
      <c r="Q376" s="73" t="inlineStr">
        <is>
          <t>A</t>
        </is>
      </c>
      <c r="R376" s="73" t="n">
        <v>1</v>
      </c>
      <c r="S376" s="73" t="inlineStr">
        <is>
          <t>A</t>
        </is>
      </c>
      <c r="T376" s="73" t="n">
        <v>1</v>
      </c>
      <c r="U376" s="73" t="inlineStr">
        <is>
          <t>A</t>
        </is>
      </c>
      <c r="V376" s="73" t="n">
        <v>1</v>
      </c>
      <c r="W376" s="73" t="inlineStr">
        <is>
          <t>L</t>
        </is>
      </c>
      <c r="X376" s="73" t="n">
        <v>8</v>
      </c>
      <c r="Y376" s="73" t="inlineStr">
        <is>
          <t>CN</t>
        </is>
      </c>
      <c r="Z376" s="73" t="n">
        <v>8</v>
      </c>
      <c r="AA376" s="73" t="inlineStr">
        <is>
          <t>R0</t>
        </is>
      </c>
      <c r="AB376" s="73" t="n">
        <v>0</v>
      </c>
      <c r="AC376" s="73" t="n"/>
      <c r="AD376" s="73" t="n"/>
      <c r="AE376" s="73" t="n"/>
      <c r="AF376" s="73" t="n"/>
      <c r="AG376" s="73" t="n"/>
      <c r="AH376" s="73" t="n"/>
      <c r="AI376" s="73" t="n"/>
      <c r="AJ376" s="73" t="n"/>
      <c r="AK376" s="73" t="n"/>
      <c r="AL376" s="73" t="n"/>
      <c r="AM376" s="73" t="n"/>
      <c r="AN376" s="73" t="n"/>
      <c r="AO376" s="73" t="n"/>
      <c r="AP376" s="73" t="n"/>
      <c r="AQ376" s="73" t="n"/>
      <c r="AR376" s="73" t="n"/>
      <c r="AS376" s="73" t="n"/>
      <c r="AT376" s="73" t="n"/>
      <c r="AU376" s="73" t="n"/>
      <c r="AV376" s="73" t="n"/>
      <c r="AW376" s="73" t="n"/>
      <c r="AX376" s="73" t="n"/>
      <c r="AY376" s="73" t="n"/>
      <c r="AZ376" s="73" t="n"/>
      <c r="BA376" s="73" t="n"/>
      <c r="BB376" s="73" t="n"/>
      <c r="BC376" s="73" t="n"/>
      <c r="BD376" s="73" t="n"/>
      <c r="BE376" s="73" t="n"/>
      <c r="BF376" s="73" t="n"/>
      <c r="BG376" s="73" t="n"/>
      <c r="BH376" s="73" t="n"/>
      <c r="BI376" s="73" t="n"/>
      <c r="BJ376" s="73" t="n"/>
      <c r="BK376" s="73" t="n"/>
      <c r="BL376" s="73" t="n"/>
      <c r="BM376" s="73" t="n"/>
      <c r="BN376" s="73" t="n"/>
      <c r="BO376" s="73" t="n"/>
      <c r="BP376" s="73" t="n"/>
      <c r="BQ376" s="62">
        <f>COUNTIF($G376:$BP376,"a")+COUNTIF($G376:$BP376,"r0,a5")/2+COUNTIF($G376:$BP376,"p5,a5")/2</f>
        <v/>
      </c>
      <c r="BR376" s="62">
        <f>COUNTIF($G376:$BP376,"d")+COUNTIF($G376:$BP376,"r0,d5")/2+COUNTIF($G376:$BP376,"p5,d5")/2</f>
        <v/>
      </c>
      <c r="BS376" s="62">
        <f>COUNTIF($G376:$BP376,"b")+COUNTIF($G376:$BP376,"r0,b5")/2+COUNTIF($G376:$BP376,"p5,b5")/2</f>
        <v/>
      </c>
      <c r="BT376" s="62">
        <f>COUNTIF($G376:$BP376,"c")+COUNTIF($G376:$BP376,"r0,c5")/2+COUNTIF($G376:$BP376,"p5,c5")/2</f>
        <v/>
      </c>
      <c r="BU376" s="62">
        <f>COUNTIF($G376:$BP376,"KH")+COUNTIF($G376:$BP376,"TL")+COUNTIF($G376:$BP376,"L")</f>
        <v/>
      </c>
      <c r="BV376" s="62" t="n"/>
      <c r="BW376" s="62">
        <f>COUNTIF($G376:$BP376,"hh")</f>
        <v/>
      </c>
      <c r="BX376" s="62">
        <f>COUNTIF($G376:$BP376,"nt7")</f>
        <v/>
      </c>
      <c r="BY376" s="62">
        <f>COUNTIF($G376:$BP376,"P")+COUNTIF($G376:$BP376,"p5,a5")/2+COUNTIF($G376:$BP376,"p5,b5")/2+COUNTIF($G376:$BP376,"p5,c5")/2+COUNTIF($G376:$BP376,"p5,d5")/2</f>
        <v/>
      </c>
      <c r="BZ376" s="63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4">
        <f>IF(BZ376&gt;25,4,IF(BZ376&gt;18,3,IF(BZ376&gt;12,2,IF(BZ376&gt;4,1,0))))-BX376-2+1</f>
        <v/>
      </c>
      <c r="CE376" s="30" t="n"/>
      <c r="CF376" s="64">
        <f>CD376*CI376</f>
        <v/>
      </c>
      <c r="CG376" s="65">
        <f>F376-BY376+1</f>
        <v/>
      </c>
      <c r="CH376" s="64">
        <f>CE376*16</f>
        <v/>
      </c>
      <c r="CI376" s="66">
        <f>VLOOKUP(A376,[1]DATA!$A$6:$AI$331,34,0)</f>
        <v/>
      </c>
      <c r="CJ376" s="67">
        <f>VLOOKUP(A376,[2]CHAMCONG!A$7:CI$333,79,0)</f>
        <v/>
      </c>
      <c r="CK376" s="68">
        <f>CJ376-CA376</f>
        <v/>
      </c>
    </row>
    <row r="377">
      <c r="A377" s="83" t="inlineStr">
        <is>
          <t>A2119</t>
        </is>
      </c>
      <c r="B377" s="70" t="inlineStr">
        <is>
          <t>Hứa Kim Long</t>
        </is>
      </c>
      <c r="C377" s="77" t="inlineStr">
        <is>
          <t>KINH DOANH</t>
        </is>
      </c>
      <c r="D377" s="84" t="inlineStr">
        <is>
          <t>Gián tiếp</t>
        </is>
      </c>
      <c r="E377" s="69" t="inlineStr">
        <is>
          <t>2021-12-20</t>
        </is>
      </c>
      <c r="F377" s="69" t="inlineStr"/>
      <c r="G377" s="73" t="inlineStr">
        <is>
          <t>D</t>
        </is>
      </c>
      <c r="H377" s="73" t="n">
        <v>0</v>
      </c>
      <c r="I377" s="75" t="inlineStr">
        <is>
          <t>D</t>
        </is>
      </c>
      <c r="J377" s="75" t="n">
        <v>0</v>
      </c>
      <c r="K377" s="73" t="inlineStr"/>
      <c r="L377" s="73" t="n">
        <v>0</v>
      </c>
      <c r="M377" s="73" t="inlineStr">
        <is>
          <t>D</t>
        </is>
      </c>
      <c r="N377" s="73" t="n">
        <v>0</v>
      </c>
      <c r="O377" s="75" t="inlineStr">
        <is>
          <t>D</t>
        </is>
      </c>
      <c r="P377" s="75" t="n">
        <v>0</v>
      </c>
      <c r="Q377" s="73" t="inlineStr">
        <is>
          <t>D</t>
        </is>
      </c>
      <c r="R377" s="73" t="n">
        <v>0</v>
      </c>
      <c r="S377" s="73" t="inlineStr">
        <is>
          <t>D</t>
        </is>
      </c>
      <c r="T377" s="73" t="n">
        <v>0</v>
      </c>
      <c r="U377" s="73" t="inlineStr">
        <is>
          <t>D</t>
        </is>
      </c>
      <c r="V377" s="73" t="n">
        <v>0</v>
      </c>
      <c r="W377" s="73" t="inlineStr">
        <is>
          <t>L</t>
        </is>
      </c>
      <c r="X377" s="73" t="n">
        <v>0</v>
      </c>
      <c r="Y377" s="73" t="inlineStr"/>
      <c r="Z377" s="73" t="n">
        <v>0</v>
      </c>
      <c r="AA377" s="73" t="inlineStr">
        <is>
          <t>P0</t>
        </is>
      </c>
      <c r="AB377" s="73" t="n">
        <v>0</v>
      </c>
      <c r="AC377" s="73" t="n"/>
      <c r="AD377" s="73" t="n"/>
      <c r="AE377" s="73" t="n"/>
      <c r="AF377" s="73" t="n"/>
      <c r="AG377" s="73" t="n"/>
      <c r="AH377" s="73" t="n"/>
      <c r="AI377" s="73" t="n"/>
      <c r="AJ377" s="73" t="n"/>
      <c r="AK377" s="73" t="n"/>
      <c r="AL377" s="73" t="n"/>
      <c r="AM377" s="73" t="n"/>
      <c r="AN377" s="73" t="n"/>
      <c r="AO377" s="73" t="n"/>
      <c r="AP377" s="73" t="n"/>
      <c r="AQ377" s="73" t="n"/>
      <c r="AR377" s="73" t="n"/>
      <c r="AS377" s="73" t="n"/>
      <c r="AT377" s="73" t="n"/>
      <c r="AU377" s="73" t="n"/>
      <c r="AV377" s="73" t="n"/>
      <c r="AW377" s="73" t="n"/>
      <c r="AX377" s="73" t="n"/>
      <c r="AY377" s="73" t="n"/>
      <c r="AZ377" s="73" t="n"/>
      <c r="BA377" s="73" t="n"/>
      <c r="BB377" s="73" t="n"/>
      <c r="BC377" s="73" t="n"/>
      <c r="BD377" s="73" t="n"/>
      <c r="BE377" s="73" t="n"/>
      <c r="BF377" s="73" t="n"/>
      <c r="BG377" s="73" t="n"/>
      <c r="BH377" s="73" t="n"/>
      <c r="BI377" s="73" t="n"/>
      <c r="BJ377" s="73" t="n"/>
      <c r="BK377" s="73" t="n"/>
      <c r="BL377" s="73" t="n"/>
      <c r="BM377" s="73" t="n"/>
      <c r="BN377" s="73" t="n"/>
      <c r="BO377" s="73" t="n"/>
      <c r="BP377" s="73" t="n"/>
      <c r="BQ377" s="62">
        <f>COUNTIF($G377:$BP377,"a")+COUNTIF($G377:$BP377,"r0,a5")/2+COUNTIF($G377:$BP377,"p5,a5")/2</f>
        <v/>
      </c>
      <c r="BR377" s="62">
        <f>COUNTIF($G377:$BP377,"d")+COUNTIF($G377:$BP377,"r0,d5")/2+COUNTIF($G377:$BP377,"p5,d5")/2</f>
        <v/>
      </c>
      <c r="BS377" s="62">
        <f>COUNTIF($G377:$BP377,"b")+COUNTIF($G377:$BP377,"r0,b5")/2+COUNTIF($G377:$BP377,"p5,b5")/2</f>
        <v/>
      </c>
      <c r="BT377" s="62">
        <f>COUNTIF($G377:$BP377,"c")+COUNTIF($G377:$BP377,"r0,c5")/2+COUNTIF($G377:$BP377,"p5,c5")/2</f>
        <v/>
      </c>
      <c r="BU377" s="62">
        <f>COUNTIF($G377:$BP377,"KH")+COUNTIF($G377:$BP377,"TL")+COUNTIF($G377:$BP377,"L")</f>
        <v/>
      </c>
      <c r="BV377" s="62" t="n"/>
      <c r="BW377" s="62">
        <f>COUNTIF($G377:$BP377,"hh")</f>
        <v/>
      </c>
      <c r="BX377" s="62">
        <f>COUNTIF($G377:$BP377,"nt7")</f>
        <v/>
      </c>
      <c r="BY377" s="62">
        <f>COUNTIF($G377:$BP377,"P")+COUNTIF($G377:$BP377,"p5,a5")/2+COUNTIF($G377:$BP377,"p5,b5")/2+COUNTIF($G377:$BP377,"p5,c5")/2+COUNTIF($G377:$BP377,"p5,d5")/2</f>
        <v/>
      </c>
      <c r="BZ377" s="63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4">
        <f>IF(BZ377&gt;25,4,IF(BZ377&gt;18,3,IF(BZ377&gt;12,2,IF(BZ377&gt;4,1,0))))-BX377-2+1</f>
        <v/>
      </c>
      <c r="CE377" s="30" t="n"/>
      <c r="CF377" s="64">
        <f>CD377*CI377</f>
        <v/>
      </c>
      <c r="CG377" s="65">
        <f>F377-BY377+1</f>
        <v/>
      </c>
      <c r="CH377" s="64">
        <f>CE377*16</f>
        <v/>
      </c>
      <c r="CI377" s="66">
        <f>VLOOKUP(A377,[1]DATA!$A$6:$AI$331,34,0)</f>
        <v/>
      </c>
      <c r="CJ377" s="67">
        <f>VLOOKUP(A377,[2]CHAMCONG!A$7:CI$333,79,0)</f>
        <v/>
      </c>
      <c r="CK377" s="68">
        <f>CJ377-CA377</f>
        <v/>
      </c>
    </row>
    <row r="378">
      <c r="A378" s="83" t="inlineStr">
        <is>
          <t>A2121</t>
        </is>
      </c>
      <c r="B378" s="70" t="inlineStr">
        <is>
          <t>Phạm Hải Dương</t>
        </is>
      </c>
      <c r="C378" s="77" t="inlineStr">
        <is>
          <t>X1 Ép -  Kỹ thuật</t>
        </is>
      </c>
      <c r="D378" s="84" t="inlineStr">
        <is>
          <t>Trực tiếp</t>
        </is>
      </c>
      <c r="E378" s="69" t="inlineStr">
        <is>
          <t>2021-12-15</t>
        </is>
      </c>
      <c r="F378" s="69" t="inlineStr"/>
      <c r="G378" s="73" t="inlineStr"/>
      <c r="H378" s="73" t="n">
        <v>0</v>
      </c>
      <c r="I378" s="75" t="inlineStr"/>
      <c r="J378" s="75" t="n">
        <v>0</v>
      </c>
      <c r="K378" s="73" t="inlineStr">
        <is>
          <t>CN</t>
        </is>
      </c>
      <c r="L378" s="73" t="n">
        <v>0</v>
      </c>
      <c r="M378" s="73" t="inlineStr"/>
      <c r="N378" s="73" t="n">
        <v>0</v>
      </c>
      <c r="O378" s="75" t="inlineStr"/>
      <c r="P378" s="75" t="n">
        <v>0</v>
      </c>
      <c r="Q378" s="73" t="inlineStr"/>
      <c r="R378" s="73" t="n">
        <v>0</v>
      </c>
      <c r="S378" s="73" t="inlineStr"/>
      <c r="T378" s="73" t="n">
        <v>0</v>
      </c>
      <c r="U378" s="73" t="inlineStr"/>
      <c r="V378" s="73" t="n">
        <v>0</v>
      </c>
      <c r="W378" s="73" t="inlineStr">
        <is>
          <t>L</t>
        </is>
      </c>
      <c r="X378" s="73" t="n">
        <v>0</v>
      </c>
      <c r="Y378" s="73" t="inlineStr"/>
      <c r="Z378" s="73" t="n">
        <v>0</v>
      </c>
      <c r="AA378" s="73" t="inlineStr">
        <is>
          <t>P0</t>
        </is>
      </c>
      <c r="AB378" s="73" t="n">
        <v>0</v>
      </c>
      <c r="AC378" s="73" t="n"/>
      <c r="AD378" s="73" t="n"/>
      <c r="AE378" s="73" t="n"/>
      <c r="AF378" s="73" t="n"/>
      <c r="AG378" s="73" t="n"/>
      <c r="AH378" s="73" t="n"/>
      <c r="AI378" s="73" t="n"/>
      <c r="AJ378" s="73" t="n"/>
      <c r="AK378" s="73" t="n"/>
      <c r="AL378" s="73" t="n"/>
      <c r="AM378" s="73" t="n"/>
      <c r="AN378" s="73" t="n"/>
      <c r="AO378" s="73" t="n"/>
      <c r="AP378" s="73" t="n"/>
      <c r="AQ378" s="73" t="n"/>
      <c r="AR378" s="73" t="n"/>
      <c r="AS378" s="73" t="n"/>
      <c r="AT378" s="73" t="n"/>
      <c r="AU378" s="73" t="n"/>
      <c r="AV378" s="73" t="n"/>
      <c r="AW378" s="73" t="n"/>
      <c r="AX378" s="73" t="n"/>
      <c r="AY378" s="73" t="n"/>
      <c r="AZ378" s="73" t="n"/>
      <c r="BA378" s="73" t="n"/>
      <c r="BB378" s="73" t="n"/>
      <c r="BC378" s="73" t="n"/>
      <c r="BD378" s="73" t="n"/>
      <c r="BE378" s="73" t="n"/>
      <c r="BF378" s="73" t="n"/>
      <c r="BG378" s="73" t="n"/>
      <c r="BH378" s="73" t="n"/>
      <c r="BI378" s="73" t="n"/>
      <c r="BJ378" s="73" t="n"/>
      <c r="BK378" s="73" t="n"/>
      <c r="BL378" s="73" t="n"/>
      <c r="BM378" s="73" t="n"/>
      <c r="BN378" s="73" t="n"/>
      <c r="BO378" s="73" t="n"/>
      <c r="BP378" s="73" t="n"/>
      <c r="BQ378" s="62">
        <f>COUNTIF($G378:$BP378,"a")+COUNTIF($G378:$BP378,"r0,a5")/2+COUNTIF($G378:$BP378,"p5,a5")/2</f>
        <v/>
      </c>
      <c r="BR378" s="62">
        <f>COUNTIF($G378:$BP378,"d")+COUNTIF($G378:$BP378,"r0,d5")/2+COUNTIF($G378:$BP378,"p5,d5")/2</f>
        <v/>
      </c>
      <c r="BS378" s="62">
        <f>COUNTIF($G378:$BP378,"b")+COUNTIF($G378:$BP378,"r0,b5")/2+COUNTIF($G378:$BP378,"p5,b5")/2</f>
        <v/>
      </c>
      <c r="BT378" s="62">
        <f>COUNTIF($G378:$BP378,"c")+COUNTIF($G378:$BP378,"r0,c5")/2+COUNTIF($G378:$BP378,"p5,c5")/2</f>
        <v/>
      </c>
      <c r="BU378" s="62">
        <f>COUNTIF($G378:$BP378,"KH")+COUNTIF($G378:$BP378,"TL")+COUNTIF($G378:$BP378,"L")</f>
        <v/>
      </c>
      <c r="BV378" s="62" t="n"/>
      <c r="BW378" s="62">
        <f>COUNTIF($G378:$BP378,"hh")</f>
        <v/>
      </c>
      <c r="BX378" s="62">
        <f>COUNTIF($G378:$BP378,"nt7")</f>
        <v/>
      </c>
      <c r="BY378" s="62">
        <f>COUNTIF($G378:$BP378,"P")+COUNTIF($G378:$BP378,"p5,a5")/2+COUNTIF($G378:$BP378,"p5,b5")/2+COUNTIF($G378:$BP378,"p5,c5")/2+COUNTIF($G378:$BP378,"p5,d5")/2</f>
        <v/>
      </c>
      <c r="BZ378" s="63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4">
        <f>IF(BZ378&gt;25,4,IF(BZ378&gt;18,3,IF(BZ378&gt;12,2,IF(BZ378&gt;4,1,0))))-BX378-2+1</f>
        <v/>
      </c>
      <c r="CE378" s="30" t="n"/>
      <c r="CF378" s="64">
        <f>CD378*CI378</f>
        <v/>
      </c>
      <c r="CG378" s="65">
        <f>F378-BY378+1</f>
        <v/>
      </c>
      <c r="CH378" s="64">
        <f>CE378*16</f>
        <v/>
      </c>
      <c r="CI378" s="66">
        <f>VLOOKUP(A378,[1]DATA!$A$6:$AI$331,34,0)</f>
        <v/>
      </c>
      <c r="CJ378" s="67">
        <f>VLOOKUP(A378,[2]CHAMCONG!A$7:CI$333,79,0)</f>
        <v/>
      </c>
      <c r="CK378" s="68">
        <f>CJ378-CA378</f>
        <v/>
      </c>
    </row>
    <row r="379">
      <c r="A379" s="88" t="inlineStr">
        <is>
          <t>A2122</t>
        </is>
      </c>
      <c r="B379" s="70" t="inlineStr">
        <is>
          <t>Trần Trung Tín</t>
        </is>
      </c>
      <c r="C379" s="77" t="inlineStr">
        <is>
          <t>R&amp;D</t>
        </is>
      </c>
      <c r="D379" s="84" t="inlineStr">
        <is>
          <t>Gián tiếp</t>
        </is>
      </c>
      <c r="E379" s="69" t="inlineStr">
        <is>
          <t>2022-01-10</t>
        </is>
      </c>
      <c r="F379" s="69" t="inlineStr"/>
      <c r="G379" s="73" t="inlineStr">
        <is>
          <t>D</t>
        </is>
      </c>
      <c r="H379" s="73" t="n">
        <v>0</v>
      </c>
      <c r="I379" s="75" t="inlineStr">
        <is>
          <t>D</t>
        </is>
      </c>
      <c r="J379" s="75" t="n">
        <v>0</v>
      </c>
      <c r="K379" s="73" t="inlineStr"/>
      <c r="L379" s="73" t="n">
        <v>0</v>
      </c>
      <c r="M379" s="73" t="inlineStr">
        <is>
          <t>D</t>
        </is>
      </c>
      <c r="N379" s="73" t="n">
        <v>0</v>
      </c>
      <c r="O379" s="75" t="inlineStr">
        <is>
          <t>D</t>
        </is>
      </c>
      <c r="P379" s="75" t="n">
        <v>0</v>
      </c>
      <c r="Q379" s="73" t="inlineStr">
        <is>
          <t>D</t>
        </is>
      </c>
      <c r="R379" s="73" t="n">
        <v>0</v>
      </c>
      <c r="S379" s="73" t="inlineStr">
        <is>
          <t>D</t>
        </is>
      </c>
      <c r="T379" s="73" t="n">
        <v>0</v>
      </c>
      <c r="U379" s="73" t="inlineStr">
        <is>
          <t>D</t>
        </is>
      </c>
      <c r="V379" s="73" t="n">
        <v>0</v>
      </c>
      <c r="W379" s="73" t="inlineStr">
        <is>
          <t>L</t>
        </is>
      </c>
      <c r="X379" s="73" t="n">
        <v>0</v>
      </c>
      <c r="Y379" s="73" t="inlineStr"/>
      <c r="Z379" s="73" t="n">
        <v>0</v>
      </c>
      <c r="AA379" s="73" t="inlineStr">
        <is>
          <t>P0</t>
        </is>
      </c>
      <c r="AB379" s="73" t="n">
        <v>0</v>
      </c>
      <c r="AC379" s="73" t="n"/>
      <c r="AD379" s="73" t="n"/>
      <c r="AE379" s="73" t="n"/>
      <c r="AF379" s="73" t="n"/>
      <c r="AG379" s="73" t="n"/>
      <c r="AH379" s="73" t="n"/>
      <c r="AI379" s="73" t="n"/>
      <c r="AJ379" s="73" t="n"/>
      <c r="AK379" s="73" t="n"/>
      <c r="AL379" s="73" t="n"/>
      <c r="AM379" s="73" t="n"/>
      <c r="AN379" s="73" t="n"/>
      <c r="AO379" s="73" t="n"/>
      <c r="AP379" s="73" t="n"/>
      <c r="AQ379" s="73" t="n"/>
      <c r="AR379" s="73" t="n"/>
      <c r="AS379" s="73" t="n"/>
      <c r="AT379" s="73" t="n"/>
      <c r="AU379" s="73" t="n"/>
      <c r="AV379" s="73" t="n"/>
      <c r="AW379" s="73" t="n"/>
      <c r="AX379" s="73" t="n"/>
      <c r="AY379" s="73" t="n"/>
      <c r="AZ379" s="73" t="n"/>
      <c r="BA379" s="73" t="n"/>
      <c r="BB379" s="73" t="n"/>
      <c r="BC379" s="73" t="n"/>
      <c r="BD379" s="73" t="n"/>
      <c r="BE379" s="73" t="n"/>
      <c r="BF379" s="73" t="n"/>
      <c r="BG379" s="73" t="n"/>
      <c r="BH379" s="73" t="n"/>
      <c r="BI379" s="73" t="n"/>
      <c r="BJ379" s="73" t="n"/>
      <c r="BK379" s="73" t="n"/>
      <c r="BL379" s="73" t="n"/>
      <c r="BM379" s="73" t="n"/>
      <c r="BN379" s="73" t="n"/>
      <c r="BO379" s="73" t="n"/>
      <c r="BP379" s="73" t="n"/>
      <c r="BQ379" s="62">
        <f>COUNTIF($G379:$BP379,"a")+COUNTIF($G379:$BP379,"r0,a5")/2+COUNTIF($G379:$BP379,"p5,a5")/2</f>
        <v/>
      </c>
      <c r="BR379" s="62">
        <f>COUNTIF($G379:$BP379,"d")+COUNTIF($G379:$BP379,"r0,d5")/2+COUNTIF($G379:$BP379,"p5,d5")/2</f>
        <v/>
      </c>
      <c r="BS379" s="62">
        <f>COUNTIF($G379:$BP379,"b")+COUNTIF($G379:$BP379,"r0,b5")/2+COUNTIF($G379:$BP379,"p5,b5")/2</f>
        <v/>
      </c>
      <c r="BT379" s="62">
        <f>COUNTIF($G379:$BP379,"c")+COUNTIF($G379:$BP379,"r0,c5")/2+COUNTIF($G379:$BP379,"p5,c5")/2</f>
        <v/>
      </c>
      <c r="BU379" s="62">
        <f>COUNTIF($G379:$BP379,"KH")+COUNTIF($G379:$BP379,"TL")+COUNTIF($G379:$BP379,"L")</f>
        <v/>
      </c>
      <c r="BV379" s="62" t="n"/>
      <c r="BW379" s="62">
        <f>COUNTIF($G379:$BP379,"hh")</f>
        <v/>
      </c>
      <c r="BX379" s="62">
        <f>COUNTIF($G379:$BP379,"nt7")</f>
        <v/>
      </c>
      <c r="BY379" s="62">
        <f>COUNTIF($G379:$BP379,"P")+COUNTIF($G379:$BP379,"p5,a5")/2+COUNTIF($G379:$BP379,"p5,b5")/2+COUNTIF($G379:$BP379,"p5,c5")/2+COUNTIF($G379:$BP379,"p5,d5")/2</f>
        <v/>
      </c>
      <c r="BZ379" s="63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4">
        <f>IF(BZ379&gt;25,4,IF(BZ379&gt;18,3,IF(BZ379&gt;12,2,IF(BZ379&gt;4,1,0))))-BX379-2+1</f>
        <v/>
      </c>
      <c r="CE379" s="30" t="n"/>
      <c r="CF379" s="64">
        <f>CD379*CI379</f>
        <v/>
      </c>
      <c r="CG379" s="65">
        <f>F379-BY379+1</f>
        <v/>
      </c>
      <c r="CH379" s="64">
        <f>CE379*16</f>
        <v/>
      </c>
      <c r="CI379" s="66">
        <f>VLOOKUP(A379,[1]DATA!$A$6:$AI$331,34,0)</f>
        <v/>
      </c>
      <c r="CJ379" s="67">
        <f>VLOOKUP(A379,[2]CHAMCONG!A$7:CI$333,79,0)</f>
        <v/>
      </c>
      <c r="CK379" s="68">
        <f>CJ379-CA379</f>
        <v/>
      </c>
    </row>
    <row r="380">
      <c r="A380" s="83" t="inlineStr">
        <is>
          <t>A2123</t>
        </is>
      </c>
      <c r="B380" s="70" t="inlineStr">
        <is>
          <t>Võ Trung Chánh</t>
        </is>
      </c>
      <c r="C380" s="77" t="inlineStr">
        <is>
          <t>Kỹ Thuật</t>
        </is>
      </c>
      <c r="D380" s="84" t="inlineStr">
        <is>
          <t>Gián tiếp</t>
        </is>
      </c>
      <c r="E380" s="69" t="inlineStr">
        <is>
          <t>2021-12-22</t>
        </is>
      </c>
      <c r="F380" s="69" t="inlineStr"/>
      <c r="G380" s="73" t="inlineStr">
        <is>
          <t>R0</t>
        </is>
      </c>
      <c r="H380" s="73" t="n">
        <v>0</v>
      </c>
      <c r="I380" s="75" t="inlineStr">
        <is>
          <t>D</t>
        </is>
      </c>
      <c r="J380" s="75" t="n">
        <v>0</v>
      </c>
      <c r="K380" s="73" t="inlineStr"/>
      <c r="L380" s="73" t="n">
        <v>0</v>
      </c>
      <c r="M380" s="73" t="inlineStr">
        <is>
          <t>D</t>
        </is>
      </c>
      <c r="N380" s="73" t="n">
        <v>0</v>
      </c>
      <c r="O380" s="75" t="inlineStr">
        <is>
          <t>R0</t>
        </is>
      </c>
      <c r="P380" s="75" t="n">
        <v>0</v>
      </c>
      <c r="Q380" s="73" t="inlineStr">
        <is>
          <t>D</t>
        </is>
      </c>
      <c r="R380" s="73" t="n">
        <v>0</v>
      </c>
      <c r="S380" s="73" t="inlineStr">
        <is>
          <t>D</t>
        </is>
      </c>
      <c r="T380" s="73" t="n">
        <v>0</v>
      </c>
      <c r="U380" s="73" t="inlineStr">
        <is>
          <t>D</t>
        </is>
      </c>
      <c r="V380" s="73" t="n">
        <v>0</v>
      </c>
      <c r="W380" s="73" t="inlineStr">
        <is>
          <t>L</t>
        </is>
      </c>
      <c r="X380" s="73" t="n">
        <v>0</v>
      </c>
      <c r="Y380" s="73" t="inlineStr"/>
      <c r="Z380" s="73" t="n">
        <v>0</v>
      </c>
      <c r="AA380" s="73" t="inlineStr">
        <is>
          <t>R0</t>
        </is>
      </c>
      <c r="AB380" s="73" t="n">
        <v>0</v>
      </c>
      <c r="AC380" s="73" t="n"/>
      <c r="AD380" s="73" t="n"/>
      <c r="AE380" s="73" t="n"/>
      <c r="AF380" s="73" t="n"/>
      <c r="AG380" s="73" t="n"/>
      <c r="AH380" s="73" t="n"/>
      <c r="AI380" s="73" t="n"/>
      <c r="AJ380" s="73" t="n"/>
      <c r="AK380" s="73" t="n"/>
      <c r="AL380" s="73" t="n"/>
      <c r="AM380" s="73" t="n"/>
      <c r="AN380" s="73" t="n"/>
      <c r="AO380" s="73" t="n"/>
      <c r="AP380" s="73" t="n"/>
      <c r="AQ380" s="73" t="n"/>
      <c r="AR380" s="73" t="n"/>
      <c r="AS380" s="73" t="n"/>
      <c r="AT380" s="73" t="n"/>
      <c r="AU380" s="73" t="n"/>
      <c r="AV380" s="73" t="n"/>
      <c r="AW380" s="73" t="n"/>
      <c r="AX380" s="73" t="n"/>
      <c r="AY380" s="73" t="n"/>
      <c r="AZ380" s="73" t="n"/>
      <c r="BA380" s="73" t="n"/>
      <c r="BB380" s="73" t="n"/>
      <c r="BC380" s="73" t="n"/>
      <c r="BD380" s="73" t="n"/>
      <c r="BE380" s="73" t="n"/>
      <c r="BF380" s="73" t="n"/>
      <c r="BG380" s="73" t="n"/>
      <c r="BH380" s="73" t="n"/>
      <c r="BI380" s="73" t="n"/>
      <c r="BJ380" s="73" t="n"/>
      <c r="BK380" s="73" t="n"/>
      <c r="BL380" s="73" t="n"/>
      <c r="BM380" s="73" t="n"/>
      <c r="BN380" s="73" t="n"/>
      <c r="BO380" s="73" t="n"/>
      <c r="BP380" s="73" t="n"/>
      <c r="BQ380" s="62">
        <f>COUNTIF($G380:$BP380,"a")+COUNTIF($G380:$BP380,"r0,a5")/2+COUNTIF($G380:$BP380,"p5,a5")/2</f>
        <v/>
      </c>
      <c r="BR380" s="62">
        <f>COUNTIF($G380:$BP380,"d")+COUNTIF($G380:$BP380,"r0,d5")/2+COUNTIF($G380:$BP380,"p5,d5")/2</f>
        <v/>
      </c>
      <c r="BS380" s="62">
        <f>COUNTIF($G380:$BP380,"b")+COUNTIF($G380:$BP380,"r0,b5")/2+COUNTIF($G380:$BP380,"p5,b5")/2</f>
        <v/>
      </c>
      <c r="BT380" s="62">
        <f>COUNTIF($G380:$BP380,"c")+COUNTIF($G380:$BP380,"r0,c5")/2+COUNTIF($G380:$BP380,"p5,c5")/2</f>
        <v/>
      </c>
      <c r="BU380" s="62">
        <f>COUNTIF($G380:$BP380,"KH")+COUNTIF($G380:$BP380,"TL")+COUNTIF($G380:$BP380,"L")</f>
        <v/>
      </c>
      <c r="BV380" s="62" t="n"/>
      <c r="BW380" s="62">
        <f>COUNTIF($G380:$BP380,"hh")</f>
        <v/>
      </c>
      <c r="BX380" s="62">
        <f>COUNTIF($G380:$BP380,"nt7")</f>
        <v/>
      </c>
      <c r="BY380" s="62">
        <f>COUNTIF($G380:$BP380,"P")+COUNTIF($G380:$BP380,"p5,a5")/2+COUNTIF($G380:$BP380,"p5,b5")/2+COUNTIF($G380:$BP380,"p5,c5")/2+COUNTIF($G380:$BP380,"p5,d5")/2</f>
        <v/>
      </c>
      <c r="BZ380" s="63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4">
        <f>IF(BZ380&gt;25,4,IF(BZ380&gt;18,3,IF(BZ380&gt;12,2,IF(BZ380&gt;4,1,0))))-BX380-2+1</f>
        <v/>
      </c>
      <c r="CE380" s="30" t="n"/>
      <c r="CF380" s="64">
        <f>CD380*CI380</f>
        <v/>
      </c>
      <c r="CG380" s="65">
        <f>F380-BY380+1</f>
        <v/>
      </c>
      <c r="CH380" s="64">
        <f>CE380*16</f>
        <v/>
      </c>
      <c r="CI380" s="66">
        <f>VLOOKUP(A380,[1]DATA!$A$6:$AI$331,34,0)</f>
        <v/>
      </c>
      <c r="CJ380" s="67">
        <f>VLOOKUP(A380,[2]CHAMCONG!A$7:CI$333,79,0)</f>
        <v/>
      </c>
      <c r="CK380" s="68">
        <f>CJ380-CA380</f>
        <v/>
      </c>
    </row>
    <row r="381">
      <c r="A381" s="83" t="inlineStr">
        <is>
          <t>A2127</t>
        </is>
      </c>
      <c r="B381" s="70" t="inlineStr">
        <is>
          <t>Nguyễn Quốc Huy</t>
        </is>
      </c>
      <c r="C381" s="77" t="inlineStr">
        <is>
          <t>Khuôn Thiết kế</t>
        </is>
      </c>
      <c r="D381" s="84" t="inlineStr">
        <is>
          <t>Gián tiếp</t>
        </is>
      </c>
      <c r="E381" s="69" t="inlineStr">
        <is>
          <t>2022-01-03</t>
        </is>
      </c>
      <c r="F381" s="69" t="inlineStr"/>
      <c r="G381" s="73" t="inlineStr">
        <is>
          <t>D</t>
        </is>
      </c>
      <c r="H381" s="73" t="n">
        <v>0</v>
      </c>
      <c r="I381" s="75" t="inlineStr">
        <is>
          <t>P0</t>
        </is>
      </c>
      <c r="J381" s="75" t="n">
        <v>0</v>
      </c>
      <c r="K381" s="73" t="inlineStr"/>
      <c r="L381" s="73" t="n">
        <v>0</v>
      </c>
      <c r="M381" s="73" t="inlineStr">
        <is>
          <t>D</t>
        </is>
      </c>
      <c r="N381" s="73" t="n">
        <v>0</v>
      </c>
      <c r="O381" s="75" t="inlineStr">
        <is>
          <t>D</t>
        </is>
      </c>
      <c r="P381" s="75" t="n">
        <v>0</v>
      </c>
      <c r="Q381" s="73" t="inlineStr">
        <is>
          <t>D</t>
        </is>
      </c>
      <c r="R381" s="73" t="n">
        <v>0</v>
      </c>
      <c r="S381" s="73" t="inlineStr">
        <is>
          <t>D</t>
        </is>
      </c>
      <c r="T381" s="73" t="n">
        <v>0</v>
      </c>
      <c r="U381" s="73" t="inlineStr">
        <is>
          <t>D</t>
        </is>
      </c>
      <c r="V381" s="73" t="n">
        <v>0</v>
      </c>
      <c r="W381" s="73" t="inlineStr">
        <is>
          <t>L</t>
        </is>
      </c>
      <c r="X381" s="73" t="n">
        <v>0</v>
      </c>
      <c r="Y381" s="73" t="inlineStr"/>
      <c r="Z381" s="73" t="n">
        <v>0</v>
      </c>
      <c r="AA381" s="73" t="inlineStr">
        <is>
          <t>P0</t>
        </is>
      </c>
      <c r="AB381" s="73" t="n">
        <v>0</v>
      </c>
      <c r="AC381" s="73" t="n"/>
      <c r="AD381" s="73" t="n"/>
      <c r="AE381" s="73" t="n"/>
      <c r="AF381" s="73" t="n"/>
      <c r="AG381" s="73" t="n"/>
      <c r="AH381" s="73" t="n"/>
      <c r="AI381" s="73" t="n"/>
      <c r="AJ381" s="73" t="n"/>
      <c r="AK381" s="73" t="n"/>
      <c r="AL381" s="73" t="n"/>
      <c r="AM381" s="73" t="n"/>
      <c r="AN381" s="73" t="n"/>
      <c r="AO381" s="73" t="n"/>
      <c r="AP381" s="73" t="n"/>
      <c r="AQ381" s="73" t="n"/>
      <c r="AR381" s="73" t="n"/>
      <c r="AS381" s="73" t="n"/>
      <c r="AT381" s="73" t="n"/>
      <c r="AU381" s="73" t="n"/>
      <c r="AV381" s="73" t="n"/>
      <c r="AW381" s="73" t="n"/>
      <c r="AX381" s="73" t="n"/>
      <c r="AY381" s="73" t="n"/>
      <c r="AZ381" s="73" t="n"/>
      <c r="BA381" s="73" t="n"/>
      <c r="BB381" s="73" t="n"/>
      <c r="BC381" s="73" t="n"/>
      <c r="BD381" s="73" t="n"/>
      <c r="BE381" s="73" t="n"/>
      <c r="BF381" s="73" t="n"/>
      <c r="BG381" s="73" t="n"/>
      <c r="BH381" s="73" t="n"/>
      <c r="BI381" s="73" t="n"/>
      <c r="BJ381" s="73" t="n"/>
      <c r="BK381" s="73" t="n"/>
      <c r="BL381" s="73" t="n"/>
      <c r="BM381" s="73" t="n"/>
      <c r="BN381" s="73" t="n"/>
      <c r="BO381" s="73" t="n"/>
      <c r="BP381" s="73" t="n"/>
      <c r="BQ381" s="62">
        <f>COUNTIF($G381:$BP381,"a")+COUNTIF($G381:$BP381,"r0,a5")/2+COUNTIF($G381:$BP381,"p5,a5")/2</f>
        <v/>
      </c>
      <c r="BR381" s="62">
        <f>COUNTIF($G381:$BP381,"d")+COUNTIF($G381:$BP381,"r0,d5")/2+COUNTIF($G381:$BP381,"p5,d5")/2</f>
        <v/>
      </c>
      <c r="BS381" s="62">
        <f>COUNTIF($G381:$BP381,"b")+COUNTIF($G381:$BP381,"r0,b5")/2+COUNTIF($G381:$BP381,"p5,b5")/2</f>
        <v/>
      </c>
      <c r="BT381" s="62">
        <f>COUNTIF($G381:$BP381,"c")+COUNTIF($G381:$BP381,"r0,c5")/2+COUNTIF($G381:$BP381,"p5,c5")/2</f>
        <v/>
      </c>
      <c r="BU381" s="62">
        <f>COUNTIF($G381:$BP381,"KH")+COUNTIF($G381:$BP381,"TL")+COUNTIF($G381:$BP381,"L")</f>
        <v/>
      </c>
      <c r="BV381" s="62" t="n"/>
      <c r="BW381" s="62">
        <f>COUNTIF($G381:$BP381,"hh")</f>
        <v/>
      </c>
      <c r="BX381" s="62">
        <f>COUNTIF($G381:$BP381,"nt7")</f>
        <v/>
      </c>
      <c r="BY381" s="62">
        <f>COUNTIF($G381:$BP381,"P")+COUNTIF($G381:$BP381,"p5,a5")/2+COUNTIF($G381:$BP381,"p5,b5")/2+COUNTIF($G381:$BP381,"p5,c5")/2+COUNTIF($G381:$BP381,"p5,d5")/2</f>
        <v/>
      </c>
      <c r="BZ381" s="63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4">
        <f>IF(BZ381&gt;25,4,IF(BZ381&gt;18,3,IF(BZ381&gt;12,2,IF(BZ381&gt;4,1,0))))-BX381-2+1</f>
        <v/>
      </c>
      <c r="CE381" s="30" t="n"/>
      <c r="CF381" s="64">
        <f>CD381*CI381</f>
        <v/>
      </c>
      <c r="CG381" s="65">
        <f>F381-BY381+1</f>
        <v/>
      </c>
      <c r="CH381" s="64">
        <f>CE381*16</f>
        <v/>
      </c>
      <c r="CI381" s="66">
        <f>VLOOKUP(A381,[1]DATA!$A$6:$AI$331,34,0)</f>
        <v/>
      </c>
      <c r="CJ381" s="67">
        <f>VLOOKUP(A381,[2]CHAMCONG!A$7:CI$333,79,0)</f>
        <v/>
      </c>
      <c r="CK381" s="68">
        <f>CJ381-CA381</f>
        <v/>
      </c>
    </row>
    <row r="382">
      <c r="A382" s="83" t="inlineStr">
        <is>
          <t>A2128</t>
        </is>
      </c>
      <c r="B382" s="70" t="inlineStr">
        <is>
          <t>Nguyễn Thị Lê Nga</t>
        </is>
      </c>
      <c r="C382" s="77" t="inlineStr">
        <is>
          <t>Kế hoạch</t>
        </is>
      </c>
      <c r="D382" s="84" t="inlineStr">
        <is>
          <t>Gián tiếp</t>
        </is>
      </c>
      <c r="E382" s="69" t="inlineStr">
        <is>
          <t>2021-12-27</t>
        </is>
      </c>
      <c r="F382" s="69" t="inlineStr"/>
      <c r="G382" s="73" t="inlineStr">
        <is>
          <t>D</t>
        </is>
      </c>
      <c r="H382" s="73" t="n">
        <v>0</v>
      </c>
      <c r="I382" s="75" t="inlineStr">
        <is>
          <t>D</t>
        </is>
      </c>
      <c r="J382" s="75" t="n">
        <v>0</v>
      </c>
      <c r="K382" s="73" t="inlineStr"/>
      <c r="L382" s="73" t="n">
        <v>0</v>
      </c>
      <c r="M382" s="73" t="inlineStr">
        <is>
          <t>D</t>
        </is>
      </c>
      <c r="N382" s="73" t="n">
        <v>0</v>
      </c>
      <c r="O382" s="75" t="inlineStr">
        <is>
          <t>D</t>
        </is>
      </c>
      <c r="P382" s="75" t="n">
        <v>0</v>
      </c>
      <c r="Q382" s="73" t="inlineStr">
        <is>
          <t>D</t>
        </is>
      </c>
      <c r="R382" s="73" t="n">
        <v>0</v>
      </c>
      <c r="S382" s="73" t="inlineStr">
        <is>
          <t>D</t>
        </is>
      </c>
      <c r="T382" s="73" t="n">
        <v>0</v>
      </c>
      <c r="U382" s="73" t="inlineStr">
        <is>
          <t>D</t>
        </is>
      </c>
      <c r="V382" s="73" t="n">
        <v>0</v>
      </c>
      <c r="W382" s="73" t="inlineStr">
        <is>
          <t>L</t>
        </is>
      </c>
      <c r="X382" s="73" t="n">
        <v>0</v>
      </c>
      <c r="Y382" s="73" t="inlineStr"/>
      <c r="Z382" s="73" t="n">
        <v>0</v>
      </c>
      <c r="AA382" s="73" t="inlineStr">
        <is>
          <t>P0</t>
        </is>
      </c>
      <c r="AB382" s="73" t="n">
        <v>0</v>
      </c>
      <c r="AC382" s="73" t="n"/>
      <c r="AD382" s="73" t="n"/>
      <c r="AE382" s="73" t="n"/>
      <c r="AF382" s="73" t="n"/>
      <c r="AG382" s="73" t="n"/>
      <c r="AH382" s="73" t="n"/>
      <c r="AI382" s="73" t="n"/>
      <c r="AJ382" s="73" t="n"/>
      <c r="AK382" s="73" t="n"/>
      <c r="AL382" s="73" t="n"/>
      <c r="AM382" s="73" t="n"/>
      <c r="AN382" s="73" t="n"/>
      <c r="AO382" s="73" t="n"/>
      <c r="AP382" s="73" t="n"/>
      <c r="AQ382" s="73" t="n"/>
      <c r="AR382" s="73" t="n"/>
      <c r="AS382" s="73" t="n"/>
      <c r="AT382" s="73" t="n"/>
      <c r="AU382" s="73" t="n"/>
      <c r="AV382" s="73" t="n"/>
      <c r="AW382" s="73" t="n"/>
      <c r="AX382" s="73" t="n"/>
      <c r="AY382" s="73" t="n"/>
      <c r="AZ382" s="73" t="n"/>
      <c r="BA382" s="73" t="n"/>
      <c r="BB382" s="73" t="n"/>
      <c r="BC382" s="73" t="n"/>
      <c r="BD382" s="73" t="n"/>
      <c r="BE382" s="73" t="n"/>
      <c r="BF382" s="73" t="n"/>
      <c r="BG382" s="73" t="n"/>
      <c r="BH382" s="73" t="n"/>
      <c r="BI382" s="73" t="n"/>
      <c r="BJ382" s="73" t="n"/>
      <c r="BK382" s="73" t="n"/>
      <c r="BL382" s="73" t="n"/>
      <c r="BM382" s="73" t="n"/>
      <c r="BN382" s="73" t="n"/>
      <c r="BO382" s="73" t="n"/>
      <c r="BP382" s="73" t="n"/>
      <c r="BQ382" s="62">
        <f>COUNTIF($G382:$BP382,"a")+COUNTIF($G382:$BP382,"r0,a5")/2+COUNTIF($G382:$BP382,"p5,a5")/2</f>
        <v/>
      </c>
      <c r="BR382" s="62">
        <f>COUNTIF($G382:$BP382,"d")+COUNTIF($G382:$BP382,"r0,d5")/2+COUNTIF($G382:$BP382,"p5,d5")/2</f>
        <v/>
      </c>
      <c r="BS382" s="62">
        <f>COUNTIF($G382:$BP382,"b")+COUNTIF($G382:$BP382,"r0,b5")/2+COUNTIF($G382:$BP382,"p5,b5")/2</f>
        <v/>
      </c>
      <c r="BT382" s="62">
        <f>COUNTIF($G382:$BP382,"c")+COUNTIF($G382:$BP382,"r0,c5")/2+COUNTIF($G382:$BP382,"p5,c5")/2</f>
        <v/>
      </c>
      <c r="BU382" s="62">
        <f>COUNTIF($G382:$BP382,"KH")+COUNTIF($G382:$BP382,"TL")+COUNTIF($G382:$BP382,"L")</f>
        <v/>
      </c>
      <c r="BV382" s="62" t="n"/>
      <c r="BW382" s="62">
        <f>COUNTIF($G382:$BP382,"hh")</f>
        <v/>
      </c>
      <c r="BX382" s="62">
        <f>COUNTIF($G382:$BP382,"nt7")</f>
        <v/>
      </c>
      <c r="BY382" s="62">
        <f>COUNTIF($G382:$BP382,"P")+COUNTIF($G382:$BP382,"p5,a5")/2+COUNTIF($G382:$BP382,"p5,b5")/2+COUNTIF($G382:$BP382,"p5,c5")/2+COUNTIF($G382:$BP382,"p5,d5")/2</f>
        <v/>
      </c>
      <c r="BZ382" s="63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4">
        <f>IF(BZ382&gt;25,4,IF(BZ382&gt;18,3,IF(BZ382&gt;12,2,IF(BZ382&gt;4,1,0))))-BX382-2+1</f>
        <v/>
      </c>
      <c r="CE382" s="30" t="n"/>
      <c r="CF382" s="64">
        <f>CD382*CI382</f>
        <v/>
      </c>
      <c r="CG382" s="65">
        <f>F382-BY382+1</f>
        <v/>
      </c>
      <c r="CH382" s="64">
        <f>CE382*16</f>
        <v/>
      </c>
      <c r="CI382" s="66">
        <f>VLOOKUP(A382,[1]DATA!$A$6:$AI$331,34,0)</f>
        <v/>
      </c>
      <c r="CJ382" s="67">
        <f>VLOOKUP(A382,[2]CHAMCONG!A$7:CI$333,79,0)</f>
        <v/>
      </c>
      <c r="CK382" s="68">
        <f>CJ382-CA382</f>
        <v/>
      </c>
    </row>
    <row r="383">
      <c r="A383" s="83" t="inlineStr">
        <is>
          <t>A2132</t>
        </is>
      </c>
      <c r="B383" s="70" t="inlineStr">
        <is>
          <t>Phạm Thị Mai Lan</t>
        </is>
      </c>
      <c r="C383" s="77" t="inlineStr">
        <is>
          <t>Kế toán Quản Trị</t>
        </is>
      </c>
      <c r="D383" s="84" t="inlineStr">
        <is>
          <t>Gián tiếp</t>
        </is>
      </c>
      <c r="E383" s="69" t="inlineStr">
        <is>
          <t>2022-01-03</t>
        </is>
      </c>
      <c r="F383" s="69" t="inlineStr"/>
      <c r="G383" s="73" t="inlineStr">
        <is>
          <t>D</t>
        </is>
      </c>
      <c r="H383" s="73" t="n">
        <v>0</v>
      </c>
      <c r="I383" s="75" t="inlineStr">
        <is>
          <t>D</t>
        </is>
      </c>
      <c r="J383" s="75" t="n">
        <v>0</v>
      </c>
      <c r="K383" s="73" t="inlineStr"/>
      <c r="L383" s="73" t="n">
        <v>0</v>
      </c>
      <c r="M383" s="73" t="inlineStr">
        <is>
          <t>D</t>
        </is>
      </c>
      <c r="N383" s="73" t="n">
        <v>0</v>
      </c>
      <c r="O383" s="75" t="inlineStr">
        <is>
          <t>D</t>
        </is>
      </c>
      <c r="P383" s="75" t="n">
        <v>0</v>
      </c>
      <c r="Q383" s="73" t="inlineStr">
        <is>
          <t>D</t>
        </is>
      </c>
      <c r="R383" s="73" t="n">
        <v>0</v>
      </c>
      <c r="S383" s="73" t="inlineStr">
        <is>
          <t>D</t>
        </is>
      </c>
      <c r="T383" s="73" t="n">
        <v>0</v>
      </c>
      <c r="U383" s="73" t="inlineStr">
        <is>
          <t>D</t>
        </is>
      </c>
      <c r="V383" s="73" t="n">
        <v>0</v>
      </c>
      <c r="W383" s="73" t="inlineStr">
        <is>
          <t>L</t>
        </is>
      </c>
      <c r="X383" s="73" t="n">
        <v>0</v>
      </c>
      <c r="Y383" s="73" t="inlineStr"/>
      <c r="Z383" s="73" t="n">
        <v>0</v>
      </c>
      <c r="AA383" s="73" t="inlineStr">
        <is>
          <t>P0</t>
        </is>
      </c>
      <c r="AB383" s="73" t="n">
        <v>0</v>
      </c>
      <c r="AC383" s="73" t="n"/>
      <c r="AD383" s="73" t="n"/>
      <c r="AE383" s="73" t="n"/>
      <c r="AF383" s="73" t="n"/>
      <c r="AG383" s="73" t="n"/>
      <c r="AH383" s="73" t="n"/>
      <c r="AI383" s="73" t="n"/>
      <c r="AJ383" s="73" t="n"/>
      <c r="AK383" s="73" t="n"/>
      <c r="AL383" s="73" t="n"/>
      <c r="AM383" s="73" t="n"/>
      <c r="AN383" s="73" t="n"/>
      <c r="AO383" s="73" t="n"/>
      <c r="AP383" s="73" t="n"/>
      <c r="AQ383" s="73" t="n"/>
      <c r="AR383" s="73" t="n"/>
      <c r="AS383" s="73" t="n"/>
      <c r="AT383" s="73" t="n"/>
      <c r="AU383" s="73" t="n"/>
      <c r="AV383" s="73" t="n"/>
      <c r="AW383" s="73" t="n"/>
      <c r="AX383" s="73" t="n"/>
      <c r="AY383" s="73" t="n"/>
      <c r="AZ383" s="73" t="n"/>
      <c r="BA383" s="73" t="n"/>
      <c r="BB383" s="73" t="n"/>
      <c r="BC383" s="73" t="n"/>
      <c r="BD383" s="73" t="n"/>
      <c r="BE383" s="73" t="n"/>
      <c r="BF383" s="73" t="n"/>
      <c r="BG383" s="73" t="n"/>
      <c r="BH383" s="73" t="n"/>
      <c r="BI383" s="73" t="n"/>
      <c r="BJ383" s="73" t="n"/>
      <c r="BK383" s="73" t="n"/>
      <c r="BL383" s="73" t="n"/>
      <c r="BM383" s="73" t="n"/>
      <c r="BN383" s="73" t="n"/>
      <c r="BO383" s="73" t="n"/>
      <c r="BP383" s="73" t="n"/>
      <c r="BQ383" s="62">
        <f>COUNTIF($G383:$BP383,"a")+COUNTIF($G383:$BP383,"r0,a5")/2+COUNTIF($G383:$BP383,"p5,a5")/2</f>
        <v/>
      </c>
      <c r="BR383" s="62">
        <f>COUNTIF($G383:$BP383,"d")+COUNTIF($G383:$BP383,"r0,d5")/2+COUNTIF($G383:$BP383,"p5,d5")/2</f>
        <v/>
      </c>
      <c r="BS383" s="62">
        <f>COUNTIF($G383:$BP383,"b")+COUNTIF($G383:$BP383,"r0,b5")/2+COUNTIF($G383:$BP383,"p5,b5")/2</f>
        <v/>
      </c>
      <c r="BT383" s="62">
        <f>COUNTIF($G383:$BP383,"c")+COUNTIF($G383:$BP383,"r0,c5")/2+COUNTIF($G383:$BP383,"p5,c5")/2</f>
        <v/>
      </c>
      <c r="BU383" s="62">
        <f>COUNTIF($G383:$BP383,"KH")+COUNTIF($G383:$BP383,"TL")+COUNTIF($G383:$BP383,"L")</f>
        <v/>
      </c>
      <c r="BV383" s="62" t="n"/>
      <c r="BW383" s="62">
        <f>COUNTIF($G383:$BP383,"hh")</f>
        <v/>
      </c>
      <c r="BX383" s="62">
        <f>COUNTIF($G383:$BP383,"nt7")</f>
        <v/>
      </c>
      <c r="BY383" s="62">
        <f>COUNTIF($G383:$BP383,"P")+COUNTIF($G383:$BP383,"p5,a5")/2+COUNTIF($G383:$BP383,"p5,b5")/2+COUNTIF($G383:$BP383,"p5,c5")/2+COUNTIF($G383:$BP383,"p5,d5")/2</f>
        <v/>
      </c>
      <c r="BZ383" s="63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4">
        <f>IF(BZ383&gt;25,4,IF(BZ383&gt;18,3,IF(BZ383&gt;12,2,IF(BZ383&gt;4,1,0))))-BX383-2+1</f>
        <v/>
      </c>
      <c r="CE383" s="30" t="n"/>
      <c r="CF383" s="64">
        <f>CD383*CI383</f>
        <v/>
      </c>
      <c r="CG383" s="65">
        <f>F383-BY383+1</f>
        <v/>
      </c>
      <c r="CH383" s="64">
        <f>CE383*16</f>
        <v/>
      </c>
      <c r="CI383" s="66">
        <f>VLOOKUP(A383,[1]DATA!$A$6:$AI$331,34,0)</f>
        <v/>
      </c>
      <c r="CJ383" s="67">
        <f>VLOOKUP(A383,[2]CHAMCONG!A$7:CI$333,79,0)</f>
        <v/>
      </c>
      <c r="CK383" s="68">
        <f>CJ383-CA383</f>
        <v/>
      </c>
    </row>
    <row r="384">
      <c r="A384" s="83" t="inlineStr">
        <is>
          <t>A2134</t>
        </is>
      </c>
      <c r="B384" s="70" t="inlineStr">
        <is>
          <t>Hữu Minh Văn</t>
        </is>
      </c>
      <c r="C384" s="77" t="inlineStr">
        <is>
          <t>X1 Ép - B</t>
        </is>
      </c>
      <c r="D384" s="84" t="inlineStr">
        <is>
          <t>Trực tiếp</t>
        </is>
      </c>
      <c r="E384" s="69" t="inlineStr">
        <is>
          <t>2021-12-30</t>
        </is>
      </c>
      <c r="F384" s="69" t="inlineStr"/>
      <c r="G384" s="73" t="inlineStr">
        <is>
          <t>C</t>
        </is>
      </c>
      <c r="H384" s="73" t="n">
        <v>4</v>
      </c>
      <c r="I384" s="75" t="inlineStr">
        <is>
          <t>C</t>
        </is>
      </c>
      <c r="J384" s="75" t="n">
        <v>4</v>
      </c>
      <c r="K384" s="73" t="inlineStr"/>
      <c r="L384" s="73" t="n">
        <v>0</v>
      </c>
      <c r="M384" s="73" t="inlineStr">
        <is>
          <t>A</t>
        </is>
      </c>
      <c r="N384" s="73" t="n">
        <v>4</v>
      </c>
      <c r="O384" s="75" t="inlineStr">
        <is>
          <t>A</t>
        </is>
      </c>
      <c r="P384" s="75" t="n">
        <v>4</v>
      </c>
      <c r="Q384" s="73" t="inlineStr">
        <is>
          <t>A</t>
        </is>
      </c>
      <c r="R384" s="73" t="n">
        <v>4</v>
      </c>
      <c r="S384" s="73" t="inlineStr">
        <is>
          <t>A</t>
        </is>
      </c>
      <c r="T384" s="73" t="n">
        <v>4</v>
      </c>
      <c r="U384" s="73" t="inlineStr">
        <is>
          <t>A</t>
        </is>
      </c>
      <c r="V384" s="73" t="n">
        <v>4</v>
      </c>
      <c r="W384" s="73" t="inlineStr">
        <is>
          <t>L</t>
        </is>
      </c>
      <c r="X384" s="73" t="n">
        <v>0</v>
      </c>
      <c r="Y384" s="73" t="inlineStr"/>
      <c r="Z384" s="73" t="n">
        <v>0</v>
      </c>
      <c r="AA384" s="73" t="inlineStr">
        <is>
          <t>P0</t>
        </is>
      </c>
      <c r="AB384" s="73" t="n">
        <v>0</v>
      </c>
      <c r="AC384" s="73" t="n"/>
      <c r="AD384" s="73" t="n"/>
      <c r="AE384" s="73" t="n"/>
      <c r="AF384" s="73" t="n"/>
      <c r="AG384" s="73" t="n"/>
      <c r="AH384" s="73" t="n"/>
      <c r="AI384" s="73" t="n"/>
      <c r="AJ384" s="73" t="n"/>
      <c r="AK384" s="73" t="n"/>
      <c r="AL384" s="73" t="n"/>
      <c r="AM384" s="73" t="n"/>
      <c r="AN384" s="73" t="n"/>
      <c r="AO384" s="73" t="n"/>
      <c r="AP384" s="73" t="n"/>
      <c r="AQ384" s="73" t="n"/>
      <c r="AR384" s="73" t="n"/>
      <c r="AS384" s="73" t="n"/>
      <c r="AT384" s="73" t="n"/>
      <c r="AU384" s="73" t="n"/>
      <c r="AV384" s="73" t="n"/>
      <c r="AW384" s="73" t="n"/>
      <c r="AX384" s="73" t="n"/>
      <c r="AY384" s="73" t="n"/>
      <c r="AZ384" s="73" t="n"/>
      <c r="BA384" s="73" t="n"/>
      <c r="BB384" s="73" t="n"/>
      <c r="BC384" s="73" t="n"/>
      <c r="BD384" s="73" t="n"/>
      <c r="BE384" s="73" t="n"/>
      <c r="BF384" s="73" t="n"/>
      <c r="BG384" s="73" t="n"/>
      <c r="BH384" s="73" t="n"/>
      <c r="BI384" s="73" t="n"/>
      <c r="BJ384" s="73" t="n"/>
      <c r="BK384" s="73" t="n"/>
      <c r="BL384" s="73" t="n"/>
      <c r="BM384" s="73" t="n"/>
      <c r="BN384" s="73" t="n"/>
      <c r="BO384" s="73" t="n"/>
      <c r="BP384" s="73" t="n"/>
      <c r="BQ384" s="62">
        <f>COUNTIF($G384:$BP384,"a")+COUNTIF($G384:$BP384,"r0,a5")/2+COUNTIF($G384:$BP384,"p5,a5")/2</f>
        <v/>
      </c>
      <c r="BR384" s="62">
        <f>COUNTIF($G384:$BP384,"d")+COUNTIF($G384:$BP384,"r0,d5")/2+COUNTIF($G384:$BP384,"p5,d5")/2</f>
        <v/>
      </c>
      <c r="BS384" s="62">
        <f>COUNTIF($G384:$BP384,"b")+COUNTIF($G384:$BP384,"r0,b5")/2+COUNTIF($G384:$BP384,"p5,b5")/2</f>
        <v/>
      </c>
      <c r="BT384" s="62">
        <f>COUNTIF($G384:$BP384,"c")+COUNTIF($G384:$BP384,"r0,c5")/2+COUNTIF($G384:$BP384,"p5,c5")/2</f>
        <v/>
      </c>
      <c r="BU384" s="62">
        <f>COUNTIF($G384:$BP384,"KH")+COUNTIF($G384:$BP384,"TL")+COUNTIF($G384:$BP384,"L")</f>
        <v/>
      </c>
      <c r="BV384" s="62" t="n"/>
      <c r="BW384" s="62">
        <f>COUNTIF($G384:$BP384,"hh")</f>
        <v/>
      </c>
      <c r="BX384" s="62">
        <f>COUNTIF($G384:$BP384,"nt7")</f>
        <v/>
      </c>
      <c r="BY384" s="62">
        <f>COUNTIF($G384:$BP384,"P")+COUNTIF($G384:$BP384,"p5,a5")/2+COUNTIF($G384:$BP384,"p5,b5")/2+COUNTIF($G384:$BP384,"p5,c5")/2+COUNTIF($G384:$BP384,"p5,d5")/2</f>
        <v/>
      </c>
      <c r="BZ384" s="63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4">
        <f>IF(BZ384&gt;25,4,IF(BZ384&gt;18,3,IF(BZ384&gt;12,2,IF(BZ384&gt;4,1,0))))-BX384-2+1</f>
        <v/>
      </c>
      <c r="CE384" s="30" t="n"/>
      <c r="CF384" s="64">
        <f>CD384*CI384</f>
        <v/>
      </c>
      <c r="CG384" s="65">
        <f>F384-BY384+1</f>
        <v/>
      </c>
      <c r="CH384" s="64">
        <f>CE384*16</f>
        <v/>
      </c>
      <c r="CI384" s="66">
        <f>VLOOKUP(A384,[1]DATA!$A$6:$AI$331,34,0)</f>
        <v/>
      </c>
      <c r="CJ384" s="67">
        <f>VLOOKUP(A384,[2]CHAMCONG!A$7:CI$333,79,0)</f>
        <v/>
      </c>
      <c r="CK384" s="68">
        <f>CJ384-CA384</f>
        <v/>
      </c>
    </row>
    <row r="385">
      <c r="A385" s="83" t="inlineStr">
        <is>
          <t>A2137</t>
        </is>
      </c>
      <c r="B385" s="70" t="inlineStr">
        <is>
          <t>Phạm Đình Tấn Phát</t>
        </is>
      </c>
      <c r="C385" s="77" t="inlineStr">
        <is>
          <t>R&amp;D</t>
        </is>
      </c>
      <c r="D385" s="84" t="inlineStr">
        <is>
          <t>Gián tiếp</t>
        </is>
      </c>
      <c r="E385" s="69" t="inlineStr">
        <is>
          <t>2022-01-06</t>
        </is>
      </c>
      <c r="F385" s="69" t="inlineStr"/>
      <c r="G385" s="73" t="inlineStr">
        <is>
          <t>D</t>
        </is>
      </c>
      <c r="H385" s="73" t="n">
        <v>0</v>
      </c>
      <c r="I385" s="75" t="inlineStr">
        <is>
          <t>P0</t>
        </is>
      </c>
      <c r="J385" s="75" t="n">
        <v>0</v>
      </c>
      <c r="K385" s="73" t="inlineStr"/>
      <c r="L385" s="73" t="n">
        <v>0</v>
      </c>
      <c r="M385" s="73" t="inlineStr">
        <is>
          <t>D</t>
        </is>
      </c>
      <c r="N385" s="73" t="n">
        <v>0</v>
      </c>
      <c r="O385" s="75" t="inlineStr">
        <is>
          <t>D</t>
        </is>
      </c>
      <c r="P385" s="75" t="n">
        <v>0</v>
      </c>
      <c r="Q385" s="73" t="inlineStr">
        <is>
          <t>R0</t>
        </is>
      </c>
      <c r="R385" s="73" t="n">
        <v>0</v>
      </c>
      <c r="S385" s="73" t="inlineStr">
        <is>
          <t>D</t>
        </is>
      </c>
      <c r="T385" s="73" t="n">
        <v>0</v>
      </c>
      <c r="U385" s="73" t="inlineStr">
        <is>
          <t>D</t>
        </is>
      </c>
      <c r="V385" s="73" t="n">
        <v>0</v>
      </c>
      <c r="W385" s="73" t="inlineStr">
        <is>
          <t>L</t>
        </is>
      </c>
      <c r="X385" s="73" t="n">
        <v>0</v>
      </c>
      <c r="Y385" s="73" t="inlineStr"/>
      <c r="Z385" s="73" t="n">
        <v>0</v>
      </c>
      <c r="AA385" s="73" t="inlineStr">
        <is>
          <t>R0</t>
        </is>
      </c>
      <c r="AB385" s="73" t="n">
        <v>0</v>
      </c>
      <c r="AC385" s="73" t="n"/>
      <c r="AD385" s="73" t="n"/>
      <c r="AE385" s="73" t="n"/>
      <c r="AF385" s="73" t="n"/>
      <c r="AG385" s="73" t="n"/>
      <c r="AH385" s="73" t="n"/>
      <c r="AI385" s="73" t="n"/>
      <c r="AJ385" s="73" t="n"/>
      <c r="AK385" s="73" t="n"/>
      <c r="AL385" s="73" t="n"/>
      <c r="AM385" s="73" t="n"/>
      <c r="AN385" s="73" t="n"/>
      <c r="AO385" s="73" t="n"/>
      <c r="AP385" s="73" t="n"/>
      <c r="AQ385" s="73" t="n"/>
      <c r="AR385" s="73" t="n"/>
      <c r="AS385" s="73" t="n"/>
      <c r="AT385" s="73" t="n"/>
      <c r="AU385" s="73" t="n"/>
      <c r="AV385" s="73" t="n"/>
      <c r="AW385" s="73" t="n"/>
      <c r="AX385" s="73" t="n"/>
      <c r="AY385" s="73" t="n"/>
      <c r="AZ385" s="73" t="n"/>
      <c r="BA385" s="73" t="n"/>
      <c r="BB385" s="73" t="n"/>
      <c r="BC385" s="73" t="n"/>
      <c r="BD385" s="73" t="n"/>
      <c r="BE385" s="73" t="n"/>
      <c r="BF385" s="73" t="n"/>
      <c r="BG385" s="73" t="n"/>
      <c r="BH385" s="73" t="n"/>
      <c r="BI385" s="73" t="n"/>
      <c r="BJ385" s="73" t="n"/>
      <c r="BK385" s="73" t="n"/>
      <c r="BL385" s="73" t="n"/>
      <c r="BM385" s="73" t="n"/>
      <c r="BN385" s="73" t="n"/>
      <c r="BO385" s="73" t="n"/>
      <c r="BP385" s="73" t="n"/>
      <c r="BQ385" s="62">
        <f>COUNTIF($G385:$BP385,"a")+COUNTIF($G385:$BP385,"r0,a5")/2+COUNTIF($G385:$BP385,"p5,a5")/2</f>
        <v/>
      </c>
      <c r="BR385" s="62">
        <f>COUNTIF($G385:$BP385,"d")+COUNTIF($G385:$BP385,"r0,d5")/2+COUNTIF($G385:$BP385,"p5,d5")/2</f>
        <v/>
      </c>
      <c r="BS385" s="62">
        <f>COUNTIF($G385:$BP385,"b")+COUNTIF($G385:$BP385,"r0,b5")/2+COUNTIF($G385:$BP385,"p5,b5")/2</f>
        <v/>
      </c>
      <c r="BT385" s="62">
        <f>COUNTIF($G385:$BP385,"c")+COUNTIF($G385:$BP385,"r0,c5")/2+COUNTIF($G385:$BP385,"p5,c5")/2</f>
        <v/>
      </c>
      <c r="BU385" s="62">
        <f>COUNTIF($G385:$BP385,"KH")+COUNTIF($G385:$BP385,"TL")+COUNTIF($G385:$BP385,"L")</f>
        <v/>
      </c>
      <c r="BV385" s="62" t="n"/>
      <c r="BW385" s="62">
        <f>COUNTIF($G385:$BP385,"hh")</f>
        <v/>
      </c>
      <c r="BX385" s="62">
        <f>COUNTIF($G385:$BP385,"nt7")</f>
        <v/>
      </c>
      <c r="BY385" s="62">
        <f>COUNTIF($G385:$BP385,"P")+COUNTIF($G385:$BP385,"p5,a5")/2+COUNTIF($G385:$BP385,"p5,b5")/2+COUNTIF($G385:$BP385,"p5,c5")/2+COUNTIF($G385:$BP385,"p5,d5")/2</f>
        <v/>
      </c>
      <c r="BZ385" s="63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4">
        <f>IF(BZ385&gt;25,4,IF(BZ385&gt;18,3,IF(BZ385&gt;12,2,IF(BZ385&gt;4,1,0))))-BX385-2+1</f>
        <v/>
      </c>
      <c r="CE385" s="30" t="n"/>
      <c r="CF385" s="64">
        <f>CD385*CI385</f>
        <v/>
      </c>
      <c r="CG385" s="65">
        <f>F385-BY385+1</f>
        <v/>
      </c>
      <c r="CH385" s="64">
        <f>CE385*16</f>
        <v/>
      </c>
      <c r="CI385" s="66">
        <f>VLOOKUP(A385,[1]DATA!$A$6:$AI$331,34,0)</f>
        <v/>
      </c>
      <c r="CJ385" s="67">
        <f>VLOOKUP(A385,[2]CHAMCONG!A$7:CI$333,79,0)</f>
        <v/>
      </c>
      <c r="CK385" s="68">
        <f>CJ385-CA385</f>
        <v/>
      </c>
    </row>
    <row r="386">
      <c r="A386" s="83" t="inlineStr">
        <is>
          <t>A2143</t>
        </is>
      </c>
      <c r="B386" s="70" t="inlineStr">
        <is>
          <t>Nguyễn Trung Hiếu</t>
        </is>
      </c>
      <c r="C386" s="77" t="inlineStr">
        <is>
          <t>X1 Ép - A</t>
        </is>
      </c>
      <c r="D386" s="84" t="inlineStr">
        <is>
          <t>Trực tiếp</t>
        </is>
      </c>
      <c r="E386" s="69" t="inlineStr">
        <is>
          <t>2022-01-20</t>
        </is>
      </c>
      <c r="F386" s="69" t="inlineStr"/>
      <c r="G386" s="73" t="inlineStr">
        <is>
          <t>C</t>
        </is>
      </c>
      <c r="H386" s="73" t="n">
        <v>4</v>
      </c>
      <c r="I386" s="75" t="inlineStr">
        <is>
          <t>C</t>
        </is>
      </c>
      <c r="J386" s="75" t="n">
        <v>4</v>
      </c>
      <c r="K386" s="73" t="inlineStr"/>
      <c r="L386" s="73" t="n">
        <v>0</v>
      </c>
      <c r="M386" s="73" t="inlineStr">
        <is>
          <t>C</t>
        </is>
      </c>
      <c r="N386" s="73" t="n">
        <v>4</v>
      </c>
      <c r="O386" s="75" t="inlineStr">
        <is>
          <t>C</t>
        </is>
      </c>
      <c r="P386" s="75" t="n">
        <v>4</v>
      </c>
      <c r="Q386" s="73" t="inlineStr">
        <is>
          <t>C</t>
        </is>
      </c>
      <c r="R386" s="73" t="n">
        <v>4</v>
      </c>
      <c r="S386" s="73" t="inlineStr">
        <is>
          <t>C</t>
        </is>
      </c>
      <c r="T386" s="73" t="n">
        <v>4</v>
      </c>
      <c r="U386" s="73" t="inlineStr">
        <is>
          <t>C</t>
        </is>
      </c>
      <c r="V386" s="73" t="n">
        <v>4</v>
      </c>
      <c r="W386" s="73" t="inlineStr">
        <is>
          <t>L</t>
        </is>
      </c>
      <c r="X386" s="73" t="n">
        <v>0</v>
      </c>
      <c r="Y386" s="73" t="inlineStr"/>
      <c r="Z386" s="73" t="n">
        <v>0</v>
      </c>
      <c r="AA386" s="73" t="inlineStr">
        <is>
          <t>P0</t>
        </is>
      </c>
      <c r="AB386" s="73" t="n">
        <v>0</v>
      </c>
      <c r="AC386" s="73" t="n"/>
      <c r="AD386" s="73" t="n"/>
      <c r="AE386" s="73" t="n"/>
      <c r="AF386" s="73" t="n"/>
      <c r="AG386" s="73" t="n"/>
      <c r="AH386" s="73" t="n"/>
      <c r="AI386" s="73" t="n"/>
      <c r="AJ386" s="73" t="n"/>
      <c r="AK386" s="73" t="n"/>
      <c r="AL386" s="73" t="n"/>
      <c r="AM386" s="73" t="n"/>
      <c r="AN386" s="73" t="n"/>
      <c r="AO386" s="73" t="n"/>
      <c r="AP386" s="73" t="n"/>
      <c r="AQ386" s="73" t="n"/>
      <c r="AR386" s="73" t="n"/>
      <c r="AS386" s="73" t="n"/>
      <c r="AT386" s="73" t="n"/>
      <c r="AU386" s="73" t="n"/>
      <c r="AV386" s="73" t="n"/>
      <c r="AW386" s="73" t="n"/>
      <c r="AX386" s="73" t="n"/>
      <c r="AY386" s="73" t="n"/>
      <c r="AZ386" s="73" t="n"/>
      <c r="BA386" s="73" t="n"/>
      <c r="BB386" s="73" t="n"/>
      <c r="BC386" s="73" t="n"/>
      <c r="BD386" s="73" t="n"/>
      <c r="BE386" s="73" t="n"/>
      <c r="BF386" s="73" t="n"/>
      <c r="BG386" s="73" t="n"/>
      <c r="BH386" s="73" t="n"/>
      <c r="BI386" s="73" t="n"/>
      <c r="BJ386" s="73" t="n"/>
      <c r="BK386" s="73" t="n"/>
      <c r="BL386" s="73" t="n"/>
      <c r="BM386" s="73" t="n"/>
      <c r="BN386" s="73" t="n"/>
      <c r="BO386" s="73" t="n"/>
      <c r="BP386" s="73" t="n"/>
      <c r="BQ386" s="62">
        <f>COUNTIF($G386:$BP386,"a")+COUNTIF($G386:$BP386,"r0,a5")/2+COUNTIF($G386:$BP386,"p5,a5")/2</f>
        <v/>
      </c>
      <c r="BR386" s="62">
        <f>COUNTIF($G386:$BP386,"d")+COUNTIF($G386:$BP386,"r0,d5")/2+COUNTIF($G386:$BP386,"p5,d5")/2</f>
        <v/>
      </c>
      <c r="BS386" s="62">
        <f>COUNTIF($G386:$BP386,"b")+COUNTIF($G386:$BP386,"r0,b5")/2+COUNTIF($G386:$BP386,"p5,b5")/2</f>
        <v/>
      </c>
      <c r="BT386" s="62">
        <f>COUNTIF($G386:$BP386,"c")+COUNTIF($G386:$BP386,"r0,c5")/2+COUNTIF($G386:$BP386,"p5,c5")/2</f>
        <v/>
      </c>
      <c r="BU386" s="62">
        <f>COUNTIF($G386:$BP386,"KH")+COUNTIF($G386:$BP386,"TL")+COUNTIF($G386:$BP386,"L")</f>
        <v/>
      </c>
      <c r="BV386" s="62" t="n"/>
      <c r="BW386" s="62">
        <f>COUNTIF($G386:$BP386,"hh")</f>
        <v/>
      </c>
      <c r="BX386" s="62">
        <f>COUNTIF($G386:$BP386,"nt7")</f>
        <v/>
      </c>
      <c r="BY386" s="62">
        <f>COUNTIF($G386:$BP386,"P")+COUNTIF($G386:$BP386,"p5,a5")/2+COUNTIF($G386:$BP386,"p5,b5")/2+COUNTIF($G386:$BP386,"p5,c5")/2+COUNTIF($G386:$BP386,"p5,d5")/2</f>
        <v/>
      </c>
      <c r="BZ386" s="63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4">
        <f>IF(BZ386&gt;25,4,IF(BZ386&gt;18,3,IF(BZ386&gt;12,2,IF(BZ386&gt;4,1,0))))-BX386-2+1</f>
        <v/>
      </c>
      <c r="CE386" s="30" t="n"/>
      <c r="CF386" s="64">
        <f>CD386*CI386</f>
        <v/>
      </c>
      <c r="CG386" s="65">
        <f>F386-BY386+1</f>
        <v/>
      </c>
      <c r="CH386" s="64">
        <f>CE386*16</f>
        <v/>
      </c>
      <c r="CI386" s="66">
        <f>VLOOKUP(A386,[1]DATA!$A$6:$AI$331,34,0)</f>
        <v/>
      </c>
      <c r="CJ386" s="67">
        <f>VLOOKUP(A386,[2]CHAMCONG!A$7:CI$333,79,0)</f>
        <v/>
      </c>
      <c r="CK386" s="68">
        <f>CJ386-CA386</f>
        <v/>
      </c>
    </row>
    <row r="387">
      <c r="A387" s="83" t="inlineStr">
        <is>
          <t>A2145</t>
        </is>
      </c>
      <c r="B387" s="70" t="inlineStr">
        <is>
          <t>Trần Ngọc Hưng</t>
        </is>
      </c>
      <c r="C387" s="77" t="inlineStr">
        <is>
          <t>KINH DOANH</t>
        </is>
      </c>
      <c r="D387" s="84" t="inlineStr">
        <is>
          <t>Gián tiếp</t>
        </is>
      </c>
      <c r="E387" s="69" t="inlineStr">
        <is>
          <t>2022-02-10</t>
        </is>
      </c>
      <c r="F387" s="69" t="inlineStr"/>
      <c r="G387" s="73" t="inlineStr">
        <is>
          <t>P0</t>
        </is>
      </c>
      <c r="H387" s="73" t="n">
        <v>0</v>
      </c>
      <c r="I387" s="75" t="inlineStr">
        <is>
          <t>D</t>
        </is>
      </c>
      <c r="J387" s="75" t="n">
        <v>0</v>
      </c>
      <c r="K387" s="73" t="inlineStr"/>
      <c r="L387" s="73" t="n">
        <v>0</v>
      </c>
      <c r="M387" s="73" t="inlineStr">
        <is>
          <t>D</t>
        </is>
      </c>
      <c r="N387" s="73" t="n">
        <v>0</v>
      </c>
      <c r="O387" s="75" t="inlineStr">
        <is>
          <t>D</t>
        </is>
      </c>
      <c r="P387" s="75" t="n">
        <v>0</v>
      </c>
      <c r="Q387" s="73" t="inlineStr">
        <is>
          <t>D</t>
        </is>
      </c>
      <c r="R387" s="73" t="n">
        <v>0</v>
      </c>
      <c r="S387" s="73" t="inlineStr">
        <is>
          <t>D</t>
        </is>
      </c>
      <c r="T387" s="73" t="n">
        <v>0</v>
      </c>
      <c r="U387" s="73" t="inlineStr">
        <is>
          <t>R0</t>
        </is>
      </c>
      <c r="V387" s="73" t="n">
        <v>0</v>
      </c>
      <c r="W387" s="73" t="inlineStr">
        <is>
          <t>L</t>
        </is>
      </c>
      <c r="X387" s="73" t="n">
        <v>0</v>
      </c>
      <c r="Y387" s="73" t="inlineStr"/>
      <c r="Z387" s="73" t="n">
        <v>0</v>
      </c>
      <c r="AA387" s="73" t="inlineStr">
        <is>
          <t>P0</t>
        </is>
      </c>
      <c r="AB387" s="73" t="n">
        <v>0</v>
      </c>
      <c r="AC387" s="73" t="n"/>
      <c r="AD387" s="73" t="n"/>
      <c r="AE387" s="73" t="n"/>
      <c r="AF387" s="73" t="n"/>
      <c r="AG387" s="73" t="n"/>
      <c r="AH387" s="73" t="n"/>
      <c r="AI387" s="73" t="n"/>
      <c r="AJ387" s="73" t="n"/>
      <c r="AK387" s="73" t="n"/>
      <c r="AL387" s="73" t="n"/>
      <c r="AM387" s="73" t="n"/>
      <c r="AN387" s="73" t="n"/>
      <c r="AO387" s="73" t="n"/>
      <c r="AP387" s="73" t="n"/>
      <c r="AQ387" s="73" t="n"/>
      <c r="AR387" s="73" t="n"/>
      <c r="AS387" s="73" t="n"/>
      <c r="AT387" s="73" t="n"/>
      <c r="AU387" s="73" t="n"/>
      <c r="AV387" s="73" t="n"/>
      <c r="AW387" s="73" t="n"/>
      <c r="AX387" s="73" t="n"/>
      <c r="AY387" s="73" t="n"/>
      <c r="AZ387" s="73" t="n"/>
      <c r="BA387" s="73" t="n"/>
      <c r="BB387" s="73" t="n"/>
      <c r="BC387" s="73" t="n"/>
      <c r="BD387" s="73" t="n"/>
      <c r="BE387" s="73" t="n"/>
      <c r="BF387" s="73" t="n"/>
      <c r="BG387" s="73" t="n"/>
      <c r="BH387" s="73" t="n"/>
      <c r="BI387" s="73" t="n"/>
      <c r="BJ387" s="73" t="n"/>
      <c r="BK387" s="73" t="n"/>
      <c r="BL387" s="73" t="n"/>
      <c r="BM387" s="73" t="n"/>
      <c r="BN387" s="73" t="n"/>
      <c r="BO387" s="73" t="n"/>
      <c r="BP387" s="73" t="n"/>
      <c r="BQ387" s="62">
        <f>COUNTIF($G387:$BP387,"a")+COUNTIF($G387:$BP387,"r0,a5")/2+COUNTIF($G387:$BP387,"p5,a5")/2</f>
        <v/>
      </c>
      <c r="BR387" s="62">
        <f>COUNTIF($G387:$BP387,"d")+COUNTIF($G387:$BP387,"r0,d5")/2+COUNTIF($G387:$BP387,"p5,d5")/2</f>
        <v/>
      </c>
      <c r="BS387" s="62">
        <f>COUNTIF($G387:$BP387,"b")+COUNTIF($G387:$BP387,"r0,b5")/2+COUNTIF($G387:$BP387,"p5,b5")/2</f>
        <v/>
      </c>
      <c r="BT387" s="62">
        <f>COUNTIF($G387:$BP387,"c")+COUNTIF($G387:$BP387,"r0,c5")/2+COUNTIF($G387:$BP387,"p5,c5")/2</f>
        <v/>
      </c>
      <c r="BU387" s="62">
        <f>COUNTIF($G387:$BP387,"KH")+COUNTIF($G387:$BP387,"TL")+COUNTIF($G387:$BP387,"L")</f>
        <v/>
      </c>
      <c r="BV387" s="62" t="n"/>
      <c r="BW387" s="62">
        <f>COUNTIF($G387:$BP387,"hh")</f>
        <v/>
      </c>
      <c r="BX387" s="62">
        <f>COUNTIF($G387:$BP387,"nt7")</f>
        <v/>
      </c>
      <c r="BY387" s="62">
        <f>COUNTIF($G387:$BP387,"P")+COUNTIF($G387:$BP387,"p5,a5")/2+COUNTIF($G387:$BP387,"p5,b5")/2+COUNTIF($G387:$BP387,"p5,c5")/2+COUNTIF($G387:$BP387,"p5,d5")/2</f>
        <v/>
      </c>
      <c r="BZ387" s="63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4">
        <f>IF(BZ387&gt;25,4,IF(BZ387&gt;18,3,IF(BZ387&gt;12,2,IF(BZ387&gt;4,1,0))))-BX387-2+1</f>
        <v/>
      </c>
      <c r="CE387" s="30" t="n"/>
      <c r="CF387" s="64">
        <f>CD387*CI387</f>
        <v/>
      </c>
      <c r="CG387" s="65">
        <f>F387-BY387+1</f>
        <v/>
      </c>
      <c r="CH387" s="64">
        <f>CE387*16</f>
        <v/>
      </c>
      <c r="CI387" s="66">
        <f>VLOOKUP(A387,[1]DATA!$A$6:$AI$331,34,0)</f>
        <v/>
      </c>
      <c r="CJ387" s="67">
        <f>VLOOKUP(A387,[2]CHAMCONG!A$7:CI$333,79,0)</f>
        <v/>
      </c>
      <c r="CK387" s="68">
        <f>CJ387-CA387</f>
        <v/>
      </c>
    </row>
    <row r="388">
      <c r="A388" s="83" t="inlineStr">
        <is>
          <t>A2146</t>
        </is>
      </c>
      <c r="B388" s="70" t="inlineStr">
        <is>
          <t>Võ Lương Duyên</t>
        </is>
      </c>
      <c r="C388" s="77" t="inlineStr">
        <is>
          <t>QA/QC Hành Chính</t>
        </is>
      </c>
      <c r="D388" s="84" t="inlineStr">
        <is>
          <t>Gián tiếp</t>
        </is>
      </c>
      <c r="E388" s="69" t="inlineStr">
        <is>
          <t>2022-02-10</t>
        </is>
      </c>
      <c r="F388" s="69" t="inlineStr"/>
      <c r="G388" s="73" t="inlineStr">
        <is>
          <t>D</t>
        </is>
      </c>
      <c r="H388" s="73" t="n">
        <v>0</v>
      </c>
      <c r="I388" s="75" t="inlineStr">
        <is>
          <t>D</t>
        </is>
      </c>
      <c r="J388" s="75" t="n">
        <v>0</v>
      </c>
      <c r="K388" s="73" t="inlineStr"/>
      <c r="L388" s="73" t="n">
        <v>0</v>
      </c>
      <c r="M388" s="73" t="inlineStr">
        <is>
          <t>D</t>
        </is>
      </c>
      <c r="N388" s="73" t="n">
        <v>0</v>
      </c>
      <c r="O388" s="75" t="inlineStr">
        <is>
          <t>D</t>
        </is>
      </c>
      <c r="P388" s="75" t="n">
        <v>0</v>
      </c>
      <c r="Q388" s="73" t="inlineStr">
        <is>
          <t>D</t>
        </is>
      </c>
      <c r="R388" s="73" t="n">
        <v>0</v>
      </c>
      <c r="S388" s="73" t="inlineStr">
        <is>
          <t>D</t>
        </is>
      </c>
      <c r="T388" s="73" t="n">
        <v>0</v>
      </c>
      <c r="U388" s="73" t="inlineStr">
        <is>
          <t>D</t>
        </is>
      </c>
      <c r="V388" s="73" t="n">
        <v>0</v>
      </c>
      <c r="W388" s="73" t="inlineStr">
        <is>
          <t>L</t>
        </is>
      </c>
      <c r="X388" s="73" t="n">
        <v>0</v>
      </c>
      <c r="Y388" s="73" t="inlineStr"/>
      <c r="Z388" s="73" t="n">
        <v>0</v>
      </c>
      <c r="AA388" s="73" t="inlineStr">
        <is>
          <t>R0</t>
        </is>
      </c>
      <c r="AB388" s="73" t="n">
        <v>0</v>
      </c>
      <c r="AC388" s="73" t="n"/>
      <c r="AD388" s="73" t="n"/>
      <c r="AE388" s="73" t="n"/>
      <c r="AF388" s="73" t="n"/>
      <c r="AG388" s="73" t="n"/>
      <c r="AH388" s="73" t="n"/>
      <c r="AI388" s="73" t="n"/>
      <c r="AJ388" s="73" t="n"/>
      <c r="AK388" s="73" t="n"/>
      <c r="AL388" s="73" t="n"/>
      <c r="AM388" s="73" t="n"/>
      <c r="AN388" s="73" t="n"/>
      <c r="AO388" s="73" t="n"/>
      <c r="AP388" s="73" t="n"/>
      <c r="AQ388" s="73" t="n"/>
      <c r="AR388" s="73" t="n"/>
      <c r="AS388" s="73" t="n"/>
      <c r="AT388" s="73" t="n"/>
      <c r="AU388" s="73" t="n"/>
      <c r="AV388" s="73" t="n"/>
      <c r="AW388" s="73" t="n"/>
      <c r="AX388" s="73" t="n"/>
      <c r="AY388" s="73" t="n"/>
      <c r="AZ388" s="73" t="n"/>
      <c r="BA388" s="73" t="n"/>
      <c r="BB388" s="73" t="n"/>
      <c r="BC388" s="73" t="n"/>
      <c r="BD388" s="73" t="n"/>
      <c r="BE388" s="73" t="n"/>
      <c r="BF388" s="73" t="n"/>
      <c r="BG388" s="73" t="n"/>
      <c r="BH388" s="73" t="n"/>
      <c r="BI388" s="73" t="n"/>
      <c r="BJ388" s="73" t="n"/>
      <c r="BK388" s="73" t="n"/>
      <c r="BL388" s="73" t="n"/>
      <c r="BM388" s="73" t="n"/>
      <c r="BN388" s="73" t="n"/>
      <c r="BO388" s="73" t="n"/>
      <c r="BP388" s="73" t="n"/>
      <c r="BQ388" s="62">
        <f>COUNTIF($G388:$BP388,"a")+COUNTIF($G388:$BP388,"r0,a5")/2+COUNTIF($G388:$BP388,"p5,a5")/2</f>
        <v/>
      </c>
      <c r="BR388" s="62">
        <f>COUNTIF($G388:$BP388,"d")+COUNTIF($G388:$BP388,"r0,d5")/2+COUNTIF($G388:$BP388,"p5,d5")/2</f>
        <v/>
      </c>
      <c r="BS388" s="62">
        <f>COUNTIF($G388:$BP388,"b")+COUNTIF($G388:$BP388,"r0,b5")/2+COUNTIF($G388:$BP388,"p5,b5")/2</f>
        <v/>
      </c>
      <c r="BT388" s="62">
        <f>COUNTIF($G388:$BP388,"c")+COUNTIF($G388:$BP388,"r0,c5")/2+COUNTIF($G388:$BP388,"p5,c5")/2</f>
        <v/>
      </c>
      <c r="BU388" s="62">
        <f>COUNTIF($G388:$BP388,"KH")+COUNTIF($G388:$BP388,"TL")+COUNTIF($G388:$BP388,"L")</f>
        <v/>
      </c>
      <c r="BV388" s="62" t="n"/>
      <c r="BW388" s="62">
        <f>COUNTIF($G388:$BP388,"hh")</f>
        <v/>
      </c>
      <c r="BX388" s="62">
        <f>COUNTIF($G388:$BP388,"nt7")</f>
        <v/>
      </c>
      <c r="BY388" s="62">
        <f>COUNTIF($G388:$BP388,"P")+COUNTIF($G388:$BP388,"p5,a5")/2+COUNTIF($G388:$BP388,"p5,b5")/2+COUNTIF($G388:$BP388,"p5,c5")/2+COUNTIF($G388:$BP388,"p5,d5")/2</f>
        <v/>
      </c>
      <c r="BZ388" s="63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4">
        <f>IF(BZ388&gt;25,4,IF(BZ388&gt;18,3,IF(BZ388&gt;12,2,IF(BZ388&gt;4,1,0))))-BX388-2+1</f>
        <v/>
      </c>
      <c r="CE388" s="30" t="n"/>
      <c r="CF388" s="64">
        <f>CD388*CI388</f>
        <v/>
      </c>
      <c r="CG388" s="65">
        <f>F388-BY388+1</f>
        <v/>
      </c>
      <c r="CH388" s="64">
        <f>CE388*16</f>
        <v/>
      </c>
      <c r="CI388" s="66">
        <f>VLOOKUP(A388,[1]DATA!$A$6:$AI$331,34,0)</f>
        <v/>
      </c>
      <c r="CJ388" s="67">
        <f>VLOOKUP(A388,[2]CHAMCONG!A$7:CI$333,79,0)</f>
        <v/>
      </c>
      <c r="CK388" s="68">
        <f>CJ388-CA388</f>
        <v/>
      </c>
    </row>
    <row r="389">
      <c r="A389" s="83" t="inlineStr">
        <is>
          <t>A2152</t>
        </is>
      </c>
      <c r="B389" s="70" t="inlineStr">
        <is>
          <t>Trần Thị Ngân</t>
        </is>
      </c>
      <c r="C389" s="77" t="inlineStr">
        <is>
          <t>QA/QC X1 Xi</t>
        </is>
      </c>
      <c r="D389" s="84" t="inlineStr">
        <is>
          <t>Trực tiếp</t>
        </is>
      </c>
      <c r="E389" s="69" t="inlineStr">
        <is>
          <t>2022-02-10</t>
        </is>
      </c>
      <c r="F389" s="69" t="inlineStr"/>
      <c r="G389" s="73" t="inlineStr">
        <is>
          <t>C</t>
        </is>
      </c>
      <c r="H389" s="73" t="n">
        <v>4</v>
      </c>
      <c r="I389" s="75" t="inlineStr">
        <is>
          <t>C</t>
        </is>
      </c>
      <c r="J389" s="75" t="n">
        <v>4</v>
      </c>
      <c r="K389" s="73" t="inlineStr"/>
      <c r="L389" s="73" t="n">
        <v>0</v>
      </c>
      <c r="M389" s="73" t="inlineStr">
        <is>
          <t>R0</t>
        </is>
      </c>
      <c r="N389" s="73" t="n">
        <v>0</v>
      </c>
      <c r="O389" s="75" t="inlineStr">
        <is>
          <t>A</t>
        </is>
      </c>
      <c r="P389" s="75" t="n">
        <v>4</v>
      </c>
      <c r="Q389" s="73" t="inlineStr">
        <is>
          <t>P0</t>
        </is>
      </c>
      <c r="R389" s="73" t="n">
        <v>0</v>
      </c>
      <c r="S389" s="73" t="inlineStr">
        <is>
          <t>P0</t>
        </is>
      </c>
      <c r="T389" s="73" t="n">
        <v>0</v>
      </c>
      <c r="U389" s="73" t="inlineStr">
        <is>
          <t>P0</t>
        </is>
      </c>
      <c r="V389" s="73" t="n">
        <v>0</v>
      </c>
      <c r="W389" s="73" t="inlineStr">
        <is>
          <t>L</t>
        </is>
      </c>
      <c r="X389" s="73" t="n">
        <v>0</v>
      </c>
      <c r="Y389" s="73" t="inlineStr"/>
      <c r="Z389" s="73" t="n">
        <v>0</v>
      </c>
      <c r="AA389" s="73" t="inlineStr">
        <is>
          <t>P0</t>
        </is>
      </c>
      <c r="AB389" s="73" t="n">
        <v>0</v>
      </c>
      <c r="AC389" s="73" t="n"/>
      <c r="AD389" s="73" t="n"/>
      <c r="AE389" s="73" t="n"/>
      <c r="AF389" s="73" t="n"/>
      <c r="AG389" s="73" t="n"/>
      <c r="AH389" s="73" t="n"/>
      <c r="AI389" s="73" t="n"/>
      <c r="AJ389" s="73" t="n"/>
      <c r="AK389" s="73" t="n"/>
      <c r="AL389" s="73" t="n"/>
      <c r="AM389" s="73" t="n"/>
      <c r="AN389" s="73" t="n"/>
      <c r="AO389" s="73" t="n"/>
      <c r="AP389" s="73" t="n"/>
      <c r="AQ389" s="73" t="n"/>
      <c r="AR389" s="73" t="n"/>
      <c r="AS389" s="73" t="n"/>
      <c r="AT389" s="73" t="n"/>
      <c r="AU389" s="73" t="n"/>
      <c r="AV389" s="73" t="n"/>
      <c r="AW389" s="73" t="n"/>
      <c r="AX389" s="73" t="n"/>
      <c r="AY389" s="73" t="n"/>
      <c r="AZ389" s="73" t="n"/>
      <c r="BA389" s="73" t="n"/>
      <c r="BB389" s="73" t="n"/>
      <c r="BC389" s="73" t="n"/>
      <c r="BD389" s="73" t="n"/>
      <c r="BE389" s="73" t="n"/>
      <c r="BF389" s="73" t="n"/>
      <c r="BG389" s="73" t="n"/>
      <c r="BH389" s="73" t="n"/>
      <c r="BI389" s="73" t="n"/>
      <c r="BJ389" s="73" t="n"/>
      <c r="BK389" s="73" t="n"/>
      <c r="BL389" s="73" t="n"/>
      <c r="BM389" s="73" t="n"/>
      <c r="BN389" s="73" t="n"/>
      <c r="BO389" s="73" t="n"/>
      <c r="BP389" s="73" t="n"/>
      <c r="BQ389" s="62">
        <f>COUNTIF($G389:$BP389,"a")+COUNTIF($G389:$BP389,"r0,a5")/2+COUNTIF($G389:$BP389,"p5,a5")/2</f>
        <v/>
      </c>
      <c r="BR389" s="62">
        <f>COUNTIF($G389:$BP389,"d")+COUNTIF($G389:$BP389,"r0,d5")/2+COUNTIF($G389:$BP389,"p5,d5")/2</f>
        <v/>
      </c>
      <c r="BS389" s="62">
        <f>COUNTIF($G389:$BP389,"b")+COUNTIF($G389:$BP389,"r0,b5")/2+COUNTIF($G389:$BP389,"p5,b5")/2</f>
        <v/>
      </c>
      <c r="BT389" s="62">
        <f>COUNTIF($G389:$BP389,"c")+COUNTIF($G389:$BP389,"r0,c5")/2+COUNTIF($G389:$BP389,"p5,c5")/2</f>
        <v/>
      </c>
      <c r="BU389" s="62">
        <f>COUNTIF($G389:$BP389,"KH")+COUNTIF($G389:$BP389,"TL")+COUNTIF($G389:$BP389,"L")</f>
        <v/>
      </c>
      <c r="BV389" s="62" t="n"/>
      <c r="BW389" s="62">
        <f>COUNTIF($G389:$BP389,"hh")</f>
        <v/>
      </c>
      <c r="BX389" s="62">
        <f>COUNTIF($G389:$BP389,"nt7")</f>
        <v/>
      </c>
      <c r="BY389" s="62">
        <f>COUNTIF($G389:$BP389,"P")+COUNTIF($G389:$BP389,"p5,a5")/2+COUNTIF($G389:$BP389,"p5,b5")/2+COUNTIF($G389:$BP389,"p5,c5")/2+COUNTIF($G389:$BP389,"p5,d5")/2</f>
        <v/>
      </c>
      <c r="BZ389" s="63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4">
        <f>IF(BZ389&gt;25,4,IF(BZ389&gt;18,3,IF(BZ389&gt;12,2,IF(BZ389&gt;4,1,0))))-BX389-2+1</f>
        <v/>
      </c>
      <c r="CE389" s="30" t="n"/>
      <c r="CF389" s="64">
        <f>CD389*CI389</f>
        <v/>
      </c>
      <c r="CG389" s="65">
        <f>F389-BY389+1</f>
        <v/>
      </c>
      <c r="CH389" s="64">
        <f>CE389*16</f>
        <v/>
      </c>
      <c r="CI389" s="66">
        <f>VLOOKUP(A389,[1]DATA!$A$6:$AI$331,34,0)</f>
        <v/>
      </c>
      <c r="CJ389" s="67">
        <f>VLOOKUP(A389,[2]CHAMCONG!A$7:CI$333,79,0)</f>
        <v/>
      </c>
      <c r="CK389" s="68">
        <f>CJ389-CA389</f>
        <v/>
      </c>
    </row>
    <row r="390">
      <c r="A390" s="83" t="inlineStr">
        <is>
          <t>A2154</t>
        </is>
      </c>
      <c r="B390" s="70" t="inlineStr">
        <is>
          <t>Huỳnh Thị Diễm Hương</t>
        </is>
      </c>
      <c r="C390" s="77" t="inlineStr">
        <is>
          <t>X1 Ép - B</t>
        </is>
      </c>
      <c r="D390" s="84" t="inlineStr">
        <is>
          <t>Trực tiếp</t>
        </is>
      </c>
      <c r="E390" s="69" t="inlineStr">
        <is>
          <t>2022-02-10</t>
        </is>
      </c>
      <c r="F390" s="69" t="inlineStr"/>
      <c r="G390" s="73" t="inlineStr">
        <is>
          <t>P0</t>
        </is>
      </c>
      <c r="H390" s="73" t="n">
        <v>0</v>
      </c>
      <c r="I390" s="75" t="inlineStr">
        <is>
          <t>C</t>
        </is>
      </c>
      <c r="J390" s="75" t="n">
        <v>4</v>
      </c>
      <c r="K390" s="73" t="inlineStr"/>
      <c r="L390" s="73" t="n">
        <v>0</v>
      </c>
      <c r="M390" s="73" t="inlineStr">
        <is>
          <t>A</t>
        </is>
      </c>
      <c r="N390" s="73" t="n">
        <v>4</v>
      </c>
      <c r="O390" s="75" t="inlineStr">
        <is>
          <t>A</t>
        </is>
      </c>
      <c r="P390" s="75" t="n">
        <v>4</v>
      </c>
      <c r="Q390" s="73" t="inlineStr">
        <is>
          <t>A</t>
        </is>
      </c>
      <c r="R390" s="73" t="n">
        <v>4</v>
      </c>
      <c r="S390" s="73" t="inlineStr">
        <is>
          <t>A</t>
        </is>
      </c>
      <c r="T390" s="73" t="n">
        <v>4</v>
      </c>
      <c r="U390" s="73" t="inlineStr">
        <is>
          <t>A</t>
        </is>
      </c>
      <c r="V390" s="73" t="n">
        <v>4</v>
      </c>
      <c r="W390" s="73" t="inlineStr">
        <is>
          <t>L</t>
        </is>
      </c>
      <c r="X390" s="73" t="n">
        <v>0</v>
      </c>
      <c r="Y390" s="73" t="inlineStr"/>
      <c r="Z390" s="73" t="n">
        <v>0</v>
      </c>
      <c r="AA390" s="73" t="inlineStr">
        <is>
          <t>P0</t>
        </is>
      </c>
      <c r="AB390" s="73" t="n">
        <v>0</v>
      </c>
      <c r="AC390" s="73" t="n"/>
      <c r="AD390" s="73" t="n"/>
      <c r="AE390" s="73" t="n"/>
      <c r="AF390" s="73" t="n"/>
      <c r="AG390" s="73" t="n"/>
      <c r="AH390" s="73" t="n"/>
      <c r="AI390" s="73" t="n"/>
      <c r="AJ390" s="73" t="n"/>
      <c r="AK390" s="73" t="n"/>
      <c r="AL390" s="73" t="n"/>
      <c r="AM390" s="73" t="n"/>
      <c r="AN390" s="73" t="n"/>
      <c r="AO390" s="73" t="n"/>
      <c r="AP390" s="73" t="n"/>
      <c r="AQ390" s="73" t="n"/>
      <c r="AR390" s="73" t="n"/>
      <c r="AS390" s="73" t="n"/>
      <c r="AT390" s="73" t="n"/>
      <c r="AU390" s="73" t="n"/>
      <c r="AV390" s="73" t="n"/>
      <c r="AW390" s="73" t="n"/>
      <c r="AX390" s="73" t="n"/>
      <c r="AY390" s="73" t="n"/>
      <c r="AZ390" s="73" t="n"/>
      <c r="BA390" s="73" t="n"/>
      <c r="BB390" s="73" t="n"/>
      <c r="BC390" s="73" t="n"/>
      <c r="BD390" s="73" t="n"/>
      <c r="BE390" s="73" t="n"/>
      <c r="BF390" s="73" t="n"/>
      <c r="BG390" s="73" t="n"/>
      <c r="BH390" s="73" t="n"/>
      <c r="BI390" s="73" t="n"/>
      <c r="BJ390" s="73" t="n"/>
      <c r="BK390" s="73" t="n"/>
      <c r="BL390" s="73" t="n"/>
      <c r="BM390" s="73" t="n"/>
      <c r="BN390" s="73" t="n"/>
      <c r="BO390" s="73" t="n"/>
      <c r="BP390" s="73" t="n"/>
      <c r="BQ390" s="62">
        <f>COUNTIF($G390:$BP390,"a")+COUNTIF($G390:$BP390,"r0,a5")/2+COUNTIF($G390:$BP390,"p5,a5")/2</f>
        <v/>
      </c>
      <c r="BR390" s="62">
        <f>COUNTIF($G390:$BP390,"d")+COUNTIF($G390:$BP390,"r0,d5")/2+COUNTIF($G390:$BP390,"p5,d5")/2</f>
        <v/>
      </c>
      <c r="BS390" s="62">
        <f>COUNTIF($G390:$BP390,"b")+COUNTIF($G390:$BP390,"r0,b5")/2+COUNTIF($G390:$BP390,"p5,b5")/2</f>
        <v/>
      </c>
      <c r="BT390" s="62">
        <f>COUNTIF($G390:$BP390,"c")+COUNTIF($G390:$BP390,"r0,c5")/2+COUNTIF($G390:$BP390,"p5,c5")/2</f>
        <v/>
      </c>
      <c r="BU390" s="62">
        <f>COUNTIF($G390:$BP390,"KH")+COUNTIF($G390:$BP390,"TL")+COUNTIF($G390:$BP390,"L")</f>
        <v/>
      </c>
      <c r="BV390" s="62" t="n"/>
      <c r="BW390" s="62">
        <f>COUNTIF($G390:$BP390,"hh")</f>
        <v/>
      </c>
      <c r="BX390" s="62">
        <f>COUNTIF($G390:$BP390,"nt7")</f>
        <v/>
      </c>
      <c r="BY390" s="62">
        <f>COUNTIF($G390:$BP390,"P")+COUNTIF($G390:$BP390,"p5,a5")/2+COUNTIF($G390:$BP390,"p5,b5")/2+COUNTIF($G390:$BP390,"p5,c5")/2+COUNTIF($G390:$BP390,"p5,d5")/2</f>
        <v/>
      </c>
      <c r="BZ390" s="63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4">
        <f>IF(BZ390&gt;25,4,IF(BZ390&gt;18,3,IF(BZ390&gt;12,2,IF(BZ390&gt;4,1,0))))-BX390-2+1</f>
        <v/>
      </c>
      <c r="CE390" s="30" t="n"/>
      <c r="CF390" s="64">
        <f>CD390*CI390</f>
        <v/>
      </c>
      <c r="CG390" s="65">
        <f>F390-BY390+1</f>
        <v/>
      </c>
      <c r="CH390" s="64">
        <f>CE390*16</f>
        <v/>
      </c>
      <c r="CI390" s="66">
        <f>VLOOKUP(A390,[1]DATA!$A$6:$AI$331,34,0)</f>
        <v/>
      </c>
      <c r="CJ390" s="67">
        <f>VLOOKUP(A390,[2]CHAMCONG!A$7:CI$333,79,0)</f>
        <v/>
      </c>
      <c r="CK390" s="68">
        <f>CJ390-CA390</f>
        <v/>
      </c>
    </row>
    <row r="391">
      <c r="A391" s="83" t="inlineStr">
        <is>
          <t>A2155</t>
        </is>
      </c>
      <c r="B391" s="70" t="inlineStr">
        <is>
          <t>Cao Văn Tài</t>
        </is>
      </c>
      <c r="C391" s="77" t="inlineStr">
        <is>
          <t>X2 Line 2-1</t>
        </is>
      </c>
      <c r="D391" s="84" t="inlineStr">
        <is>
          <t>Trực tiếp</t>
        </is>
      </c>
      <c r="E391" s="69" t="inlineStr">
        <is>
          <t>2022-02-10</t>
        </is>
      </c>
      <c r="F391" s="69" t="inlineStr"/>
      <c r="G391" s="73" t="inlineStr">
        <is>
          <t>C</t>
        </is>
      </c>
      <c r="H391" s="73" t="n">
        <v>4</v>
      </c>
      <c r="I391" s="75" t="inlineStr">
        <is>
          <t>C</t>
        </is>
      </c>
      <c r="J391" s="75" t="n">
        <v>4</v>
      </c>
      <c r="K391" s="73" t="inlineStr"/>
      <c r="L391" s="73" t="n">
        <v>0</v>
      </c>
      <c r="M391" s="73" t="inlineStr">
        <is>
          <t>P0</t>
        </is>
      </c>
      <c r="N391" s="73" t="n">
        <v>0</v>
      </c>
      <c r="O391" s="75" t="inlineStr">
        <is>
          <t>C</t>
        </is>
      </c>
      <c r="P391" s="75" t="n">
        <v>4</v>
      </c>
      <c r="Q391" s="73" t="inlineStr">
        <is>
          <t>C</t>
        </is>
      </c>
      <c r="R391" s="73" t="n">
        <v>4</v>
      </c>
      <c r="S391" s="73" t="inlineStr">
        <is>
          <t>C</t>
        </is>
      </c>
      <c r="T391" s="73" t="n">
        <v>4</v>
      </c>
      <c r="U391" s="73" t="inlineStr">
        <is>
          <t>C</t>
        </is>
      </c>
      <c r="V391" s="73" t="n">
        <v>4</v>
      </c>
      <c r="W391" s="73" t="inlineStr">
        <is>
          <t>L</t>
        </is>
      </c>
      <c r="X391" s="73" t="n">
        <v>0</v>
      </c>
      <c r="Y391" s="73" t="inlineStr"/>
      <c r="Z391" s="73" t="n">
        <v>0</v>
      </c>
      <c r="AA391" s="73" t="inlineStr">
        <is>
          <t>P0</t>
        </is>
      </c>
      <c r="AB391" s="73" t="n">
        <v>0</v>
      </c>
      <c r="AC391" s="73" t="n"/>
      <c r="AD391" s="73" t="n"/>
      <c r="AE391" s="73" t="n"/>
      <c r="AF391" s="73" t="n"/>
      <c r="AG391" s="73" t="n"/>
      <c r="AH391" s="73" t="n"/>
      <c r="AI391" s="73" t="n"/>
      <c r="AJ391" s="73" t="n"/>
      <c r="AK391" s="73" t="n"/>
      <c r="AL391" s="73" t="n"/>
      <c r="AM391" s="73" t="n"/>
      <c r="AN391" s="73" t="n"/>
      <c r="AO391" s="73" t="n"/>
      <c r="AP391" s="73" t="n"/>
      <c r="AQ391" s="73" t="n"/>
      <c r="AR391" s="73" t="n"/>
      <c r="AS391" s="73" t="n"/>
      <c r="AT391" s="73" t="n"/>
      <c r="AU391" s="73" t="n"/>
      <c r="AV391" s="73" t="n"/>
      <c r="AW391" s="73" t="n"/>
      <c r="AX391" s="73" t="n"/>
      <c r="AY391" s="73" t="n"/>
      <c r="AZ391" s="73" t="n"/>
      <c r="BA391" s="73" t="n"/>
      <c r="BB391" s="73" t="n"/>
      <c r="BC391" s="73" t="n"/>
      <c r="BD391" s="73" t="n"/>
      <c r="BE391" s="73" t="n"/>
      <c r="BF391" s="73" t="n"/>
      <c r="BG391" s="73" t="n"/>
      <c r="BH391" s="73" t="n"/>
      <c r="BI391" s="73" t="n"/>
      <c r="BJ391" s="73" t="n"/>
      <c r="BK391" s="73" t="n"/>
      <c r="BL391" s="73" t="n"/>
      <c r="BM391" s="73" t="n"/>
      <c r="BN391" s="73" t="n"/>
      <c r="BO391" s="73" t="n"/>
      <c r="BP391" s="73" t="n"/>
      <c r="BQ391" s="62">
        <f>COUNTIF($G391:$BP391,"a")+COUNTIF($G391:$BP391,"r0,a5")/2+COUNTIF($G391:$BP391,"p5,a5")/2</f>
        <v/>
      </c>
      <c r="BR391" s="62">
        <f>COUNTIF($G391:$BP391,"d")+COUNTIF($G391:$BP391,"r0,d5")/2+COUNTIF($G391:$BP391,"p5,d5")/2</f>
        <v/>
      </c>
      <c r="BS391" s="62">
        <f>COUNTIF($G391:$BP391,"b")+COUNTIF($G391:$BP391,"r0,b5")/2+COUNTIF($G391:$BP391,"p5,b5")/2</f>
        <v/>
      </c>
      <c r="BT391" s="62">
        <f>COUNTIF($G391:$BP391,"c")+COUNTIF($G391:$BP391,"r0,c5")/2+COUNTIF($G391:$BP391,"p5,c5")/2</f>
        <v/>
      </c>
      <c r="BU391" s="62">
        <f>COUNTIF($G391:$BP391,"KH")+COUNTIF($G391:$BP391,"TL")+COUNTIF($G391:$BP391,"L")</f>
        <v/>
      </c>
      <c r="BV391" s="62" t="n"/>
      <c r="BW391" s="62">
        <f>COUNTIF($G391:$BP391,"hh")</f>
        <v/>
      </c>
      <c r="BX391" s="62">
        <f>COUNTIF($G391:$BP391,"nt7")</f>
        <v/>
      </c>
      <c r="BY391" s="62">
        <f>COUNTIF($G391:$BP391,"P")+COUNTIF($G391:$BP391,"p5,a5")/2+COUNTIF($G391:$BP391,"p5,b5")/2+COUNTIF($G391:$BP391,"p5,c5")/2+COUNTIF($G391:$BP391,"p5,d5")/2</f>
        <v/>
      </c>
      <c r="BZ391" s="63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4">
        <f>IF(BZ391&gt;25,4,IF(BZ391&gt;18,3,IF(BZ391&gt;12,2,IF(BZ391&gt;4,1,0))))-BX391-2+1</f>
        <v/>
      </c>
      <c r="CE391" s="30" t="n"/>
      <c r="CF391" s="64">
        <f>CD391*CI391</f>
        <v/>
      </c>
      <c r="CG391" s="65">
        <f>F391-BY391+1</f>
        <v/>
      </c>
      <c r="CH391" s="64">
        <f>CE391*16</f>
        <v/>
      </c>
      <c r="CI391" s="66">
        <f>VLOOKUP(A391,[1]DATA!$A$6:$AI$331,34,0)</f>
        <v/>
      </c>
      <c r="CJ391" s="67">
        <f>VLOOKUP(A391,[2]CHAMCONG!A$7:CI$333,79,0)</f>
        <v/>
      </c>
      <c r="CK391" s="68">
        <f>CJ391-CA391</f>
        <v/>
      </c>
    </row>
    <row r="392">
      <c r="A392" s="83" t="inlineStr">
        <is>
          <t>A2156</t>
        </is>
      </c>
      <c r="B392" s="70" t="inlineStr">
        <is>
          <t>Nguyễn Văn Quẹo</t>
        </is>
      </c>
      <c r="C392" s="77" t="inlineStr">
        <is>
          <t>X2 Line 2-1</t>
        </is>
      </c>
      <c r="D392" s="84" t="inlineStr">
        <is>
          <t>Trực tiếp</t>
        </is>
      </c>
      <c r="E392" s="69" t="inlineStr">
        <is>
          <t>2022-02-10</t>
        </is>
      </c>
      <c r="F392" s="69" t="inlineStr"/>
      <c r="G392" s="73" t="inlineStr">
        <is>
          <t>A</t>
        </is>
      </c>
      <c r="H392" s="73" t="n">
        <v>4</v>
      </c>
      <c r="I392" s="75" t="inlineStr">
        <is>
          <t>A</t>
        </is>
      </c>
      <c r="J392" s="75" t="n">
        <v>4</v>
      </c>
      <c r="K392" s="73" t="inlineStr"/>
      <c r="L392" s="73" t="n">
        <v>0</v>
      </c>
      <c r="M392" s="73" t="inlineStr">
        <is>
          <t>A</t>
        </is>
      </c>
      <c r="N392" s="73" t="n">
        <v>1</v>
      </c>
      <c r="O392" s="75" t="inlineStr">
        <is>
          <t>A</t>
        </is>
      </c>
      <c r="P392" s="75" t="n">
        <v>4</v>
      </c>
      <c r="Q392" s="73" t="inlineStr">
        <is>
          <t>A</t>
        </is>
      </c>
      <c r="R392" s="73" t="n">
        <v>4</v>
      </c>
      <c r="S392" s="73" t="inlineStr">
        <is>
          <t>A</t>
        </is>
      </c>
      <c r="T392" s="73" t="n">
        <v>4</v>
      </c>
      <c r="U392" s="73" t="inlineStr">
        <is>
          <t>A</t>
        </is>
      </c>
      <c r="V392" s="73" t="n">
        <v>4</v>
      </c>
      <c r="W392" s="73" t="inlineStr">
        <is>
          <t>L</t>
        </is>
      </c>
      <c r="X392" s="73" t="n">
        <v>12</v>
      </c>
      <c r="Y392" s="73" t="inlineStr"/>
      <c r="Z392" s="73" t="n">
        <v>12</v>
      </c>
      <c r="AA392" s="73" t="inlineStr">
        <is>
          <t>R0</t>
        </is>
      </c>
      <c r="AB392" s="73" t="n">
        <v>0</v>
      </c>
      <c r="AC392" s="73" t="n"/>
      <c r="AD392" s="73" t="n"/>
      <c r="AE392" s="73" t="n"/>
      <c r="AF392" s="73" t="n"/>
      <c r="AG392" s="73" t="n"/>
      <c r="AH392" s="73" t="n"/>
      <c r="AI392" s="73" t="n"/>
      <c r="AJ392" s="73" t="n"/>
      <c r="AK392" s="73" t="n"/>
      <c r="AL392" s="73" t="n"/>
      <c r="AM392" s="73" t="n"/>
      <c r="AN392" s="73" t="n"/>
      <c r="AO392" s="73" t="n"/>
      <c r="AP392" s="73" t="n"/>
      <c r="AQ392" s="73" t="n"/>
      <c r="AR392" s="73" t="n"/>
      <c r="AS392" s="73" t="n"/>
      <c r="AT392" s="73" t="n"/>
      <c r="AU392" s="73" t="n"/>
      <c r="AV392" s="73" t="n"/>
      <c r="AW392" s="73" t="n"/>
      <c r="AX392" s="73" t="n"/>
      <c r="AY392" s="73" t="n"/>
      <c r="AZ392" s="73" t="n"/>
      <c r="BA392" s="73" t="n"/>
      <c r="BB392" s="73" t="n"/>
      <c r="BC392" s="73" t="n"/>
      <c r="BD392" s="73" t="n"/>
      <c r="BE392" s="73" t="n"/>
      <c r="BF392" s="73" t="n"/>
      <c r="BG392" s="73" t="n"/>
      <c r="BH392" s="73" t="n"/>
      <c r="BI392" s="73" t="n"/>
      <c r="BJ392" s="73" t="n"/>
      <c r="BK392" s="73" t="n"/>
      <c r="BL392" s="73" t="n"/>
      <c r="BM392" s="73" t="n"/>
      <c r="BN392" s="73" t="n"/>
      <c r="BO392" s="73" t="n"/>
      <c r="BP392" s="73" t="n"/>
      <c r="BQ392" s="62">
        <f>COUNTIF($G392:$BP392,"a")+COUNTIF($G392:$BP392,"r0,a5")/2+COUNTIF($G392:$BP392,"p5,a5")/2</f>
        <v/>
      </c>
      <c r="BR392" s="62">
        <f>COUNTIF($G392:$BP392,"d")+COUNTIF($G392:$BP392,"r0,d5")/2+COUNTIF($G392:$BP392,"p5,d5")/2</f>
        <v/>
      </c>
      <c r="BS392" s="62">
        <f>COUNTIF($G392:$BP392,"b")+COUNTIF($G392:$BP392,"r0,b5")/2+COUNTIF($G392:$BP392,"p5,b5")/2</f>
        <v/>
      </c>
      <c r="BT392" s="62">
        <f>COUNTIF($G392:$BP392,"c")+COUNTIF($G392:$BP392,"r0,c5")/2+COUNTIF($G392:$BP392,"p5,c5")/2</f>
        <v/>
      </c>
      <c r="BU392" s="62">
        <f>COUNTIF($G392:$BP392,"KH")+COUNTIF($G392:$BP392,"TL")+COUNTIF($G392:$BP392,"L")</f>
        <v/>
      </c>
      <c r="BV392" s="62" t="n"/>
      <c r="BW392" s="62">
        <f>COUNTIF($G392:$BP392,"hh")</f>
        <v/>
      </c>
      <c r="BX392" s="62">
        <f>COUNTIF($G392:$BP392,"nt7")</f>
        <v/>
      </c>
      <c r="BY392" s="62">
        <f>COUNTIF($G392:$BP392,"P")+COUNTIF($G392:$BP392,"p5,a5")/2+COUNTIF($G392:$BP392,"p5,b5")/2+COUNTIF($G392:$BP392,"p5,c5")/2+COUNTIF($G392:$BP392,"p5,d5")/2</f>
        <v/>
      </c>
      <c r="BZ392" s="63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4">
        <f>IF(BZ392&gt;25,4,IF(BZ392&gt;18,3,IF(BZ392&gt;12,2,IF(BZ392&gt;4,1,0))))-BX392-2+1</f>
        <v/>
      </c>
      <c r="CE392" s="30" t="n"/>
      <c r="CF392" s="64">
        <f>CD392*CI392</f>
        <v/>
      </c>
      <c r="CG392" s="65">
        <f>F392-BY392+1</f>
        <v/>
      </c>
      <c r="CH392" s="64">
        <f>CE392*16</f>
        <v/>
      </c>
      <c r="CI392" s="66">
        <f>VLOOKUP(A392,[1]DATA!$A$6:$AI$331,34,0)</f>
        <v/>
      </c>
      <c r="CJ392" s="67">
        <f>VLOOKUP(A392,[2]CHAMCONG!A$7:CI$333,79,0)</f>
        <v/>
      </c>
      <c r="CK392" s="68">
        <f>CJ392-CA392</f>
        <v/>
      </c>
    </row>
    <row r="393">
      <c r="A393" s="83" t="inlineStr">
        <is>
          <t>A2157</t>
        </is>
      </c>
      <c r="B393" s="70" t="inlineStr">
        <is>
          <t>Trần Thanh Nhàn</t>
        </is>
      </c>
      <c r="C393" s="77" t="inlineStr">
        <is>
          <t>X1 Ép - B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C</t>
        </is>
      </c>
      <c r="H393" s="73" t="n">
        <v>4</v>
      </c>
      <c r="I393" s="75" t="inlineStr">
        <is>
          <t>C</t>
        </is>
      </c>
      <c r="J393" s="75" t="n">
        <v>4</v>
      </c>
      <c r="K393" s="73" t="inlineStr"/>
      <c r="L393" s="73" t="n">
        <v>0</v>
      </c>
      <c r="M393" s="73" t="inlineStr">
        <is>
          <t>A</t>
        </is>
      </c>
      <c r="N393" s="73" t="n">
        <v>4</v>
      </c>
      <c r="O393" s="75" t="inlineStr">
        <is>
          <t>A</t>
        </is>
      </c>
      <c r="P393" s="75" t="n">
        <v>4</v>
      </c>
      <c r="Q393" s="73" t="inlineStr">
        <is>
          <t>P0</t>
        </is>
      </c>
      <c r="R393" s="73" t="n">
        <v>0</v>
      </c>
      <c r="S393" s="73" t="inlineStr">
        <is>
          <t>A</t>
        </is>
      </c>
      <c r="T393" s="73" t="n">
        <v>4</v>
      </c>
      <c r="U393" s="73" t="inlineStr">
        <is>
          <t>A</t>
        </is>
      </c>
      <c r="V393" s="73" t="n">
        <v>4</v>
      </c>
      <c r="W393" s="73" t="inlineStr">
        <is>
          <t>L</t>
        </is>
      </c>
      <c r="X393" s="73" t="n">
        <v>0</v>
      </c>
      <c r="Y393" s="73" t="inlineStr"/>
      <c r="Z393" s="73" t="n">
        <v>0</v>
      </c>
      <c r="AA393" s="73" t="inlineStr">
        <is>
          <t>P0</t>
        </is>
      </c>
      <c r="AB393" s="73" t="n">
        <v>0</v>
      </c>
      <c r="AC393" s="73" t="n"/>
      <c r="AD393" s="73" t="n"/>
      <c r="AE393" s="73" t="n"/>
      <c r="AF393" s="73" t="n"/>
      <c r="AG393" s="73" t="n"/>
      <c r="AH393" s="73" t="n"/>
      <c r="AI393" s="73" t="n"/>
      <c r="AJ393" s="73" t="n"/>
      <c r="AK393" s="73" t="n"/>
      <c r="AL393" s="73" t="n"/>
      <c r="AM393" s="73" t="n"/>
      <c r="AN393" s="73" t="n"/>
      <c r="AO393" s="73" t="n"/>
      <c r="AP393" s="73" t="n"/>
      <c r="AQ393" s="73" t="n"/>
      <c r="AR393" s="73" t="n"/>
      <c r="AS393" s="73" t="n"/>
      <c r="AT393" s="73" t="n"/>
      <c r="AU393" s="73" t="n"/>
      <c r="AV393" s="73" t="n"/>
      <c r="AW393" s="73" t="n"/>
      <c r="AX393" s="73" t="n"/>
      <c r="AY393" s="73" t="n"/>
      <c r="AZ393" s="73" t="n"/>
      <c r="BA393" s="73" t="n"/>
      <c r="BB393" s="73" t="n"/>
      <c r="BC393" s="73" t="n"/>
      <c r="BD393" s="73" t="n"/>
      <c r="BE393" s="73" t="n"/>
      <c r="BF393" s="73" t="n"/>
      <c r="BG393" s="73" t="n"/>
      <c r="BH393" s="73" t="n"/>
      <c r="BI393" s="73" t="n"/>
      <c r="BJ393" s="73" t="n"/>
      <c r="BK393" s="73" t="n"/>
      <c r="BL393" s="73" t="n"/>
      <c r="BM393" s="73" t="n"/>
      <c r="BN393" s="73" t="n"/>
      <c r="BO393" s="73" t="n"/>
      <c r="BP393" s="73" t="n"/>
      <c r="BQ393" s="62">
        <f>COUNTIF($G393:$BP393,"a")+COUNTIF($G393:$BP393,"r0,a5")/2+COUNTIF($G393:$BP393,"p5,a5")/2</f>
        <v/>
      </c>
      <c r="BR393" s="62">
        <f>COUNTIF($G393:$BP393,"d")+COUNTIF($G393:$BP393,"r0,d5")/2+COUNTIF($G393:$BP393,"p5,d5")/2</f>
        <v/>
      </c>
      <c r="BS393" s="62">
        <f>COUNTIF($G393:$BP393,"b")+COUNTIF($G393:$BP393,"r0,b5")/2+COUNTIF($G393:$BP393,"p5,b5")/2</f>
        <v/>
      </c>
      <c r="BT393" s="62">
        <f>COUNTIF($G393:$BP393,"c")+COUNTIF($G393:$BP393,"r0,c5")/2+COUNTIF($G393:$BP393,"p5,c5")/2</f>
        <v/>
      </c>
      <c r="BU393" s="62">
        <f>COUNTIF($G393:$BP393,"KH")+COUNTIF($G393:$BP393,"TL")+COUNTIF($G393:$BP393,"L")</f>
        <v/>
      </c>
      <c r="BV393" s="62" t="n"/>
      <c r="BW393" s="62">
        <f>COUNTIF($G393:$BP393,"hh")</f>
        <v/>
      </c>
      <c r="BX393" s="62">
        <f>COUNTIF($G393:$BP393,"nt7")</f>
        <v/>
      </c>
      <c r="BY393" s="62">
        <f>COUNTIF($G393:$BP393,"P")+COUNTIF($G393:$BP393,"p5,a5")/2+COUNTIF($G393:$BP393,"p5,b5")/2+COUNTIF($G393:$BP393,"p5,c5")/2+COUNTIF($G393:$BP393,"p5,d5")/2</f>
        <v/>
      </c>
      <c r="BZ393" s="63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4">
        <f>IF(BZ393&gt;25,4,IF(BZ393&gt;18,3,IF(BZ393&gt;12,2,IF(BZ393&gt;4,1,0))))-BX393-2+1</f>
        <v/>
      </c>
      <c r="CE393" s="30" t="n"/>
      <c r="CF393" s="64">
        <f>CD393*CI393</f>
        <v/>
      </c>
      <c r="CG393" s="65">
        <f>F393-BY393+1</f>
        <v/>
      </c>
      <c r="CH393" s="64">
        <f>CE393*16</f>
        <v/>
      </c>
      <c r="CI393" s="66">
        <f>VLOOKUP(A393,[1]DATA!$A$6:$AI$331,34,0)</f>
        <v/>
      </c>
      <c r="CJ393" s="67">
        <f>VLOOKUP(A393,[2]CHAMCONG!A$7:CI$333,79,0)</f>
        <v/>
      </c>
      <c r="CK393" s="68">
        <f>CJ393-CA393</f>
        <v/>
      </c>
    </row>
    <row r="394">
      <c r="A394" s="83" t="inlineStr">
        <is>
          <t>A2158</t>
        </is>
      </c>
      <c r="B394" s="70" t="inlineStr">
        <is>
          <t>Nguyễn Trung Thảo</t>
        </is>
      </c>
      <c r="C394" s="77" t="inlineStr">
        <is>
          <t>X1 Ép - B</t>
        </is>
      </c>
      <c r="D394" s="84" t="inlineStr">
        <is>
          <t>Trực tiếp</t>
        </is>
      </c>
      <c r="E394" s="69" t="inlineStr">
        <is>
          <t>2022-02-10</t>
        </is>
      </c>
      <c r="F394" s="69" t="inlineStr"/>
      <c r="G394" s="73" t="inlineStr">
        <is>
          <t>C</t>
        </is>
      </c>
      <c r="H394" s="73" t="n">
        <v>4</v>
      </c>
      <c r="I394" s="75" t="inlineStr">
        <is>
          <t>C</t>
        </is>
      </c>
      <c r="J394" s="75" t="n">
        <v>4</v>
      </c>
      <c r="K394" s="73" t="inlineStr"/>
      <c r="L394" s="73" t="n">
        <v>0</v>
      </c>
      <c r="M394" s="73" t="inlineStr">
        <is>
          <t>A</t>
        </is>
      </c>
      <c r="N394" s="73" t="n">
        <v>4</v>
      </c>
      <c r="O394" s="75" t="inlineStr">
        <is>
          <t>A</t>
        </is>
      </c>
      <c r="P394" s="75" t="n">
        <v>4</v>
      </c>
      <c r="Q394" s="73" t="inlineStr">
        <is>
          <t>A</t>
        </is>
      </c>
      <c r="R394" s="73" t="n">
        <v>4</v>
      </c>
      <c r="S394" s="73" t="inlineStr">
        <is>
          <t>A</t>
        </is>
      </c>
      <c r="T394" s="73" t="n">
        <v>4</v>
      </c>
      <c r="U394" s="73" t="inlineStr">
        <is>
          <t>A</t>
        </is>
      </c>
      <c r="V394" s="73" t="n">
        <v>4</v>
      </c>
      <c r="W394" s="73" t="inlineStr">
        <is>
          <t>L</t>
        </is>
      </c>
      <c r="X394" s="73" t="n">
        <v>0</v>
      </c>
      <c r="Y394" s="73" t="inlineStr"/>
      <c r="Z394" s="73" t="n">
        <v>0</v>
      </c>
      <c r="AA394" s="73" t="inlineStr">
        <is>
          <t>P0</t>
        </is>
      </c>
      <c r="AB394" s="73" t="n">
        <v>0</v>
      </c>
      <c r="AC394" s="73" t="n"/>
      <c r="AD394" s="73" t="n"/>
      <c r="AE394" s="73" t="n"/>
      <c r="AF394" s="73" t="n"/>
      <c r="AG394" s="73" t="n"/>
      <c r="AH394" s="73" t="n"/>
      <c r="AI394" s="73" t="n"/>
      <c r="AJ394" s="73" t="n"/>
      <c r="AK394" s="73" t="n"/>
      <c r="AL394" s="73" t="n"/>
      <c r="AM394" s="73" t="n"/>
      <c r="AN394" s="73" t="n"/>
      <c r="AO394" s="73" t="n"/>
      <c r="AP394" s="73" t="n"/>
      <c r="AQ394" s="73" t="n"/>
      <c r="AR394" s="73" t="n"/>
      <c r="AS394" s="73" t="n"/>
      <c r="AT394" s="73" t="n"/>
      <c r="AU394" s="73" t="n"/>
      <c r="AV394" s="73" t="n"/>
      <c r="AW394" s="73" t="n"/>
      <c r="AX394" s="73" t="n"/>
      <c r="AY394" s="73" t="n"/>
      <c r="AZ394" s="73" t="n"/>
      <c r="BA394" s="73" t="n"/>
      <c r="BB394" s="73" t="n"/>
      <c r="BC394" s="73" t="n"/>
      <c r="BD394" s="73" t="n"/>
      <c r="BE394" s="73" t="n"/>
      <c r="BF394" s="73" t="n"/>
      <c r="BG394" s="73" t="n"/>
      <c r="BH394" s="73" t="n"/>
      <c r="BI394" s="73" t="n"/>
      <c r="BJ394" s="73" t="n"/>
      <c r="BK394" s="73" t="n"/>
      <c r="BL394" s="73" t="n"/>
      <c r="BM394" s="73" t="n"/>
      <c r="BN394" s="73" t="n"/>
      <c r="BO394" s="73" t="n"/>
      <c r="BP394" s="73" t="n"/>
      <c r="BQ394" s="62">
        <f>COUNTIF($G394:$BP394,"a")+COUNTIF($G394:$BP394,"r0,a5")/2+COUNTIF($G394:$BP394,"p5,a5")/2</f>
        <v/>
      </c>
      <c r="BR394" s="62">
        <f>COUNTIF($G394:$BP394,"d")+COUNTIF($G394:$BP394,"r0,d5")/2+COUNTIF($G394:$BP394,"p5,d5")/2</f>
        <v/>
      </c>
      <c r="BS394" s="62">
        <f>COUNTIF($G394:$BP394,"b")+COUNTIF($G394:$BP394,"r0,b5")/2+COUNTIF($G394:$BP394,"p5,b5")/2</f>
        <v/>
      </c>
      <c r="BT394" s="62">
        <f>COUNTIF($G394:$BP394,"c")+COUNTIF($G394:$BP394,"r0,c5")/2+COUNTIF($G394:$BP394,"p5,c5")/2</f>
        <v/>
      </c>
      <c r="BU394" s="62">
        <f>COUNTIF($G394:$BP394,"KH")+COUNTIF($G394:$BP394,"TL")+COUNTIF($G394:$BP394,"L")</f>
        <v/>
      </c>
      <c r="BV394" s="62" t="n"/>
      <c r="BW394" s="62">
        <f>COUNTIF($G394:$BP394,"hh")</f>
        <v/>
      </c>
      <c r="BX394" s="62">
        <f>COUNTIF($G394:$BP394,"nt7")</f>
        <v/>
      </c>
      <c r="BY394" s="62">
        <f>COUNTIF($G394:$BP394,"P")+COUNTIF($G394:$BP394,"p5,a5")/2+COUNTIF($G394:$BP394,"p5,b5")/2+COUNTIF($G394:$BP394,"p5,c5")/2+COUNTIF($G394:$BP394,"p5,d5")/2</f>
        <v/>
      </c>
      <c r="BZ394" s="63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4">
        <f>IF(BZ394&gt;25,4,IF(BZ394&gt;18,3,IF(BZ394&gt;12,2,IF(BZ394&gt;4,1,0))))-BX394-2+1</f>
        <v/>
      </c>
      <c r="CE394" s="30" t="n"/>
      <c r="CF394" s="64">
        <f>CD394*CI394</f>
        <v/>
      </c>
      <c r="CG394" s="65">
        <f>F394-BY394+1</f>
        <v/>
      </c>
      <c r="CH394" s="64">
        <f>CE394*16</f>
        <v/>
      </c>
      <c r="CI394" s="66">
        <f>VLOOKUP(A394,[1]DATA!$A$6:$AI$331,34,0)</f>
        <v/>
      </c>
      <c r="CJ394" s="67">
        <f>VLOOKUP(A394,[2]CHAMCONG!A$7:CI$333,79,0)</f>
        <v/>
      </c>
      <c r="CK394" s="68">
        <f>CJ394-CA394</f>
        <v/>
      </c>
    </row>
    <row r="395">
      <c r="A395" s="83" t="inlineStr">
        <is>
          <t>A2159</t>
        </is>
      </c>
      <c r="B395" s="70" t="inlineStr">
        <is>
          <t>Nguyễn Hoàng Lâm</t>
        </is>
      </c>
      <c r="C395" s="77" t="inlineStr">
        <is>
          <t>X1 Ép - B</t>
        </is>
      </c>
      <c r="D395" s="84" t="inlineStr">
        <is>
          <t>Trực tiếp</t>
        </is>
      </c>
      <c r="E395" s="69" t="inlineStr">
        <is>
          <t>2022-02-10</t>
        </is>
      </c>
      <c r="F395" s="69" t="inlineStr"/>
      <c r="G395" s="73" t="inlineStr">
        <is>
          <t>C</t>
        </is>
      </c>
      <c r="H395" s="73" t="n">
        <v>4</v>
      </c>
      <c r="I395" s="75" t="inlineStr">
        <is>
          <t>C</t>
        </is>
      </c>
      <c r="J395" s="75" t="n">
        <v>4</v>
      </c>
      <c r="K395" s="73" t="inlineStr"/>
      <c r="L395" s="73" t="n">
        <v>0</v>
      </c>
      <c r="M395" s="73" t="inlineStr">
        <is>
          <t>A</t>
        </is>
      </c>
      <c r="N395" s="73" t="n">
        <v>4</v>
      </c>
      <c r="O395" s="75" t="inlineStr">
        <is>
          <t>A</t>
        </is>
      </c>
      <c r="P395" s="75" t="n">
        <v>0</v>
      </c>
      <c r="Q395" s="73" t="inlineStr">
        <is>
          <t>A</t>
        </is>
      </c>
      <c r="R395" s="73" t="n">
        <v>4</v>
      </c>
      <c r="S395" s="73" t="inlineStr">
        <is>
          <t>A</t>
        </is>
      </c>
      <c r="T395" s="73" t="n">
        <v>4</v>
      </c>
      <c r="U395" s="73" t="inlineStr">
        <is>
          <t>A</t>
        </is>
      </c>
      <c r="V395" s="73" t="n">
        <v>4</v>
      </c>
      <c r="W395" s="73" t="inlineStr">
        <is>
          <t>L</t>
        </is>
      </c>
      <c r="X395" s="73" t="n">
        <v>0</v>
      </c>
      <c r="Y395" s="73" t="inlineStr"/>
      <c r="Z395" s="73" t="n">
        <v>0</v>
      </c>
      <c r="AA395" s="73" t="inlineStr">
        <is>
          <t>P0</t>
        </is>
      </c>
      <c r="AB395" s="73" t="n">
        <v>0</v>
      </c>
      <c r="AC395" s="73" t="n"/>
      <c r="AD395" s="73" t="n"/>
      <c r="AE395" s="73" t="n"/>
      <c r="AF395" s="73" t="n"/>
      <c r="AG395" s="73" t="n"/>
      <c r="AH395" s="73" t="n"/>
      <c r="AI395" s="73" t="n"/>
      <c r="AJ395" s="73" t="n"/>
      <c r="AK395" s="73" t="n"/>
      <c r="AL395" s="73" t="n"/>
      <c r="AM395" s="73" t="n"/>
      <c r="AN395" s="73" t="n"/>
      <c r="AO395" s="73" t="n"/>
      <c r="AP395" s="73" t="n"/>
      <c r="AQ395" s="73" t="n"/>
      <c r="AR395" s="73" t="n"/>
      <c r="AS395" s="73" t="n"/>
      <c r="AT395" s="73" t="n"/>
      <c r="AU395" s="73" t="n"/>
      <c r="AV395" s="73" t="n"/>
      <c r="AW395" s="73" t="n"/>
      <c r="AX395" s="73" t="n"/>
      <c r="AY395" s="73" t="n"/>
      <c r="AZ395" s="73" t="n"/>
      <c r="BA395" s="73" t="n"/>
      <c r="BB395" s="73" t="n"/>
      <c r="BC395" s="73" t="n"/>
      <c r="BD395" s="73" t="n"/>
      <c r="BE395" s="73" t="n"/>
      <c r="BF395" s="73" t="n"/>
      <c r="BG395" s="73" t="n"/>
      <c r="BH395" s="73" t="n"/>
      <c r="BI395" s="73" t="n"/>
      <c r="BJ395" s="73" t="n"/>
      <c r="BK395" s="73" t="n"/>
      <c r="BL395" s="73" t="n"/>
      <c r="BM395" s="73" t="n"/>
      <c r="BN395" s="73" t="n"/>
      <c r="BO395" s="73" t="n"/>
      <c r="BP395" s="73" t="n"/>
      <c r="BQ395" s="62">
        <f>COUNTIF($G395:$BP395,"a")+COUNTIF($G395:$BP395,"r0,a5")/2+COUNTIF($G395:$BP395,"p5,a5")/2</f>
        <v/>
      </c>
      <c r="BR395" s="62">
        <f>COUNTIF($G395:$BP395,"d")+COUNTIF($G395:$BP395,"r0,d5")/2+COUNTIF($G395:$BP395,"p5,d5")/2</f>
        <v/>
      </c>
      <c r="BS395" s="62">
        <f>COUNTIF($G395:$BP395,"b")+COUNTIF($G395:$BP395,"r0,b5")/2+COUNTIF($G395:$BP395,"p5,b5")/2</f>
        <v/>
      </c>
      <c r="BT395" s="62">
        <f>COUNTIF($G395:$BP395,"c")+COUNTIF($G395:$BP395,"r0,c5")/2+COUNTIF($G395:$BP395,"p5,c5")/2</f>
        <v/>
      </c>
      <c r="BU395" s="62">
        <f>COUNTIF($G395:$BP395,"KH")+COUNTIF($G395:$BP395,"TL")+COUNTIF($G395:$BP395,"L")</f>
        <v/>
      </c>
      <c r="BV395" s="62" t="n"/>
      <c r="BW395" s="62">
        <f>COUNTIF($G395:$BP395,"hh")</f>
        <v/>
      </c>
      <c r="BX395" s="62">
        <f>COUNTIF($G395:$BP395,"nt7")</f>
        <v/>
      </c>
      <c r="BY395" s="62">
        <f>COUNTIF($G395:$BP395,"P")+COUNTIF($G395:$BP395,"p5,a5")/2+COUNTIF($G395:$BP395,"p5,b5")/2+COUNTIF($G395:$BP395,"p5,c5")/2+COUNTIF($G395:$BP395,"p5,d5")/2</f>
        <v/>
      </c>
      <c r="BZ395" s="63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4">
        <f>IF(BZ395&gt;25,4,IF(BZ395&gt;18,3,IF(BZ395&gt;12,2,IF(BZ395&gt;4,1,0))))-BX395-2+1</f>
        <v/>
      </c>
      <c r="CE395" s="30" t="n"/>
      <c r="CF395" s="64">
        <f>CD395*CI395</f>
        <v/>
      </c>
      <c r="CG395" s="65">
        <f>F395-BY395+1</f>
        <v/>
      </c>
      <c r="CH395" s="64">
        <f>CE395*16</f>
        <v/>
      </c>
      <c r="CI395" s="66">
        <f>VLOOKUP(A395,[1]DATA!$A$6:$AI$331,34,0)</f>
        <v/>
      </c>
      <c r="CJ395" s="67">
        <f>VLOOKUP(A395,[2]CHAMCONG!A$7:CI$333,79,0)</f>
        <v/>
      </c>
      <c r="CK395" s="68">
        <f>CJ395-CA395</f>
        <v/>
      </c>
    </row>
    <row r="396">
      <c r="A396" s="83" t="inlineStr">
        <is>
          <t>A2160</t>
        </is>
      </c>
      <c r="B396" s="70" t="inlineStr">
        <is>
          <t>Nguyễn Thị Như Quỳnh</t>
        </is>
      </c>
      <c r="C396" s="77" t="inlineStr">
        <is>
          <t>Kế hoạch</t>
        </is>
      </c>
      <c r="D396" s="84" t="inlineStr">
        <is>
          <t>Gián tiếp</t>
        </is>
      </c>
      <c r="E396" s="69" t="inlineStr">
        <is>
          <t>2022-02-14</t>
        </is>
      </c>
      <c r="F396" s="69" t="inlineStr"/>
      <c r="G396" s="73" t="inlineStr">
        <is>
          <t>D</t>
        </is>
      </c>
      <c r="H396" s="73" t="n">
        <v>0</v>
      </c>
      <c r="I396" s="75" t="inlineStr">
        <is>
          <t>D</t>
        </is>
      </c>
      <c r="J396" s="75" t="n">
        <v>0</v>
      </c>
      <c r="K396" s="73" t="inlineStr"/>
      <c r="L396" s="73" t="n">
        <v>0</v>
      </c>
      <c r="M396" s="73" t="inlineStr">
        <is>
          <t>D</t>
        </is>
      </c>
      <c r="N396" s="73" t="n">
        <v>0</v>
      </c>
      <c r="O396" s="75" t="inlineStr">
        <is>
          <t>D</t>
        </is>
      </c>
      <c r="P396" s="75" t="n">
        <v>0</v>
      </c>
      <c r="Q396" s="73" t="inlineStr">
        <is>
          <t>D</t>
        </is>
      </c>
      <c r="R396" s="73" t="n">
        <v>0</v>
      </c>
      <c r="S396" s="73" t="inlineStr">
        <is>
          <t>D</t>
        </is>
      </c>
      <c r="T396" s="73" t="n">
        <v>0</v>
      </c>
      <c r="U396" s="73" t="inlineStr">
        <is>
          <t>D</t>
        </is>
      </c>
      <c r="V396" s="73" t="n">
        <v>0</v>
      </c>
      <c r="W396" s="73" t="inlineStr">
        <is>
          <t>L</t>
        </is>
      </c>
      <c r="X396" s="73" t="n">
        <v>0</v>
      </c>
      <c r="Y396" s="73" t="inlineStr"/>
      <c r="Z396" s="73" t="n">
        <v>0</v>
      </c>
      <c r="AA396" s="73" t="inlineStr">
        <is>
          <t>P0</t>
        </is>
      </c>
      <c r="AB396" s="73" t="n">
        <v>0</v>
      </c>
      <c r="AC396" s="73" t="n"/>
      <c r="AD396" s="73" t="n"/>
      <c r="AE396" s="73" t="n"/>
      <c r="AF396" s="73" t="n"/>
      <c r="AG396" s="73" t="n"/>
      <c r="AH396" s="73" t="n"/>
      <c r="AI396" s="73" t="n"/>
      <c r="AJ396" s="73" t="n"/>
      <c r="AK396" s="73" t="n"/>
      <c r="AL396" s="73" t="n"/>
      <c r="AM396" s="73" t="n"/>
      <c r="AN396" s="73" t="n"/>
      <c r="AO396" s="73" t="n"/>
      <c r="AP396" s="73" t="n"/>
      <c r="AQ396" s="73" t="n"/>
      <c r="AR396" s="73" t="n"/>
      <c r="AS396" s="73" t="n"/>
      <c r="AT396" s="73" t="n"/>
      <c r="AU396" s="73" t="n"/>
      <c r="AV396" s="73" t="n"/>
      <c r="AW396" s="73" t="n"/>
      <c r="AX396" s="73" t="n"/>
      <c r="AY396" s="73" t="n"/>
      <c r="AZ396" s="73" t="n"/>
      <c r="BA396" s="73" t="n"/>
      <c r="BB396" s="73" t="n"/>
      <c r="BC396" s="73" t="n"/>
      <c r="BD396" s="73" t="n"/>
      <c r="BE396" s="73" t="n"/>
      <c r="BF396" s="73" t="n"/>
      <c r="BG396" s="73" t="n"/>
      <c r="BH396" s="73" t="n"/>
      <c r="BI396" s="73" t="n"/>
      <c r="BJ396" s="73" t="n"/>
      <c r="BK396" s="73" t="n"/>
      <c r="BL396" s="73" t="n"/>
      <c r="BM396" s="73" t="n"/>
      <c r="BN396" s="73" t="n"/>
      <c r="BO396" s="73" t="n"/>
      <c r="BP396" s="73" t="n"/>
      <c r="BQ396" s="62">
        <f>COUNTIF($G396:$BP396,"a")+COUNTIF($G396:$BP396,"r0,a5")/2+COUNTIF($G396:$BP396,"p5,a5")/2</f>
        <v/>
      </c>
      <c r="BR396" s="62">
        <f>COUNTIF($G396:$BP396,"d")+COUNTIF($G396:$BP396,"r0,d5")/2+COUNTIF($G396:$BP396,"p5,d5")/2</f>
        <v/>
      </c>
      <c r="BS396" s="62">
        <f>COUNTIF($G396:$BP396,"b")+COUNTIF($G396:$BP396,"r0,b5")/2+COUNTIF($G396:$BP396,"p5,b5")/2</f>
        <v/>
      </c>
      <c r="BT396" s="62">
        <f>COUNTIF($G396:$BP396,"c")+COUNTIF($G396:$BP396,"r0,c5")/2+COUNTIF($G396:$BP396,"p5,c5")/2</f>
        <v/>
      </c>
      <c r="BU396" s="62">
        <f>COUNTIF($G396:$BP396,"KH")+COUNTIF($G396:$BP396,"TL")+COUNTIF($G396:$BP396,"L")</f>
        <v/>
      </c>
      <c r="BV396" s="62" t="n"/>
      <c r="BW396" s="62">
        <f>COUNTIF($G396:$BP396,"hh")</f>
        <v/>
      </c>
      <c r="BX396" s="62">
        <f>COUNTIF($G396:$BP396,"nt7")</f>
        <v/>
      </c>
      <c r="BY396" s="62">
        <f>COUNTIF($G396:$BP396,"P")+COUNTIF($G396:$BP396,"p5,a5")/2+COUNTIF($G396:$BP396,"p5,b5")/2+COUNTIF($G396:$BP396,"p5,c5")/2+COUNTIF($G396:$BP396,"p5,d5")/2</f>
        <v/>
      </c>
      <c r="BZ396" s="63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4">
        <f>IF(BZ396&gt;25,4,IF(BZ396&gt;18,3,IF(BZ396&gt;12,2,IF(BZ396&gt;4,1,0))))-BX396-2+1</f>
        <v/>
      </c>
      <c r="CE396" s="30" t="n"/>
      <c r="CF396" s="64">
        <f>CD396*CI396</f>
        <v/>
      </c>
      <c r="CG396" s="65">
        <f>F396-BY396+1</f>
        <v/>
      </c>
      <c r="CH396" s="64">
        <f>CE396*16</f>
        <v/>
      </c>
      <c r="CI396" s="66">
        <f>VLOOKUP(A396,[1]DATA!$A$6:$AI$331,34,0)</f>
        <v/>
      </c>
      <c r="CJ396" s="67">
        <f>VLOOKUP(A396,[2]CHAMCONG!A$7:CI$333,79,0)</f>
        <v/>
      </c>
      <c r="CK396" s="68">
        <f>CJ396-CA396</f>
        <v/>
      </c>
    </row>
    <row r="397">
      <c r="A397" s="83" t="inlineStr">
        <is>
          <t>A2162</t>
        </is>
      </c>
      <c r="B397" s="70" t="inlineStr">
        <is>
          <t>Lê Xuân Hương</t>
        </is>
      </c>
      <c r="C397" s="77" t="inlineStr">
        <is>
          <t>QA/QC X1 Xi</t>
        </is>
      </c>
      <c r="D397" s="84" t="inlineStr">
        <is>
          <t>Trực tiếp</t>
        </is>
      </c>
      <c r="E397" s="69" t="inlineStr">
        <is>
          <t>2022-02-14</t>
        </is>
      </c>
      <c r="F397" s="69" t="inlineStr"/>
      <c r="G397" s="73" t="inlineStr">
        <is>
          <t>A</t>
        </is>
      </c>
      <c r="H397" s="73" t="n">
        <v>4</v>
      </c>
      <c r="I397" s="75" t="inlineStr">
        <is>
          <t>A</t>
        </is>
      </c>
      <c r="J397" s="75" t="n">
        <v>4</v>
      </c>
      <c r="K397" s="73" t="inlineStr"/>
      <c r="L397" s="73" t="n">
        <v>0</v>
      </c>
      <c r="M397" s="73" t="inlineStr">
        <is>
          <t>C</t>
        </is>
      </c>
      <c r="N397" s="73" t="n">
        <v>4</v>
      </c>
      <c r="O397" s="75" t="inlineStr">
        <is>
          <t>C</t>
        </is>
      </c>
      <c r="P397" s="75" t="n">
        <v>4</v>
      </c>
      <c r="Q397" s="73" t="inlineStr">
        <is>
          <t>C</t>
        </is>
      </c>
      <c r="R397" s="73" t="n">
        <v>4</v>
      </c>
      <c r="S397" s="73" t="inlineStr">
        <is>
          <t>C</t>
        </is>
      </c>
      <c r="T397" s="73" t="n">
        <v>4</v>
      </c>
      <c r="U397" s="73" t="inlineStr">
        <is>
          <t>C</t>
        </is>
      </c>
      <c r="V397" s="73" t="n">
        <v>4</v>
      </c>
      <c r="W397" s="73" t="inlineStr">
        <is>
          <t>L</t>
        </is>
      </c>
      <c r="X397" s="73" t="n">
        <v>0</v>
      </c>
      <c r="Y397" s="73" t="inlineStr"/>
      <c r="Z397" s="73" t="n">
        <v>0</v>
      </c>
      <c r="AA397" s="73" t="inlineStr">
        <is>
          <t>R0</t>
        </is>
      </c>
      <c r="AB397" s="73" t="n">
        <v>0</v>
      </c>
      <c r="AC397" s="73" t="n"/>
      <c r="AD397" s="73" t="n"/>
      <c r="AE397" s="73" t="n"/>
      <c r="AF397" s="73" t="n"/>
      <c r="AG397" s="73" t="n"/>
      <c r="AH397" s="73" t="n"/>
      <c r="AI397" s="73" t="n"/>
      <c r="AJ397" s="73" t="n"/>
      <c r="AK397" s="73" t="n"/>
      <c r="AL397" s="73" t="n"/>
      <c r="AM397" s="73" t="n"/>
      <c r="AN397" s="73" t="n"/>
      <c r="AO397" s="73" t="n"/>
      <c r="AP397" s="73" t="n"/>
      <c r="AQ397" s="73" t="n"/>
      <c r="AR397" s="73" t="n"/>
      <c r="AS397" s="73" t="n"/>
      <c r="AT397" s="73" t="n"/>
      <c r="AU397" s="73" t="n"/>
      <c r="AV397" s="73" t="n"/>
      <c r="AW397" s="73" t="n"/>
      <c r="AX397" s="73" t="n"/>
      <c r="AY397" s="73" t="n"/>
      <c r="AZ397" s="73" t="n"/>
      <c r="BA397" s="73" t="n"/>
      <c r="BB397" s="73" t="n"/>
      <c r="BC397" s="73" t="n"/>
      <c r="BD397" s="73" t="n"/>
      <c r="BE397" s="73" t="n"/>
      <c r="BF397" s="73" t="n"/>
      <c r="BG397" s="73" t="n"/>
      <c r="BH397" s="73" t="n"/>
      <c r="BI397" s="73" t="n"/>
      <c r="BJ397" s="73" t="n"/>
      <c r="BK397" s="73" t="n"/>
      <c r="BL397" s="73" t="n"/>
      <c r="BM397" s="73" t="n"/>
      <c r="BN397" s="73" t="n"/>
      <c r="BO397" s="73" t="n"/>
      <c r="BP397" s="73" t="n"/>
      <c r="BQ397" s="62">
        <f>COUNTIF($G397:$BP397,"a")+COUNTIF($G397:$BP397,"r0,a5")/2+COUNTIF($G397:$BP397,"p5,a5")/2</f>
        <v/>
      </c>
      <c r="BR397" s="62">
        <f>COUNTIF($G397:$BP397,"d")+COUNTIF($G397:$BP397,"r0,d5")/2+COUNTIF($G397:$BP397,"p5,d5")/2</f>
        <v/>
      </c>
      <c r="BS397" s="62">
        <f>COUNTIF($G397:$BP397,"b")+COUNTIF($G397:$BP397,"r0,b5")/2+COUNTIF($G397:$BP397,"p5,b5")/2</f>
        <v/>
      </c>
      <c r="BT397" s="62">
        <f>COUNTIF($G397:$BP397,"c")+COUNTIF($G397:$BP397,"r0,c5")/2+COUNTIF($G397:$BP397,"p5,c5")/2</f>
        <v/>
      </c>
      <c r="BU397" s="62">
        <f>COUNTIF($G397:$BP397,"KH")+COUNTIF($G397:$BP397,"TL")+COUNTIF($G397:$BP397,"L")</f>
        <v/>
      </c>
      <c r="BV397" s="62" t="n"/>
      <c r="BW397" s="62">
        <f>COUNTIF($G397:$BP397,"hh")</f>
        <v/>
      </c>
      <c r="BX397" s="62">
        <f>COUNTIF($G397:$BP397,"nt7")</f>
        <v/>
      </c>
      <c r="BY397" s="62">
        <f>COUNTIF($G397:$BP397,"P")+COUNTIF($G397:$BP397,"p5,a5")/2+COUNTIF($G397:$BP397,"p5,b5")/2+COUNTIF($G397:$BP397,"p5,c5")/2+COUNTIF($G397:$BP397,"p5,d5")/2</f>
        <v/>
      </c>
      <c r="BZ397" s="63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4">
        <f>IF(BZ397&gt;25,4,IF(BZ397&gt;18,3,IF(BZ397&gt;12,2,IF(BZ397&gt;4,1,0))))-BX397-2+1</f>
        <v/>
      </c>
      <c r="CE397" s="30" t="n"/>
      <c r="CF397" s="64">
        <f>CD397*CI397</f>
        <v/>
      </c>
      <c r="CG397" s="65">
        <f>F397-BY397+1</f>
        <v/>
      </c>
      <c r="CH397" s="64">
        <f>CE397*16</f>
        <v/>
      </c>
      <c r="CI397" s="66">
        <f>VLOOKUP(A397,[1]DATA!$A$6:$AI$331,34,0)</f>
        <v/>
      </c>
      <c r="CJ397" s="67">
        <f>VLOOKUP(A397,[2]CHAMCONG!A$7:CI$333,79,0)</f>
        <v/>
      </c>
      <c r="CK397" s="68">
        <f>CJ397-CA397</f>
        <v/>
      </c>
    </row>
    <row r="398">
      <c r="A398" s="83" t="inlineStr">
        <is>
          <t>A2164</t>
        </is>
      </c>
      <c r="B398" s="70" t="inlineStr">
        <is>
          <t>Lê Văn Hiếu</t>
        </is>
      </c>
      <c r="C398" s="77" t="inlineStr">
        <is>
          <t>X2 Line 2-3</t>
        </is>
      </c>
      <c r="D398" s="84" t="inlineStr">
        <is>
          <t>Trực tiếp</t>
        </is>
      </c>
      <c r="E398" s="69" t="inlineStr">
        <is>
          <t>2022-02-14</t>
        </is>
      </c>
      <c r="F398" s="69" t="inlineStr"/>
      <c r="G398" s="73" t="inlineStr">
        <is>
          <t>A</t>
        </is>
      </c>
      <c r="H398" s="73" t="n">
        <v>0</v>
      </c>
      <c r="I398" s="75" t="inlineStr">
        <is>
          <t>A</t>
        </is>
      </c>
      <c r="J398" s="75" t="n">
        <v>4</v>
      </c>
      <c r="K398" s="73" t="inlineStr"/>
      <c r="L398" s="73" t="n">
        <v>0</v>
      </c>
      <c r="M398" s="73" t="inlineStr">
        <is>
          <t>A</t>
        </is>
      </c>
      <c r="N398" s="73" t="n">
        <v>4</v>
      </c>
      <c r="O398" s="75" t="inlineStr">
        <is>
          <t>A</t>
        </is>
      </c>
      <c r="P398" s="75" t="n">
        <v>4</v>
      </c>
      <c r="Q398" s="73" t="inlineStr">
        <is>
          <t>A</t>
        </is>
      </c>
      <c r="R398" s="73" t="n">
        <v>4</v>
      </c>
      <c r="S398" s="73" t="inlineStr">
        <is>
          <t>A</t>
        </is>
      </c>
      <c r="T398" s="73" t="n">
        <v>0</v>
      </c>
      <c r="U398" s="73" t="inlineStr">
        <is>
          <t>A</t>
        </is>
      </c>
      <c r="V398" s="73" t="n">
        <v>4</v>
      </c>
      <c r="W398" s="73" t="inlineStr">
        <is>
          <t>L</t>
        </is>
      </c>
      <c r="X398" s="73" t="n">
        <v>0</v>
      </c>
      <c r="Y398" s="73" t="inlineStr"/>
      <c r="Z398" s="73" t="n">
        <v>0</v>
      </c>
      <c r="AA398" s="73" t="inlineStr">
        <is>
          <t>P0</t>
        </is>
      </c>
      <c r="AB398" s="73" t="n">
        <v>0</v>
      </c>
      <c r="AC398" s="73" t="n"/>
      <c r="AD398" s="73" t="n"/>
      <c r="AE398" s="73" t="n"/>
      <c r="AF398" s="73" t="n"/>
      <c r="AG398" s="73" t="n"/>
      <c r="AH398" s="73" t="n"/>
      <c r="AI398" s="73" t="n"/>
      <c r="AJ398" s="73" t="n"/>
      <c r="AK398" s="73" t="n"/>
      <c r="AL398" s="73" t="n"/>
      <c r="AM398" s="73" t="n"/>
      <c r="AN398" s="73" t="n"/>
      <c r="AO398" s="73" t="n"/>
      <c r="AP398" s="73" t="n"/>
      <c r="AQ398" s="73" t="n"/>
      <c r="AR398" s="73" t="n"/>
      <c r="AS398" s="73" t="n"/>
      <c r="AT398" s="73" t="n"/>
      <c r="AU398" s="73" t="n"/>
      <c r="AV398" s="73" t="n"/>
      <c r="AW398" s="73" t="n"/>
      <c r="AX398" s="73" t="n"/>
      <c r="AY398" s="73" t="n"/>
      <c r="AZ398" s="73" t="n"/>
      <c r="BA398" s="73" t="n"/>
      <c r="BB398" s="73" t="n"/>
      <c r="BC398" s="73" t="n"/>
      <c r="BD398" s="73" t="n"/>
      <c r="BE398" s="73" t="n"/>
      <c r="BF398" s="73" t="n"/>
      <c r="BG398" s="73" t="n"/>
      <c r="BH398" s="73" t="n"/>
      <c r="BI398" s="73" t="n"/>
      <c r="BJ398" s="73" t="n"/>
      <c r="BK398" s="73" t="n"/>
      <c r="BL398" s="73" t="n"/>
      <c r="BM398" s="73" t="n"/>
      <c r="BN398" s="73" t="n"/>
      <c r="BO398" s="73" t="n"/>
      <c r="BP398" s="73" t="n"/>
      <c r="BQ398" s="62">
        <f>COUNTIF($G398:$BP398,"a")+COUNTIF($G398:$BP398,"r0,a5")/2+COUNTIF($G398:$BP398,"p5,a5")/2</f>
        <v/>
      </c>
      <c r="BR398" s="62">
        <f>COUNTIF($G398:$BP398,"d")+COUNTIF($G398:$BP398,"r0,d5")/2+COUNTIF($G398:$BP398,"p5,d5")/2</f>
        <v/>
      </c>
      <c r="BS398" s="62">
        <f>COUNTIF($G398:$BP398,"b")+COUNTIF($G398:$BP398,"r0,b5")/2+COUNTIF($G398:$BP398,"p5,b5")/2</f>
        <v/>
      </c>
      <c r="BT398" s="62">
        <f>COUNTIF($G398:$BP398,"c")+COUNTIF($G398:$BP398,"r0,c5")/2+COUNTIF($G398:$BP398,"p5,c5")/2</f>
        <v/>
      </c>
      <c r="BU398" s="62">
        <f>COUNTIF($G398:$BP398,"KH")+COUNTIF($G398:$BP398,"TL")+COUNTIF($G398:$BP398,"L")</f>
        <v/>
      </c>
      <c r="BV398" s="62" t="n"/>
      <c r="BW398" s="62">
        <f>COUNTIF($G398:$BP398,"hh")</f>
        <v/>
      </c>
      <c r="BX398" s="62">
        <f>COUNTIF($G398:$BP398,"nt7")</f>
        <v/>
      </c>
      <c r="BY398" s="62">
        <f>COUNTIF($G398:$BP398,"P")+COUNTIF($G398:$BP398,"p5,a5")/2+COUNTIF($G398:$BP398,"p5,b5")/2+COUNTIF($G398:$BP398,"p5,c5")/2+COUNTIF($G398:$BP398,"p5,d5")/2</f>
        <v/>
      </c>
      <c r="BZ398" s="63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4">
        <f>IF(BZ398&gt;25,4,IF(BZ398&gt;18,3,IF(BZ398&gt;12,2,IF(BZ398&gt;4,1,0))))-BX398-2+1</f>
        <v/>
      </c>
      <c r="CE398" s="30" t="n"/>
      <c r="CF398" s="64">
        <f>CD398*CI398</f>
        <v/>
      </c>
      <c r="CG398" s="65">
        <f>F398-BY398+1</f>
        <v/>
      </c>
      <c r="CH398" s="64">
        <f>CE398*16</f>
        <v/>
      </c>
      <c r="CI398" s="66">
        <f>VLOOKUP(A398,[1]DATA!$A$6:$AI$331,34,0)</f>
        <v/>
      </c>
      <c r="CJ398" s="67">
        <f>VLOOKUP(A398,[2]CHAMCONG!A$7:CI$333,79,0)</f>
        <v/>
      </c>
      <c r="CK398" s="68">
        <f>CJ398-CA398</f>
        <v/>
      </c>
    </row>
    <row r="399">
      <c r="A399" s="83" t="inlineStr">
        <is>
          <t>A2166</t>
        </is>
      </c>
      <c r="B399" s="70" t="inlineStr">
        <is>
          <t>Nguyễn Văn Hầu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2022-02-14</t>
        </is>
      </c>
      <c r="F399" s="69" t="inlineStr"/>
      <c r="G399" s="73" t="inlineStr">
        <is>
          <t>A</t>
        </is>
      </c>
      <c r="H399" s="73" t="n">
        <v>4</v>
      </c>
      <c r="I399" s="75" t="inlineStr">
        <is>
          <t>A</t>
        </is>
      </c>
      <c r="J399" s="75" t="n">
        <v>4</v>
      </c>
      <c r="K399" s="73" t="inlineStr"/>
      <c r="L399" s="73" t="n">
        <v>0</v>
      </c>
      <c r="M399" s="73" t="inlineStr">
        <is>
          <t>C</t>
        </is>
      </c>
      <c r="N399" s="73" t="n">
        <v>4</v>
      </c>
      <c r="O399" s="75" t="inlineStr">
        <is>
          <t>C</t>
        </is>
      </c>
      <c r="P399" s="75" t="n">
        <v>4</v>
      </c>
      <c r="Q399" s="73" t="inlineStr">
        <is>
          <t>C</t>
        </is>
      </c>
      <c r="R399" s="73" t="n">
        <v>4</v>
      </c>
      <c r="S399" s="73" t="inlineStr">
        <is>
          <t>C</t>
        </is>
      </c>
      <c r="T399" s="73" t="n">
        <v>4</v>
      </c>
      <c r="U399" s="73" t="inlineStr">
        <is>
          <t>C</t>
        </is>
      </c>
      <c r="V399" s="73" t="n">
        <v>4</v>
      </c>
      <c r="W399" s="73" t="inlineStr">
        <is>
          <t>L</t>
        </is>
      </c>
      <c r="X399" s="73" t="n">
        <v>0</v>
      </c>
      <c r="Y399" s="73" t="inlineStr"/>
      <c r="Z399" s="73" t="n">
        <v>0</v>
      </c>
      <c r="AA399" s="73" t="inlineStr">
        <is>
          <t>R0</t>
        </is>
      </c>
      <c r="AB399" s="73" t="n">
        <v>0</v>
      </c>
      <c r="AC399" s="73" t="n"/>
      <c r="AD399" s="73" t="n"/>
      <c r="AE399" s="73" t="n"/>
      <c r="AF399" s="73" t="n"/>
      <c r="AG399" s="73" t="n"/>
      <c r="AH399" s="73" t="n"/>
      <c r="AI399" s="73" t="n"/>
      <c r="AJ399" s="73" t="n"/>
      <c r="AK399" s="73" t="n"/>
      <c r="AL399" s="73" t="n"/>
      <c r="AM399" s="73" t="n"/>
      <c r="AN399" s="73" t="n"/>
      <c r="AO399" s="73" t="n"/>
      <c r="AP399" s="73" t="n"/>
      <c r="AQ399" s="73" t="n"/>
      <c r="AR399" s="73" t="n"/>
      <c r="AS399" s="73" t="n"/>
      <c r="AT399" s="73" t="n"/>
      <c r="AU399" s="73" t="n"/>
      <c r="AV399" s="73" t="n"/>
      <c r="AW399" s="73" t="n"/>
      <c r="AX399" s="73" t="n"/>
      <c r="AY399" s="73" t="n"/>
      <c r="AZ399" s="73" t="n"/>
      <c r="BA399" s="73" t="n"/>
      <c r="BB399" s="73" t="n"/>
      <c r="BC399" s="73" t="n"/>
      <c r="BD399" s="73" t="n"/>
      <c r="BE399" s="73" t="n"/>
      <c r="BF399" s="73" t="n"/>
      <c r="BG399" s="73" t="n"/>
      <c r="BH399" s="73" t="n"/>
      <c r="BI399" s="73" t="n"/>
      <c r="BJ399" s="73" t="n"/>
      <c r="BK399" s="73" t="n"/>
      <c r="BL399" s="73" t="n"/>
      <c r="BM399" s="73" t="n"/>
      <c r="BN399" s="73" t="n"/>
      <c r="BO399" s="73" t="n"/>
      <c r="BP399" s="73" t="n"/>
      <c r="BQ399" s="62">
        <f>COUNTIF($G399:$BP399,"a")+COUNTIF($G399:$BP399,"r0,a5")/2+COUNTIF($G399:$BP399,"p5,a5")/2</f>
        <v/>
      </c>
      <c r="BR399" s="62">
        <f>COUNTIF($G399:$BP399,"d")+COUNTIF($G399:$BP399,"r0,d5")/2+COUNTIF($G399:$BP399,"p5,d5")/2</f>
        <v/>
      </c>
      <c r="BS399" s="62">
        <f>COUNTIF($G399:$BP399,"b")+COUNTIF($G399:$BP399,"r0,b5")/2+COUNTIF($G399:$BP399,"p5,b5")/2</f>
        <v/>
      </c>
      <c r="BT399" s="62">
        <f>COUNTIF($G399:$BP399,"c")+COUNTIF($G399:$BP399,"r0,c5")/2+COUNTIF($G399:$BP399,"p5,c5")/2</f>
        <v/>
      </c>
      <c r="BU399" s="62">
        <f>COUNTIF($G399:$BP399,"KH")+COUNTIF($G399:$BP399,"TL")+COUNTIF($G399:$BP399,"L")</f>
        <v/>
      </c>
      <c r="BV399" s="62" t="n"/>
      <c r="BW399" s="62">
        <f>COUNTIF($G399:$BP399,"hh")</f>
        <v/>
      </c>
      <c r="BX399" s="62">
        <f>COUNTIF($G399:$BP399,"nt7")</f>
        <v/>
      </c>
      <c r="BY399" s="62">
        <f>COUNTIF($G399:$BP399,"P")+COUNTIF($G399:$BP399,"p5,a5")/2+COUNTIF($G399:$BP399,"p5,b5")/2+COUNTIF($G399:$BP399,"p5,c5")/2+COUNTIF($G399:$BP399,"p5,d5")/2</f>
        <v/>
      </c>
      <c r="BZ399" s="63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4">
        <f>IF(BZ399&gt;25,4,IF(BZ399&gt;18,3,IF(BZ399&gt;12,2,IF(BZ399&gt;4,1,0))))-BX399-2+1</f>
        <v/>
      </c>
      <c r="CE399" s="30" t="n"/>
      <c r="CF399" s="64">
        <f>CD399*CI399</f>
        <v/>
      </c>
      <c r="CG399" s="65">
        <f>F399-BY399+1</f>
        <v/>
      </c>
      <c r="CH399" s="64">
        <f>CE399*16</f>
        <v/>
      </c>
      <c r="CI399" s="66">
        <f>VLOOKUP(A399,[1]DATA!$A$6:$AI$331,34,0)</f>
        <v/>
      </c>
      <c r="CJ399" s="67">
        <f>VLOOKUP(A399,[2]CHAMCONG!A$7:CI$333,79,0)</f>
        <v/>
      </c>
      <c r="CK399" s="68">
        <f>CJ399-CA399</f>
        <v/>
      </c>
    </row>
    <row r="400">
      <c r="A400" s="83" t="inlineStr">
        <is>
          <t>A2167</t>
        </is>
      </c>
      <c r="B400" s="70" t="inlineStr">
        <is>
          <t>Nguyễn Cao Bằng</t>
        </is>
      </c>
      <c r="C400" s="77" t="inlineStr">
        <is>
          <t>X1 Ép - A</t>
        </is>
      </c>
      <c r="D400" s="84" t="inlineStr">
        <is>
          <t>Trực tiếp</t>
        </is>
      </c>
      <c r="E400" s="69" t="inlineStr">
        <is>
          <t>2022-02-14</t>
        </is>
      </c>
      <c r="F400" s="69" t="inlineStr"/>
      <c r="G400" s="73" t="inlineStr">
        <is>
          <t>A</t>
        </is>
      </c>
      <c r="H400" s="73" t="n">
        <v>4</v>
      </c>
      <c r="I400" s="75" t="inlineStr">
        <is>
          <t>A</t>
        </is>
      </c>
      <c r="J400" s="75" t="n">
        <v>4</v>
      </c>
      <c r="K400" s="73" t="inlineStr"/>
      <c r="L400" s="73" t="n">
        <v>0</v>
      </c>
      <c r="M400" s="73" t="inlineStr">
        <is>
          <t>C</t>
        </is>
      </c>
      <c r="N400" s="73" t="n">
        <v>4</v>
      </c>
      <c r="O400" s="75" t="inlineStr">
        <is>
          <t>C</t>
        </is>
      </c>
      <c r="P400" s="75" t="n">
        <v>4</v>
      </c>
      <c r="Q400" s="73" t="inlineStr">
        <is>
          <t>C</t>
        </is>
      </c>
      <c r="R400" s="73" t="n">
        <v>4</v>
      </c>
      <c r="S400" s="73" t="inlineStr">
        <is>
          <t>C</t>
        </is>
      </c>
      <c r="T400" s="73" t="n">
        <v>4</v>
      </c>
      <c r="U400" s="73" t="inlineStr">
        <is>
          <t>C</t>
        </is>
      </c>
      <c r="V400" s="73" t="n">
        <v>4</v>
      </c>
      <c r="W400" s="73" t="inlineStr">
        <is>
          <t>L</t>
        </is>
      </c>
      <c r="X400" s="73" t="n">
        <v>0</v>
      </c>
      <c r="Y400" s="73" t="inlineStr"/>
      <c r="Z400" s="73" t="n">
        <v>0</v>
      </c>
      <c r="AA400" s="73" t="inlineStr">
        <is>
          <t>R0</t>
        </is>
      </c>
      <c r="AB400" s="73" t="n">
        <v>0</v>
      </c>
      <c r="AC400" s="73" t="n"/>
      <c r="AD400" s="73" t="n"/>
      <c r="AE400" s="73" t="n"/>
      <c r="AF400" s="73" t="n"/>
      <c r="AG400" s="73" t="n"/>
      <c r="AH400" s="73" t="n"/>
      <c r="AI400" s="73" t="n"/>
      <c r="AJ400" s="73" t="n"/>
      <c r="AK400" s="73" t="n"/>
      <c r="AL400" s="73" t="n"/>
      <c r="AM400" s="73" t="n"/>
      <c r="AN400" s="73" t="n"/>
      <c r="AO400" s="73" t="n"/>
      <c r="AP400" s="73" t="n"/>
      <c r="AQ400" s="73" t="n"/>
      <c r="AR400" s="73" t="n"/>
      <c r="AS400" s="73" t="n"/>
      <c r="AT400" s="73" t="n"/>
      <c r="AU400" s="73" t="n"/>
      <c r="AV400" s="73" t="n"/>
      <c r="AW400" s="73" t="n"/>
      <c r="AX400" s="73" t="n"/>
      <c r="AY400" s="73" t="n"/>
      <c r="AZ400" s="73" t="n"/>
      <c r="BA400" s="73" t="n"/>
      <c r="BB400" s="73" t="n"/>
      <c r="BC400" s="73" t="n"/>
      <c r="BD400" s="73" t="n"/>
      <c r="BE400" s="73" t="n"/>
      <c r="BF400" s="73" t="n"/>
      <c r="BG400" s="73" t="n"/>
      <c r="BH400" s="73" t="n"/>
      <c r="BI400" s="73" t="n"/>
      <c r="BJ400" s="73" t="n"/>
      <c r="BK400" s="73" t="n"/>
      <c r="BL400" s="73" t="n"/>
      <c r="BM400" s="73" t="n"/>
      <c r="BN400" s="73" t="n"/>
      <c r="BO400" s="73" t="n"/>
      <c r="BP400" s="73" t="n"/>
      <c r="BQ400" s="62">
        <f>COUNTIF($G400:$BP400,"a")+COUNTIF($G400:$BP400,"r0,a5")/2+COUNTIF($G400:$BP400,"p5,a5")/2</f>
        <v/>
      </c>
      <c r="BR400" s="62">
        <f>COUNTIF($G400:$BP400,"d")+COUNTIF($G400:$BP400,"r0,d5")/2+COUNTIF($G400:$BP400,"p5,d5")/2</f>
        <v/>
      </c>
      <c r="BS400" s="62">
        <f>COUNTIF($G400:$BP400,"b")+COUNTIF($G400:$BP400,"r0,b5")/2+COUNTIF($G400:$BP400,"p5,b5")/2</f>
        <v/>
      </c>
      <c r="BT400" s="62">
        <f>COUNTIF($G400:$BP400,"c")+COUNTIF($G400:$BP400,"r0,c5")/2+COUNTIF($G400:$BP400,"p5,c5")/2</f>
        <v/>
      </c>
      <c r="BU400" s="62">
        <f>COUNTIF($G400:$BP400,"KH")+COUNTIF($G400:$BP400,"TL")+COUNTIF($G400:$BP400,"L")</f>
        <v/>
      </c>
      <c r="BV400" s="62" t="n"/>
      <c r="BW400" s="62">
        <f>COUNTIF($G400:$BP400,"hh")</f>
        <v/>
      </c>
      <c r="BX400" s="62">
        <f>COUNTIF($G400:$BP400,"nt7")</f>
        <v/>
      </c>
      <c r="BY400" s="62">
        <f>COUNTIF($G400:$BP400,"P")+COUNTIF($G400:$BP400,"p5,a5")/2+COUNTIF($G400:$BP400,"p5,b5")/2+COUNTIF($G400:$BP400,"p5,c5")/2+COUNTIF($G400:$BP400,"p5,d5")/2</f>
        <v/>
      </c>
      <c r="BZ400" s="63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4">
        <f>IF(BZ400&gt;25,4,IF(BZ400&gt;18,3,IF(BZ400&gt;12,2,IF(BZ400&gt;4,1,0))))-BX400-2+1</f>
        <v/>
      </c>
      <c r="CE400" s="30" t="n"/>
      <c r="CF400" s="64">
        <f>CD400*CI400</f>
        <v/>
      </c>
      <c r="CG400" s="65">
        <f>F400-BY400+1</f>
        <v/>
      </c>
      <c r="CH400" s="64">
        <f>CE400*16</f>
        <v/>
      </c>
      <c r="CI400" s="66">
        <f>VLOOKUP(A400,[1]DATA!$A$6:$AI$331,34,0)</f>
        <v/>
      </c>
      <c r="CJ400" s="67">
        <f>VLOOKUP(A400,[2]CHAMCONG!A$7:CI$333,79,0)</f>
        <v/>
      </c>
      <c r="CK400" s="68">
        <f>CJ400-CA400</f>
        <v/>
      </c>
    </row>
    <row r="401">
      <c r="A401" s="83" t="inlineStr">
        <is>
          <t>A2168</t>
        </is>
      </c>
      <c r="B401" s="70" t="inlineStr">
        <is>
          <t>Nguyễn Trí Tâm</t>
        </is>
      </c>
      <c r="C401" s="77" t="inlineStr">
        <is>
          <t>X1 Ép - A</t>
        </is>
      </c>
      <c r="D401" s="84" t="inlineStr">
        <is>
          <t>Trực tiếp</t>
        </is>
      </c>
      <c r="E401" s="69" t="inlineStr">
        <is>
          <t>2022-02-14</t>
        </is>
      </c>
      <c r="F401" s="69" t="inlineStr"/>
      <c r="G401" s="73" t="inlineStr">
        <is>
          <t>A</t>
        </is>
      </c>
      <c r="H401" s="73" t="n">
        <v>4</v>
      </c>
      <c r="I401" s="75" t="inlineStr">
        <is>
          <t>A</t>
        </is>
      </c>
      <c r="J401" s="75" t="n">
        <v>4</v>
      </c>
      <c r="K401" s="73" t="inlineStr"/>
      <c r="L401" s="73" t="n">
        <v>0</v>
      </c>
      <c r="M401" s="73" t="inlineStr">
        <is>
          <t>C</t>
        </is>
      </c>
      <c r="N401" s="73" t="n">
        <v>4</v>
      </c>
      <c r="O401" s="75" t="inlineStr">
        <is>
          <t>C</t>
        </is>
      </c>
      <c r="P401" s="75" t="n">
        <v>4</v>
      </c>
      <c r="Q401" s="73" t="inlineStr">
        <is>
          <t>C</t>
        </is>
      </c>
      <c r="R401" s="73" t="n">
        <v>4</v>
      </c>
      <c r="S401" s="73" t="inlineStr">
        <is>
          <t>C</t>
        </is>
      </c>
      <c r="T401" s="73" t="n">
        <v>4</v>
      </c>
      <c r="U401" s="73" t="inlineStr">
        <is>
          <t>C</t>
        </is>
      </c>
      <c r="V401" s="73" t="n">
        <v>4</v>
      </c>
      <c r="W401" s="73" t="inlineStr">
        <is>
          <t>L</t>
        </is>
      </c>
      <c r="X401" s="73" t="n">
        <v>0</v>
      </c>
      <c r="Y401" s="73" t="inlineStr"/>
      <c r="Z401" s="73" t="n">
        <v>0</v>
      </c>
      <c r="AA401" s="73" t="inlineStr">
        <is>
          <t>R0</t>
        </is>
      </c>
      <c r="AB401" s="73" t="n">
        <v>0</v>
      </c>
      <c r="AC401" s="73" t="n"/>
      <c r="AD401" s="73" t="n"/>
      <c r="AE401" s="73" t="n"/>
      <c r="AF401" s="73" t="n"/>
      <c r="AG401" s="73" t="n"/>
      <c r="AH401" s="73" t="n"/>
      <c r="AI401" s="73" t="n"/>
      <c r="AJ401" s="73" t="n"/>
      <c r="AK401" s="73" t="n"/>
      <c r="AL401" s="73" t="n"/>
      <c r="AM401" s="73" t="n"/>
      <c r="AN401" s="73" t="n"/>
      <c r="AO401" s="73" t="n"/>
      <c r="AP401" s="73" t="n"/>
      <c r="AQ401" s="73" t="n"/>
      <c r="AR401" s="73" t="n"/>
      <c r="AS401" s="73" t="n"/>
      <c r="AT401" s="73" t="n"/>
      <c r="AU401" s="73" t="n"/>
      <c r="AV401" s="73" t="n"/>
      <c r="AW401" s="73" t="n"/>
      <c r="AX401" s="73" t="n"/>
      <c r="AY401" s="73" t="n"/>
      <c r="AZ401" s="73" t="n"/>
      <c r="BA401" s="73" t="n"/>
      <c r="BB401" s="73" t="n"/>
      <c r="BC401" s="73" t="n"/>
      <c r="BD401" s="73" t="n"/>
      <c r="BE401" s="73" t="n"/>
      <c r="BF401" s="73" t="n"/>
      <c r="BG401" s="73" t="n"/>
      <c r="BH401" s="73" t="n"/>
      <c r="BI401" s="73" t="n"/>
      <c r="BJ401" s="73" t="n"/>
      <c r="BK401" s="73" t="n"/>
      <c r="BL401" s="73" t="n"/>
      <c r="BM401" s="73" t="n"/>
      <c r="BN401" s="73" t="n"/>
      <c r="BO401" s="73" t="n"/>
      <c r="BP401" s="73" t="n"/>
      <c r="BQ401" s="62">
        <f>COUNTIF($G401:$BP401,"a")+COUNTIF($G401:$BP401,"r0,a5")/2+COUNTIF($G401:$BP401,"p5,a5")/2</f>
        <v/>
      </c>
      <c r="BR401" s="62">
        <f>COUNTIF($G401:$BP401,"d")+COUNTIF($G401:$BP401,"r0,d5")/2+COUNTIF($G401:$BP401,"p5,d5")/2</f>
        <v/>
      </c>
      <c r="BS401" s="62">
        <f>COUNTIF($G401:$BP401,"b")+COUNTIF($G401:$BP401,"r0,b5")/2+COUNTIF($G401:$BP401,"p5,b5")/2</f>
        <v/>
      </c>
      <c r="BT401" s="62">
        <f>COUNTIF($G401:$BP401,"c")+COUNTIF($G401:$BP401,"r0,c5")/2+COUNTIF($G401:$BP401,"p5,c5")/2</f>
        <v/>
      </c>
      <c r="BU401" s="62">
        <f>COUNTIF($G401:$BP401,"KH")+COUNTIF($G401:$BP401,"TL")+COUNTIF($G401:$BP401,"L")</f>
        <v/>
      </c>
      <c r="BV401" s="62" t="n"/>
      <c r="BW401" s="62">
        <f>COUNTIF($G401:$BP401,"hh")</f>
        <v/>
      </c>
      <c r="BX401" s="62">
        <f>COUNTIF($G401:$BP401,"nt7")</f>
        <v/>
      </c>
      <c r="BY401" s="62">
        <f>COUNTIF($G401:$BP401,"P")+COUNTIF($G401:$BP401,"p5,a5")/2+COUNTIF($G401:$BP401,"p5,b5")/2+COUNTIF($G401:$BP401,"p5,c5")/2+COUNTIF($G401:$BP401,"p5,d5")/2</f>
        <v/>
      </c>
      <c r="BZ401" s="63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4">
        <f>IF(BZ401&gt;25,4,IF(BZ401&gt;18,3,IF(BZ401&gt;12,2,IF(BZ401&gt;4,1,0))))-BX401-2+1</f>
        <v/>
      </c>
      <c r="CE401" s="30" t="n"/>
      <c r="CF401" s="64">
        <f>CD401*CI401</f>
        <v/>
      </c>
      <c r="CG401" s="65">
        <f>F401-BY401+1</f>
        <v/>
      </c>
      <c r="CH401" s="64">
        <f>CE401*16</f>
        <v/>
      </c>
      <c r="CI401" s="66">
        <f>VLOOKUP(A401,[1]DATA!$A$6:$AI$331,34,0)</f>
        <v/>
      </c>
      <c r="CJ401" s="67">
        <f>VLOOKUP(A401,[2]CHAMCONG!A$7:CI$333,79,0)</f>
        <v/>
      </c>
      <c r="CK401" s="68">
        <f>CJ401-CA401</f>
        <v/>
      </c>
    </row>
    <row r="402">
      <c r="A402" s="83" t="inlineStr">
        <is>
          <t>A2169</t>
        </is>
      </c>
      <c r="B402" s="70" t="inlineStr">
        <is>
          <t>Nguyễn Bá Phúc</t>
        </is>
      </c>
      <c r="C402" s="77" t="inlineStr">
        <is>
          <t>Kho X1</t>
        </is>
      </c>
      <c r="D402" s="84" t="inlineStr">
        <is>
          <t>Trực tiếp</t>
        </is>
      </c>
      <c r="E402" s="69" t="inlineStr">
        <is>
          <t>2022-02-14</t>
        </is>
      </c>
      <c r="F402" s="69" t="inlineStr"/>
      <c r="G402" s="73" t="inlineStr">
        <is>
          <t>A</t>
        </is>
      </c>
      <c r="H402" s="73" t="n">
        <v>4</v>
      </c>
      <c r="I402" s="75" t="inlineStr">
        <is>
          <t>A</t>
        </is>
      </c>
      <c r="J402" s="75" t="n">
        <v>4</v>
      </c>
      <c r="K402" s="73" t="inlineStr"/>
      <c r="L402" s="73" t="n">
        <v>0</v>
      </c>
      <c r="M402" s="73" t="inlineStr">
        <is>
          <t>A</t>
        </is>
      </c>
      <c r="N402" s="73" t="n">
        <v>4</v>
      </c>
      <c r="O402" s="75" t="inlineStr">
        <is>
          <t>A</t>
        </is>
      </c>
      <c r="P402" s="75" t="n">
        <v>4</v>
      </c>
      <c r="Q402" s="73" t="inlineStr">
        <is>
          <t>A</t>
        </is>
      </c>
      <c r="R402" s="73" t="n">
        <v>4</v>
      </c>
      <c r="S402" s="73" t="inlineStr">
        <is>
          <t>A</t>
        </is>
      </c>
      <c r="T402" s="73" t="n">
        <v>4</v>
      </c>
      <c r="U402" s="73" t="inlineStr">
        <is>
          <t>A</t>
        </is>
      </c>
      <c r="V402" s="73" t="n">
        <v>4</v>
      </c>
      <c r="W402" s="73" t="inlineStr">
        <is>
          <t>L</t>
        </is>
      </c>
      <c r="X402" s="73" t="n">
        <v>0</v>
      </c>
      <c r="Y402" s="73" t="inlineStr"/>
      <c r="Z402" s="73" t="n">
        <v>0</v>
      </c>
      <c r="AA402" s="73" t="inlineStr">
        <is>
          <t>R0</t>
        </is>
      </c>
      <c r="AB402" s="73" t="n">
        <v>0</v>
      </c>
      <c r="AC402" s="73" t="n"/>
      <c r="AD402" s="73" t="n"/>
      <c r="AE402" s="73" t="n"/>
      <c r="AF402" s="73" t="n"/>
      <c r="AG402" s="73" t="n"/>
      <c r="AH402" s="73" t="n"/>
      <c r="AI402" s="73" t="n"/>
      <c r="AJ402" s="73" t="n"/>
      <c r="AK402" s="73" t="n"/>
      <c r="AL402" s="73" t="n"/>
      <c r="AM402" s="73" t="n"/>
      <c r="AN402" s="73" t="n"/>
      <c r="AO402" s="73" t="n"/>
      <c r="AP402" s="73" t="n"/>
      <c r="AQ402" s="73" t="n"/>
      <c r="AR402" s="73" t="n"/>
      <c r="AS402" s="73" t="n"/>
      <c r="AT402" s="73" t="n"/>
      <c r="AU402" s="73" t="n"/>
      <c r="AV402" s="73" t="n"/>
      <c r="AW402" s="73" t="n"/>
      <c r="AX402" s="73" t="n"/>
      <c r="AY402" s="73" t="n"/>
      <c r="AZ402" s="73" t="n"/>
      <c r="BA402" s="73" t="n"/>
      <c r="BB402" s="73" t="n"/>
      <c r="BC402" s="73" t="n"/>
      <c r="BD402" s="73" t="n"/>
      <c r="BE402" s="73" t="n"/>
      <c r="BF402" s="73" t="n"/>
      <c r="BG402" s="73" t="n"/>
      <c r="BH402" s="73" t="n"/>
      <c r="BI402" s="73" t="n"/>
      <c r="BJ402" s="73" t="n"/>
      <c r="BK402" s="73" t="n"/>
      <c r="BL402" s="73" t="n"/>
      <c r="BM402" s="73" t="n"/>
      <c r="BN402" s="73" t="n"/>
      <c r="BO402" s="73" t="n"/>
      <c r="BP402" s="73" t="n"/>
      <c r="BQ402" s="62">
        <f>COUNTIF($G402:$BP402,"a")+COUNTIF($G402:$BP402,"r0,a5")/2+COUNTIF($G402:$BP402,"p5,a5")/2</f>
        <v/>
      </c>
      <c r="BR402" s="62">
        <f>COUNTIF($G402:$BP402,"d")+COUNTIF($G402:$BP402,"r0,d5")/2+COUNTIF($G402:$BP402,"p5,d5")/2</f>
        <v/>
      </c>
      <c r="BS402" s="62">
        <f>COUNTIF($G402:$BP402,"b")+COUNTIF($G402:$BP402,"r0,b5")/2+COUNTIF($G402:$BP402,"p5,b5")/2</f>
        <v/>
      </c>
      <c r="BT402" s="62">
        <f>COUNTIF($G402:$BP402,"c")+COUNTIF($G402:$BP402,"r0,c5")/2+COUNTIF($G402:$BP402,"p5,c5")/2</f>
        <v/>
      </c>
      <c r="BU402" s="62">
        <f>COUNTIF($G402:$BP402,"KH")+COUNTIF($G402:$BP402,"TL")+COUNTIF($G402:$BP402,"L")</f>
        <v/>
      </c>
      <c r="BV402" s="62" t="n"/>
      <c r="BW402" s="62">
        <f>COUNTIF($G402:$BP402,"hh")</f>
        <v/>
      </c>
      <c r="BX402" s="62">
        <f>COUNTIF($G402:$BP402,"nt7")</f>
        <v/>
      </c>
      <c r="BY402" s="62">
        <f>COUNTIF($G402:$BP402,"P")+COUNTIF($G402:$BP402,"p5,a5")/2+COUNTIF($G402:$BP402,"p5,b5")/2+COUNTIF($G402:$BP402,"p5,c5")/2+COUNTIF($G402:$BP402,"p5,d5")/2</f>
        <v/>
      </c>
      <c r="BZ402" s="63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4">
        <f>IF(BZ402&gt;25,4,IF(BZ402&gt;18,3,IF(BZ402&gt;12,2,IF(BZ402&gt;4,1,0))))-BX402-2+1</f>
        <v/>
      </c>
      <c r="CE402" s="30" t="n"/>
      <c r="CF402" s="64">
        <f>CD402*CI402</f>
        <v/>
      </c>
      <c r="CG402" s="65">
        <f>F402-BY402+1</f>
        <v/>
      </c>
      <c r="CH402" s="64">
        <f>CE402*16</f>
        <v/>
      </c>
      <c r="CI402" s="66">
        <f>VLOOKUP(A402,[1]DATA!$A$6:$AI$331,34,0)</f>
        <v/>
      </c>
      <c r="CJ402" s="67">
        <f>VLOOKUP(A402,[2]CHAMCONG!A$7:CI$333,79,0)</f>
        <v/>
      </c>
      <c r="CK402" s="68">
        <f>CJ402-CA402</f>
        <v/>
      </c>
    </row>
    <row r="403">
      <c r="A403" s="83" t="inlineStr">
        <is>
          <t>A2171</t>
        </is>
      </c>
      <c r="B403" s="70" t="inlineStr">
        <is>
          <t>Lê Duy Khánh</t>
        </is>
      </c>
      <c r="C403" s="77" t="inlineStr">
        <is>
          <t>X1 Ép - A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A</t>
        </is>
      </c>
      <c r="H403" s="73" t="n">
        <v>0</v>
      </c>
      <c r="I403" s="75" t="inlineStr">
        <is>
          <t>P0</t>
        </is>
      </c>
      <c r="J403" s="75" t="n">
        <v>0</v>
      </c>
      <c r="K403" s="73" t="inlineStr"/>
      <c r="L403" s="73" t="n">
        <v>0</v>
      </c>
      <c r="M403" s="73" t="inlineStr">
        <is>
          <t>P0</t>
        </is>
      </c>
      <c r="N403" s="73" t="n">
        <v>0</v>
      </c>
      <c r="O403" s="75" t="inlineStr">
        <is>
          <t>C</t>
        </is>
      </c>
      <c r="P403" s="75" t="n">
        <v>4</v>
      </c>
      <c r="Q403" s="73" t="inlineStr">
        <is>
          <t>C</t>
        </is>
      </c>
      <c r="R403" s="73" t="n">
        <v>4</v>
      </c>
      <c r="S403" s="73" t="inlineStr">
        <is>
          <t>C</t>
        </is>
      </c>
      <c r="T403" s="73" t="n">
        <v>4</v>
      </c>
      <c r="U403" s="73" t="inlineStr">
        <is>
          <t>C</t>
        </is>
      </c>
      <c r="V403" s="73" t="n">
        <v>4</v>
      </c>
      <c r="W403" s="73" t="inlineStr">
        <is>
          <t>L</t>
        </is>
      </c>
      <c r="X403" s="73" t="n">
        <v>0</v>
      </c>
      <c r="Y403" s="73" t="inlineStr"/>
      <c r="Z403" s="73" t="n">
        <v>0</v>
      </c>
      <c r="AA403" s="73" t="inlineStr">
        <is>
          <t>P0</t>
        </is>
      </c>
      <c r="AB403" s="73" t="n">
        <v>0</v>
      </c>
      <c r="AC403" s="73" t="n"/>
      <c r="AD403" s="73" t="n"/>
      <c r="AE403" s="73" t="n"/>
      <c r="AF403" s="73" t="n"/>
      <c r="AG403" s="73" t="n"/>
      <c r="AH403" s="73" t="n"/>
      <c r="AI403" s="73" t="n"/>
      <c r="AJ403" s="73" t="n"/>
      <c r="AK403" s="73" t="n"/>
      <c r="AL403" s="73" t="n"/>
      <c r="AM403" s="73" t="n"/>
      <c r="AN403" s="73" t="n"/>
      <c r="AO403" s="73" t="n"/>
      <c r="AP403" s="73" t="n"/>
      <c r="AQ403" s="73" t="n"/>
      <c r="AR403" s="73" t="n"/>
      <c r="AS403" s="73" t="n"/>
      <c r="AT403" s="73" t="n"/>
      <c r="AU403" s="73" t="n"/>
      <c r="AV403" s="73" t="n"/>
      <c r="AW403" s="73" t="n"/>
      <c r="AX403" s="73" t="n"/>
      <c r="AY403" s="73" t="n"/>
      <c r="AZ403" s="73" t="n"/>
      <c r="BA403" s="73" t="n"/>
      <c r="BB403" s="73" t="n"/>
      <c r="BC403" s="73" t="n"/>
      <c r="BD403" s="73" t="n"/>
      <c r="BE403" s="73" t="n"/>
      <c r="BF403" s="73" t="n"/>
      <c r="BG403" s="73" t="n"/>
      <c r="BH403" s="73" t="n"/>
      <c r="BI403" s="73" t="n"/>
      <c r="BJ403" s="73" t="n"/>
      <c r="BK403" s="73" t="n"/>
      <c r="BL403" s="73" t="n"/>
      <c r="BM403" s="73" t="n"/>
      <c r="BN403" s="73" t="n"/>
      <c r="BO403" s="73" t="n"/>
      <c r="BP403" s="73" t="n"/>
      <c r="BQ403" s="62">
        <f>COUNTIF($G403:$BP403,"a")+COUNTIF($G403:$BP403,"r0,a5")/2+COUNTIF($G403:$BP403,"p5,a5")/2</f>
        <v/>
      </c>
      <c r="BR403" s="62">
        <f>COUNTIF($G403:$BP403,"d")+COUNTIF($G403:$BP403,"r0,d5")/2+COUNTIF($G403:$BP403,"p5,d5")/2</f>
        <v/>
      </c>
      <c r="BS403" s="62">
        <f>COUNTIF($G403:$BP403,"b")+COUNTIF($G403:$BP403,"r0,b5")/2+COUNTIF($G403:$BP403,"p5,b5")/2</f>
        <v/>
      </c>
      <c r="BT403" s="62">
        <f>COUNTIF($G403:$BP403,"c")+COUNTIF($G403:$BP403,"r0,c5")/2+COUNTIF($G403:$BP403,"p5,c5")/2</f>
        <v/>
      </c>
      <c r="BU403" s="62">
        <f>COUNTIF($G403:$BP403,"KH")+COUNTIF($G403:$BP403,"TL")+COUNTIF($G403:$BP403,"L")</f>
        <v/>
      </c>
      <c r="BV403" s="62" t="n"/>
      <c r="BW403" s="62">
        <f>COUNTIF($G403:$BP403,"hh")</f>
        <v/>
      </c>
      <c r="BX403" s="62">
        <f>COUNTIF($G403:$BP403,"nt7")</f>
        <v/>
      </c>
      <c r="BY403" s="62">
        <f>COUNTIF($G403:$BP403,"P")+COUNTIF($G403:$BP403,"p5,a5")/2+COUNTIF($G403:$BP403,"p5,b5")/2+COUNTIF($G403:$BP403,"p5,c5")/2+COUNTIF($G403:$BP403,"p5,d5")/2</f>
        <v/>
      </c>
      <c r="BZ403" s="63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4">
        <f>IF(BZ403&gt;25,4,IF(BZ403&gt;18,3,IF(BZ403&gt;12,2,IF(BZ403&gt;4,1,0))))-BX403-2+1</f>
        <v/>
      </c>
      <c r="CE403" s="30" t="n"/>
      <c r="CF403" s="64">
        <f>CD403*CI403</f>
        <v/>
      </c>
      <c r="CG403" s="65">
        <f>F403-BY403+1</f>
        <v/>
      </c>
      <c r="CH403" s="64">
        <f>CE403*16</f>
        <v/>
      </c>
      <c r="CI403" s="66">
        <f>VLOOKUP(A403,[1]DATA!$A$6:$AI$331,34,0)</f>
        <v/>
      </c>
      <c r="CJ403" s="67">
        <f>VLOOKUP(A403,[2]CHAMCONG!A$7:CI$333,79,0)</f>
        <v/>
      </c>
      <c r="CK403" s="68">
        <f>CJ403-CA403</f>
        <v/>
      </c>
    </row>
    <row r="404">
      <c r="A404" s="83" t="inlineStr">
        <is>
          <t>A2172</t>
        </is>
      </c>
      <c r="B404" s="70" t="inlineStr">
        <is>
          <t>Phan Thị Kim Tiền</t>
        </is>
      </c>
      <c r="C404" s="77" t="inlineStr">
        <is>
          <t>QC X1 Sơn In</t>
        </is>
      </c>
      <c r="D404" s="84" t="inlineStr">
        <is>
          <t>Trực tiếp</t>
        </is>
      </c>
      <c r="E404" s="69" t="inlineStr">
        <is>
          <t>2022-02-19</t>
        </is>
      </c>
      <c r="F404" s="69" t="inlineStr"/>
      <c r="G404" s="73" t="inlineStr">
        <is>
          <t>A</t>
        </is>
      </c>
      <c r="H404" s="73" t="n">
        <v>4</v>
      </c>
      <c r="I404" s="75" t="inlineStr">
        <is>
          <t>R0</t>
        </is>
      </c>
      <c r="J404" s="75" t="n">
        <v>0</v>
      </c>
      <c r="K404" s="73" t="inlineStr"/>
      <c r="L404" s="73" t="n">
        <v>0</v>
      </c>
      <c r="M404" s="73" t="inlineStr">
        <is>
          <t>A</t>
        </is>
      </c>
      <c r="N404" s="73" t="n">
        <v>4</v>
      </c>
      <c r="O404" s="75" t="inlineStr">
        <is>
          <t>P0</t>
        </is>
      </c>
      <c r="P404" s="75" t="n">
        <v>0</v>
      </c>
      <c r="Q404" s="73" t="inlineStr">
        <is>
          <t>A</t>
        </is>
      </c>
      <c r="R404" s="73" t="n">
        <v>4</v>
      </c>
      <c r="S404" s="73" t="inlineStr">
        <is>
          <t>A</t>
        </is>
      </c>
      <c r="T404" s="73" t="n">
        <v>4</v>
      </c>
      <c r="U404" s="73" t="inlineStr">
        <is>
          <t>A</t>
        </is>
      </c>
      <c r="V404" s="73" t="n">
        <v>4</v>
      </c>
      <c r="W404" s="73" t="inlineStr">
        <is>
          <t>L</t>
        </is>
      </c>
      <c r="X404" s="73" t="n">
        <v>0</v>
      </c>
      <c r="Y404" s="73" t="inlineStr"/>
      <c r="Z404" s="73" t="n">
        <v>0</v>
      </c>
      <c r="AA404" s="73" t="inlineStr">
        <is>
          <t>R0</t>
        </is>
      </c>
      <c r="AB404" s="73" t="n">
        <v>0</v>
      </c>
      <c r="AC404" s="73" t="n"/>
      <c r="AD404" s="73" t="n"/>
      <c r="AE404" s="73" t="n"/>
      <c r="AF404" s="73" t="n"/>
      <c r="AG404" s="73" t="n"/>
      <c r="AH404" s="73" t="n"/>
      <c r="AI404" s="73" t="n"/>
      <c r="AJ404" s="73" t="n"/>
      <c r="AK404" s="73" t="n"/>
      <c r="AL404" s="73" t="n"/>
      <c r="AM404" s="73" t="n"/>
      <c r="AN404" s="73" t="n"/>
      <c r="AO404" s="73" t="n"/>
      <c r="AP404" s="73" t="n"/>
      <c r="AQ404" s="73" t="n"/>
      <c r="AR404" s="73" t="n"/>
      <c r="AS404" s="73" t="n"/>
      <c r="AT404" s="73" t="n"/>
      <c r="AU404" s="73" t="n"/>
      <c r="AV404" s="73" t="n"/>
      <c r="AW404" s="73" t="n"/>
      <c r="AX404" s="73" t="n"/>
      <c r="AY404" s="73" t="n"/>
      <c r="AZ404" s="73" t="n"/>
      <c r="BA404" s="73" t="n"/>
      <c r="BB404" s="73" t="n"/>
      <c r="BC404" s="73" t="n"/>
      <c r="BD404" s="73" t="n"/>
      <c r="BE404" s="73" t="n"/>
      <c r="BF404" s="73" t="n"/>
      <c r="BG404" s="73" t="n"/>
      <c r="BH404" s="73" t="n"/>
      <c r="BI404" s="73" t="n"/>
      <c r="BJ404" s="73" t="n"/>
      <c r="BK404" s="73" t="n"/>
      <c r="BL404" s="73" t="n"/>
      <c r="BM404" s="73" t="n"/>
      <c r="BN404" s="73" t="n"/>
      <c r="BO404" s="73" t="n"/>
      <c r="BP404" s="73" t="n"/>
      <c r="BQ404" s="62">
        <f>COUNTIF($G404:$BP404,"a")+COUNTIF($G404:$BP404,"r0,a5")/2+COUNTIF($G404:$BP404,"p5,a5")/2</f>
        <v/>
      </c>
      <c r="BR404" s="62">
        <f>COUNTIF($G404:$BP404,"d")+COUNTIF($G404:$BP404,"r0,d5")/2+COUNTIF($G404:$BP404,"p5,d5")/2</f>
        <v/>
      </c>
      <c r="BS404" s="62">
        <f>COUNTIF($G404:$BP404,"b")+COUNTIF($G404:$BP404,"r0,b5")/2+COUNTIF($G404:$BP404,"p5,b5")/2</f>
        <v/>
      </c>
      <c r="BT404" s="62">
        <f>COUNTIF($G404:$BP404,"c")+COUNTIF($G404:$BP404,"r0,c5")/2+COUNTIF($G404:$BP404,"p5,c5")/2</f>
        <v/>
      </c>
      <c r="BU404" s="62">
        <f>COUNTIF($G404:$BP404,"KH")+COUNTIF($G404:$BP404,"TL")+COUNTIF($G404:$BP404,"L")</f>
        <v/>
      </c>
      <c r="BV404" s="62" t="n"/>
      <c r="BW404" s="62">
        <f>COUNTIF($G404:$BP404,"hh")</f>
        <v/>
      </c>
      <c r="BX404" s="62">
        <f>COUNTIF($G404:$BP404,"nt7")</f>
        <v/>
      </c>
      <c r="BY404" s="62">
        <f>COUNTIF($G404:$BP404,"P")+COUNTIF($G404:$BP404,"p5,a5")/2+COUNTIF($G404:$BP404,"p5,b5")/2+COUNTIF($G404:$BP404,"p5,c5")/2+COUNTIF($G404:$BP404,"p5,d5")/2</f>
        <v/>
      </c>
      <c r="BZ404" s="63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4">
        <f>IF(BZ404&gt;25,4,IF(BZ404&gt;18,3,IF(BZ404&gt;12,2,IF(BZ404&gt;4,1,0))))-BX404-2+1</f>
        <v/>
      </c>
      <c r="CE404" s="30" t="n"/>
      <c r="CF404" s="64">
        <f>CD404*CI404</f>
        <v/>
      </c>
      <c r="CG404" s="65">
        <f>F404-BY404+1</f>
        <v/>
      </c>
      <c r="CH404" s="64">
        <f>CE404*16</f>
        <v/>
      </c>
      <c r="CI404" s="66">
        <f>VLOOKUP(A404,[1]DATA!$A$6:$AI$331,34,0)</f>
        <v/>
      </c>
      <c r="CJ404" s="67">
        <f>VLOOKUP(A404,[2]CHAMCONG!A$7:CI$333,79,0)</f>
        <v/>
      </c>
      <c r="CK404" s="68">
        <f>CJ404-CA404</f>
        <v/>
      </c>
    </row>
    <row r="405">
      <c r="A405" s="89" t="inlineStr">
        <is>
          <t>A2174</t>
        </is>
      </c>
      <c r="B405" s="70" t="inlineStr">
        <is>
          <t>Trương Chí Linh</t>
        </is>
      </c>
      <c r="C405" s="77" t="inlineStr">
        <is>
          <t>X1 Ép - A</t>
        </is>
      </c>
      <c r="D405" s="84" t="inlineStr">
        <is>
          <t>Trực tiếp</t>
        </is>
      </c>
      <c r="E405" s="69" t="inlineStr">
        <is>
          <t>2022-02-16</t>
        </is>
      </c>
      <c r="F405" s="69" t="inlineStr"/>
      <c r="G405" s="73" t="inlineStr">
        <is>
          <t>A</t>
        </is>
      </c>
      <c r="H405" s="73" t="n">
        <v>4</v>
      </c>
      <c r="I405" s="75" t="inlineStr">
        <is>
          <t>A</t>
        </is>
      </c>
      <c r="J405" s="75" t="n">
        <v>4</v>
      </c>
      <c r="K405" s="73" t="inlineStr"/>
      <c r="L405" s="73" t="n">
        <v>0</v>
      </c>
      <c r="M405" s="73" t="inlineStr">
        <is>
          <t>C</t>
        </is>
      </c>
      <c r="N405" s="73" t="n">
        <v>4</v>
      </c>
      <c r="O405" s="75" t="inlineStr">
        <is>
          <t>C</t>
        </is>
      </c>
      <c r="P405" s="75" t="n">
        <v>4</v>
      </c>
      <c r="Q405" s="73" t="inlineStr">
        <is>
          <t>C</t>
        </is>
      </c>
      <c r="R405" s="73" t="n">
        <v>4</v>
      </c>
      <c r="S405" s="73" t="inlineStr">
        <is>
          <t>C</t>
        </is>
      </c>
      <c r="T405" s="73" t="n">
        <v>4</v>
      </c>
      <c r="U405" s="73" t="inlineStr">
        <is>
          <t>C</t>
        </is>
      </c>
      <c r="V405" s="73" t="n">
        <v>4</v>
      </c>
      <c r="W405" s="73" t="inlineStr">
        <is>
          <t>L</t>
        </is>
      </c>
      <c r="X405" s="73" t="n">
        <v>0</v>
      </c>
      <c r="Y405" s="73" t="inlineStr"/>
      <c r="Z405" s="73" t="n">
        <v>0</v>
      </c>
      <c r="AA405" s="73" t="inlineStr">
        <is>
          <t>R0</t>
        </is>
      </c>
      <c r="AB405" s="73" t="n">
        <v>0</v>
      </c>
      <c r="AC405" s="73" t="n"/>
      <c r="AD405" s="73" t="n"/>
      <c r="AE405" s="73" t="n"/>
      <c r="AF405" s="73" t="n"/>
      <c r="AG405" s="73" t="n"/>
      <c r="AH405" s="73" t="n"/>
      <c r="AI405" s="73" t="n"/>
      <c r="AJ405" s="73" t="n"/>
      <c r="AK405" s="73" t="n"/>
      <c r="AL405" s="73" t="n"/>
      <c r="AM405" s="73" t="n"/>
      <c r="AN405" s="73" t="n"/>
      <c r="AO405" s="73" t="n"/>
      <c r="AP405" s="73" t="n"/>
      <c r="AQ405" s="73" t="n"/>
      <c r="AR405" s="73" t="n"/>
      <c r="AS405" s="73" t="n"/>
      <c r="AT405" s="73" t="n"/>
      <c r="AU405" s="73" t="n"/>
      <c r="AV405" s="73" t="n"/>
      <c r="AW405" s="73" t="n"/>
      <c r="AX405" s="73" t="n"/>
      <c r="AY405" s="73" t="n"/>
      <c r="AZ405" s="73" t="n"/>
      <c r="BA405" s="73" t="n"/>
      <c r="BB405" s="73" t="n"/>
      <c r="BC405" s="73" t="n"/>
      <c r="BD405" s="73" t="n"/>
      <c r="BE405" s="73" t="n"/>
      <c r="BF405" s="73" t="n"/>
      <c r="BG405" s="73" t="n"/>
      <c r="BH405" s="73" t="n"/>
      <c r="BI405" s="73" t="n"/>
      <c r="BJ405" s="73" t="n"/>
      <c r="BK405" s="73" t="n"/>
      <c r="BL405" s="73" t="n"/>
      <c r="BM405" s="73" t="n"/>
      <c r="BN405" s="73" t="n"/>
      <c r="BO405" s="73" t="n"/>
      <c r="BP405" s="73" t="n"/>
      <c r="BQ405" s="62">
        <f>COUNTIF($G405:$BP405,"a")+COUNTIF($G405:$BP405,"r0,a5")/2+COUNTIF($G405:$BP405,"p5,a5")/2</f>
        <v/>
      </c>
      <c r="BR405" s="62">
        <f>COUNTIF($G405:$BP405,"d")+COUNTIF($G405:$BP405,"r0,d5")/2+COUNTIF($G405:$BP405,"p5,d5")/2</f>
        <v/>
      </c>
      <c r="BS405" s="62">
        <f>COUNTIF($G405:$BP405,"b")+COUNTIF($G405:$BP405,"r0,b5")/2+COUNTIF($G405:$BP405,"p5,b5")/2</f>
        <v/>
      </c>
      <c r="BT405" s="62">
        <f>COUNTIF($G405:$BP405,"c")+COUNTIF($G405:$BP405,"r0,c5")/2+COUNTIF($G405:$BP405,"p5,c5")/2</f>
        <v/>
      </c>
      <c r="BU405" s="62">
        <f>COUNTIF($G405:$BP405,"KH")+COUNTIF($G405:$BP405,"TL")+COUNTIF($G405:$BP405,"L")</f>
        <v/>
      </c>
      <c r="BV405" s="62" t="n"/>
      <c r="BW405" s="62">
        <f>COUNTIF($G405:$BP405,"hh")</f>
        <v/>
      </c>
      <c r="BX405" s="62">
        <f>COUNTIF($G405:$BP405,"nt7")</f>
        <v/>
      </c>
      <c r="BY405" s="62">
        <f>COUNTIF($G405:$BP405,"P")+COUNTIF($G405:$BP405,"p5,a5")/2+COUNTIF($G405:$BP405,"p5,b5")/2+COUNTIF($G405:$BP405,"p5,c5")/2+COUNTIF($G405:$BP405,"p5,d5")/2</f>
        <v/>
      </c>
      <c r="BZ405" s="63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4">
        <f>IF(BZ405&gt;25,4,IF(BZ405&gt;18,3,IF(BZ405&gt;12,2,IF(BZ405&gt;4,1,0))))-BX405-2+1</f>
        <v/>
      </c>
      <c r="CE405" s="30" t="n"/>
      <c r="CF405" s="64">
        <f>CD405*CI405</f>
        <v/>
      </c>
      <c r="CG405" s="65">
        <f>F405-BY405+1</f>
        <v/>
      </c>
      <c r="CH405" s="64">
        <f>CE405*16</f>
        <v/>
      </c>
      <c r="CI405" s="66">
        <f>VLOOKUP(A405,[1]DATA!$A$6:$AI$331,34,0)</f>
        <v/>
      </c>
      <c r="CJ405" s="67">
        <f>VLOOKUP(A405,[2]CHAMCONG!A$7:CI$333,79,0)</f>
        <v/>
      </c>
      <c r="CK405" s="68">
        <f>CJ405-CA405</f>
        <v/>
      </c>
    </row>
    <row r="406">
      <c r="A406" s="83" t="inlineStr">
        <is>
          <t>A2175</t>
        </is>
      </c>
      <c r="B406" s="70" t="inlineStr">
        <is>
          <t>Bùi Văn Vinh</t>
        </is>
      </c>
      <c r="C406" s="77" t="inlineStr">
        <is>
          <t>X1 Ép - B</t>
        </is>
      </c>
      <c r="D406" s="84" t="inlineStr">
        <is>
          <t>Trực tiếp</t>
        </is>
      </c>
      <c r="E406" s="69" t="inlineStr">
        <is>
          <t>2022-02-21</t>
        </is>
      </c>
      <c r="F406" s="69" t="inlineStr"/>
      <c r="G406" s="73" t="inlineStr">
        <is>
          <t>C</t>
        </is>
      </c>
      <c r="H406" s="73" t="n">
        <v>4</v>
      </c>
      <c r="I406" s="75" t="inlineStr">
        <is>
          <t>C</t>
        </is>
      </c>
      <c r="J406" s="75" t="n">
        <v>4</v>
      </c>
      <c r="K406" s="73" t="inlineStr"/>
      <c r="L406" s="73" t="n">
        <v>0</v>
      </c>
      <c r="M406" s="73" t="inlineStr">
        <is>
          <t>A</t>
        </is>
      </c>
      <c r="N406" s="73" t="n">
        <v>4</v>
      </c>
      <c r="O406" s="75" t="inlineStr">
        <is>
          <t>A</t>
        </is>
      </c>
      <c r="P406" s="75" t="n">
        <v>4</v>
      </c>
      <c r="Q406" s="73" t="inlineStr">
        <is>
          <t>A</t>
        </is>
      </c>
      <c r="R406" s="73" t="n">
        <v>4</v>
      </c>
      <c r="S406" s="73" t="inlineStr">
        <is>
          <t>A</t>
        </is>
      </c>
      <c r="T406" s="73" t="n">
        <v>4</v>
      </c>
      <c r="U406" s="73" t="inlineStr">
        <is>
          <t>A</t>
        </is>
      </c>
      <c r="V406" s="73" t="n">
        <v>4</v>
      </c>
      <c r="W406" s="73" t="inlineStr">
        <is>
          <t>L</t>
        </is>
      </c>
      <c r="X406" s="73" t="n">
        <v>0</v>
      </c>
      <c r="Y406" s="73" t="inlineStr"/>
      <c r="Z406" s="73" t="n">
        <v>0</v>
      </c>
      <c r="AA406" s="73" t="inlineStr">
        <is>
          <t>P0</t>
        </is>
      </c>
      <c r="AB406" s="73" t="n">
        <v>0</v>
      </c>
      <c r="AC406" s="73" t="n"/>
      <c r="AD406" s="73" t="n"/>
      <c r="AE406" s="73" t="n"/>
      <c r="AF406" s="73" t="n"/>
      <c r="AG406" s="73" t="n"/>
      <c r="AH406" s="73" t="n"/>
      <c r="AI406" s="73" t="n"/>
      <c r="AJ406" s="73" t="n"/>
      <c r="AK406" s="73" t="n"/>
      <c r="AL406" s="73" t="n"/>
      <c r="AM406" s="73" t="n"/>
      <c r="AN406" s="73" t="n"/>
      <c r="AO406" s="73" t="n"/>
      <c r="AP406" s="73" t="n"/>
      <c r="AQ406" s="73" t="n"/>
      <c r="AR406" s="73" t="n"/>
      <c r="AS406" s="73" t="n"/>
      <c r="AT406" s="73" t="n"/>
      <c r="AU406" s="73" t="n"/>
      <c r="AV406" s="73" t="n"/>
      <c r="AW406" s="73" t="n"/>
      <c r="AX406" s="73" t="n"/>
      <c r="AY406" s="73" t="n"/>
      <c r="AZ406" s="73" t="n"/>
      <c r="BA406" s="73" t="n"/>
      <c r="BB406" s="73" t="n"/>
      <c r="BC406" s="73" t="n"/>
      <c r="BD406" s="73" t="n"/>
      <c r="BE406" s="73" t="n"/>
      <c r="BF406" s="73" t="n"/>
      <c r="BG406" s="73" t="n"/>
      <c r="BH406" s="73" t="n"/>
      <c r="BI406" s="73" t="n"/>
      <c r="BJ406" s="73" t="n"/>
      <c r="BK406" s="73" t="n"/>
      <c r="BL406" s="73" t="n"/>
      <c r="BM406" s="73" t="n"/>
      <c r="BN406" s="73" t="n"/>
      <c r="BO406" s="73" t="n"/>
      <c r="BP406" s="73" t="n"/>
      <c r="BQ406" s="62">
        <f>COUNTIF($G406:$BP406,"a")+COUNTIF($G406:$BP406,"r0,a5")/2+COUNTIF($G406:$BP406,"p5,a5")/2</f>
        <v/>
      </c>
      <c r="BR406" s="62">
        <f>COUNTIF($G406:$BP406,"d")+COUNTIF($G406:$BP406,"r0,d5")/2+COUNTIF($G406:$BP406,"p5,d5")/2</f>
        <v/>
      </c>
      <c r="BS406" s="62">
        <f>COUNTIF($G406:$BP406,"b")+COUNTIF($G406:$BP406,"r0,b5")/2+COUNTIF($G406:$BP406,"p5,b5")/2</f>
        <v/>
      </c>
      <c r="BT406" s="62">
        <f>COUNTIF($G406:$BP406,"c")+COUNTIF($G406:$BP406,"r0,c5")/2+COUNTIF($G406:$BP406,"p5,c5")/2</f>
        <v/>
      </c>
      <c r="BU406" s="62">
        <f>COUNTIF($G406:$BP406,"KH")+COUNTIF($G406:$BP406,"TL")+COUNTIF($G406:$BP406,"L")</f>
        <v/>
      </c>
      <c r="BV406" s="62" t="n"/>
      <c r="BW406" s="62">
        <f>COUNTIF($G406:$BP406,"hh")</f>
        <v/>
      </c>
      <c r="BX406" s="62">
        <f>COUNTIF($G406:$BP406,"nt7")</f>
        <v/>
      </c>
      <c r="BY406" s="62">
        <f>COUNTIF($G406:$BP406,"P")+COUNTIF($G406:$BP406,"p5,a5")/2+COUNTIF($G406:$BP406,"p5,b5")/2+COUNTIF($G406:$BP406,"p5,c5")/2+COUNTIF($G406:$BP406,"p5,d5")/2</f>
        <v/>
      </c>
      <c r="BZ406" s="63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4">
        <f>IF(BZ406&gt;25,4,IF(BZ406&gt;18,3,IF(BZ406&gt;12,2,IF(BZ406&gt;4,1,0))))-BX406-2+1</f>
        <v/>
      </c>
      <c r="CE406" s="30" t="n"/>
      <c r="CF406" s="64">
        <f>CD406*CI406</f>
        <v/>
      </c>
      <c r="CG406" s="65">
        <f>F406-BY406+1</f>
        <v/>
      </c>
      <c r="CH406" s="64">
        <f>CE406*16</f>
        <v/>
      </c>
      <c r="CI406" s="66">
        <f>VLOOKUP(A406,[1]DATA!$A$6:$AI$331,34,0)</f>
        <v/>
      </c>
      <c r="CJ406" s="67">
        <f>VLOOKUP(A406,[2]CHAMCONG!A$7:CI$333,79,0)</f>
        <v/>
      </c>
      <c r="CK406" s="68">
        <f>CJ406-CA406</f>
        <v/>
      </c>
    </row>
    <row r="407">
      <c r="A407" s="83" t="inlineStr">
        <is>
          <t>A2176</t>
        </is>
      </c>
      <c r="B407" s="70" t="inlineStr">
        <is>
          <t>Nguyễn Thị Kim Nhanh</t>
        </is>
      </c>
      <c r="C407" s="77" t="inlineStr">
        <is>
          <t>X1 Ép - B</t>
        </is>
      </c>
      <c r="D407" s="84" t="inlineStr">
        <is>
          <t>Trực tiếp</t>
        </is>
      </c>
      <c r="E407" s="69" t="inlineStr">
        <is>
          <t>2022-02-16</t>
        </is>
      </c>
      <c r="F407" s="69" t="inlineStr"/>
      <c r="G407" s="73" t="inlineStr">
        <is>
          <t>C</t>
        </is>
      </c>
      <c r="H407" s="73" t="n">
        <v>4</v>
      </c>
      <c r="I407" s="75" t="inlineStr">
        <is>
          <t>R0</t>
        </is>
      </c>
      <c r="J407" s="75" t="n">
        <v>0</v>
      </c>
      <c r="K407" s="73" t="inlineStr"/>
      <c r="L407" s="73" t="n">
        <v>0</v>
      </c>
      <c r="M407" s="73" t="inlineStr">
        <is>
          <t>A</t>
        </is>
      </c>
      <c r="N407" s="73" t="n">
        <v>4</v>
      </c>
      <c r="O407" s="75" t="inlineStr">
        <is>
          <t>A</t>
        </is>
      </c>
      <c r="P407" s="75" t="n">
        <v>4</v>
      </c>
      <c r="Q407" s="73" t="inlineStr">
        <is>
          <t>A</t>
        </is>
      </c>
      <c r="R407" s="73" t="n">
        <v>4</v>
      </c>
      <c r="S407" s="73" t="inlineStr">
        <is>
          <t>A</t>
        </is>
      </c>
      <c r="T407" s="73" t="n">
        <v>4</v>
      </c>
      <c r="U407" s="73" t="inlineStr">
        <is>
          <t>A</t>
        </is>
      </c>
      <c r="V407" s="73" t="n">
        <v>4</v>
      </c>
      <c r="W407" s="73" t="inlineStr">
        <is>
          <t>L</t>
        </is>
      </c>
      <c r="X407" s="73" t="n">
        <v>0</v>
      </c>
      <c r="Y407" s="73" t="inlineStr"/>
      <c r="Z407" s="73" t="n">
        <v>0</v>
      </c>
      <c r="AA407" s="73" t="inlineStr">
        <is>
          <t>P0</t>
        </is>
      </c>
      <c r="AB407" s="73" t="n">
        <v>0</v>
      </c>
      <c r="AC407" s="73" t="n"/>
      <c r="AD407" s="73" t="n"/>
      <c r="AE407" s="73" t="n"/>
      <c r="AF407" s="73" t="n"/>
      <c r="AG407" s="73" t="n"/>
      <c r="AH407" s="73" t="n"/>
      <c r="AI407" s="73" t="n"/>
      <c r="AJ407" s="73" t="n"/>
      <c r="AK407" s="73" t="n"/>
      <c r="AL407" s="73" t="n"/>
      <c r="AM407" s="73" t="n"/>
      <c r="AN407" s="73" t="n"/>
      <c r="AO407" s="73" t="n"/>
      <c r="AP407" s="73" t="n"/>
      <c r="AQ407" s="73" t="n"/>
      <c r="AR407" s="73" t="n"/>
      <c r="AS407" s="73" t="n"/>
      <c r="AT407" s="73" t="n"/>
      <c r="AU407" s="73" t="n"/>
      <c r="AV407" s="73" t="n"/>
      <c r="AW407" s="73" t="n"/>
      <c r="AX407" s="73" t="n"/>
      <c r="AY407" s="73" t="n"/>
      <c r="AZ407" s="73" t="n"/>
      <c r="BA407" s="73" t="n"/>
      <c r="BB407" s="73" t="n"/>
      <c r="BC407" s="73" t="n"/>
      <c r="BD407" s="73" t="n"/>
      <c r="BE407" s="73" t="n"/>
      <c r="BF407" s="73" t="n"/>
      <c r="BG407" s="73" t="n"/>
      <c r="BH407" s="73" t="n"/>
      <c r="BI407" s="73" t="n"/>
      <c r="BJ407" s="73" t="n"/>
      <c r="BK407" s="73" t="n"/>
      <c r="BL407" s="73" t="n"/>
      <c r="BM407" s="73" t="n"/>
      <c r="BN407" s="73" t="n"/>
      <c r="BO407" s="73" t="n"/>
      <c r="BP407" s="73" t="n"/>
      <c r="BQ407" s="62">
        <f>COUNTIF($G407:$BP407,"a")+COUNTIF($G407:$BP407,"r0,a5")/2+COUNTIF($G407:$BP407,"p5,a5")/2</f>
        <v/>
      </c>
      <c r="BR407" s="62">
        <f>COUNTIF($G407:$BP407,"d")+COUNTIF($G407:$BP407,"r0,d5")/2+COUNTIF($G407:$BP407,"p5,d5")/2</f>
        <v/>
      </c>
      <c r="BS407" s="62">
        <f>COUNTIF($G407:$BP407,"b")+COUNTIF($G407:$BP407,"r0,b5")/2+COUNTIF($G407:$BP407,"p5,b5")/2</f>
        <v/>
      </c>
      <c r="BT407" s="62">
        <f>COUNTIF($G407:$BP407,"c")+COUNTIF($G407:$BP407,"r0,c5")/2+COUNTIF($G407:$BP407,"p5,c5")/2</f>
        <v/>
      </c>
      <c r="BU407" s="62">
        <f>COUNTIF($G407:$BP407,"KH")+COUNTIF($G407:$BP407,"TL")+COUNTIF($G407:$BP407,"L")</f>
        <v/>
      </c>
      <c r="BV407" s="62" t="n"/>
      <c r="BW407" s="62">
        <f>COUNTIF($G407:$BP407,"hh")</f>
        <v/>
      </c>
      <c r="BX407" s="62">
        <f>COUNTIF($G407:$BP407,"nt7")</f>
        <v/>
      </c>
      <c r="BY407" s="62">
        <f>COUNTIF($G407:$BP407,"P")+COUNTIF($G407:$BP407,"p5,a5")/2+COUNTIF($G407:$BP407,"p5,b5")/2+COUNTIF($G407:$BP407,"p5,c5")/2+COUNTIF($G407:$BP407,"p5,d5")/2</f>
        <v/>
      </c>
      <c r="BZ407" s="63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4">
        <f>IF(BZ407&gt;25,4,IF(BZ407&gt;18,3,IF(BZ407&gt;12,2,IF(BZ407&gt;4,1,0))))-BX407-2+1</f>
        <v/>
      </c>
      <c r="CE407" s="30" t="n"/>
      <c r="CF407" s="64">
        <f>CD407*CI407</f>
        <v/>
      </c>
      <c r="CG407" s="65">
        <f>F407-BY407+1</f>
        <v/>
      </c>
      <c r="CH407" s="64">
        <f>CE407*16</f>
        <v/>
      </c>
      <c r="CI407" s="66">
        <f>VLOOKUP(A407,[1]DATA!$A$6:$AI$331,34,0)</f>
        <v/>
      </c>
      <c r="CJ407" s="67">
        <f>VLOOKUP(A407,[2]CHAMCONG!A$7:CI$333,79,0)</f>
        <v/>
      </c>
      <c r="CK407" s="68">
        <f>CJ407-CA407</f>
        <v/>
      </c>
    </row>
    <row r="408">
      <c r="A408" s="83" t="inlineStr">
        <is>
          <t>A2178</t>
        </is>
      </c>
      <c r="B408" s="70" t="inlineStr">
        <is>
          <t>Lê Thị Cẩm Phượng</t>
        </is>
      </c>
      <c r="C408" s="77" t="inlineStr">
        <is>
          <t>X1 Ép - A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P0</t>
        </is>
      </c>
      <c r="H408" s="73" t="n">
        <v>0</v>
      </c>
      <c r="I408" s="75" t="inlineStr">
        <is>
          <t>P0</t>
        </is>
      </c>
      <c r="J408" s="75" t="n">
        <v>0</v>
      </c>
      <c r="K408" s="73" t="inlineStr"/>
      <c r="L408" s="73" t="n">
        <v>0</v>
      </c>
      <c r="M408" s="73" t="inlineStr">
        <is>
          <t>P0</t>
        </is>
      </c>
      <c r="N408" s="73" t="n">
        <v>0</v>
      </c>
      <c r="O408" s="75" t="inlineStr">
        <is>
          <t>P0</t>
        </is>
      </c>
      <c r="P408" s="75" t="n">
        <v>0</v>
      </c>
      <c r="Q408" s="73" t="inlineStr">
        <is>
          <t>P0</t>
        </is>
      </c>
      <c r="R408" s="73" t="n">
        <v>0</v>
      </c>
      <c r="S408" s="73" t="inlineStr">
        <is>
          <t>P0</t>
        </is>
      </c>
      <c r="T408" s="73" t="n">
        <v>0</v>
      </c>
      <c r="U408" s="73" t="inlineStr">
        <is>
          <t>P0</t>
        </is>
      </c>
      <c r="V408" s="73" t="n">
        <v>0</v>
      </c>
      <c r="W408" s="73" t="inlineStr">
        <is>
          <t>L</t>
        </is>
      </c>
      <c r="X408" s="73" t="n">
        <v>0</v>
      </c>
      <c r="Y408" s="73" t="inlineStr"/>
      <c r="Z408" s="73" t="n">
        <v>0</v>
      </c>
      <c r="AA408" s="73" t="inlineStr">
        <is>
          <t>P0</t>
        </is>
      </c>
      <c r="AB408" s="73" t="n">
        <v>0</v>
      </c>
      <c r="AC408" s="73" t="n"/>
      <c r="AD408" s="73" t="n"/>
      <c r="AE408" s="73" t="n"/>
      <c r="AF408" s="73" t="n"/>
      <c r="AG408" s="73" t="n"/>
      <c r="AH408" s="73" t="n"/>
      <c r="AI408" s="73" t="n"/>
      <c r="AJ408" s="73" t="n"/>
      <c r="AK408" s="73" t="n"/>
      <c r="AL408" s="73" t="n"/>
      <c r="AM408" s="73" t="n"/>
      <c r="AN408" s="73" t="n"/>
      <c r="AO408" s="73" t="n"/>
      <c r="AP408" s="73" t="n"/>
      <c r="AQ408" s="73" t="n"/>
      <c r="AR408" s="73" t="n"/>
      <c r="AS408" s="73" t="n"/>
      <c r="AT408" s="73" t="n"/>
      <c r="AU408" s="73" t="n"/>
      <c r="AV408" s="73" t="n"/>
      <c r="AW408" s="73" t="n"/>
      <c r="AX408" s="73" t="n"/>
      <c r="AY408" s="73" t="n"/>
      <c r="AZ408" s="73" t="n"/>
      <c r="BA408" s="73" t="n"/>
      <c r="BB408" s="73" t="n"/>
      <c r="BC408" s="73" t="n"/>
      <c r="BD408" s="73" t="n"/>
      <c r="BE408" s="73" t="n"/>
      <c r="BF408" s="73" t="n"/>
      <c r="BG408" s="73" t="n"/>
      <c r="BH408" s="73" t="n"/>
      <c r="BI408" s="73" t="n"/>
      <c r="BJ408" s="73" t="n"/>
      <c r="BK408" s="73" t="n"/>
      <c r="BL408" s="73" t="n"/>
      <c r="BM408" s="73" t="n"/>
      <c r="BN408" s="73" t="n"/>
      <c r="BO408" s="73" t="n"/>
      <c r="BP408" s="73" t="n"/>
      <c r="BQ408" s="62">
        <f>COUNTIF($G408:$BP408,"a")+COUNTIF($G408:$BP408,"r0,a5")/2+COUNTIF($G408:$BP408,"p5,a5")/2</f>
        <v/>
      </c>
      <c r="BR408" s="62">
        <f>COUNTIF($G408:$BP408,"d")+COUNTIF($G408:$BP408,"r0,d5")/2+COUNTIF($G408:$BP408,"p5,d5")/2</f>
        <v/>
      </c>
      <c r="BS408" s="62">
        <f>COUNTIF($G408:$BP408,"b")+COUNTIF($G408:$BP408,"r0,b5")/2+COUNTIF($G408:$BP408,"p5,b5")/2</f>
        <v/>
      </c>
      <c r="BT408" s="62">
        <f>COUNTIF($G408:$BP408,"c")+COUNTIF($G408:$BP408,"r0,c5")/2+COUNTIF($G408:$BP408,"p5,c5")/2</f>
        <v/>
      </c>
      <c r="BU408" s="62">
        <f>COUNTIF($G408:$BP408,"KH")+COUNTIF($G408:$BP408,"TL")+COUNTIF($G408:$BP408,"L")</f>
        <v/>
      </c>
      <c r="BV408" s="62" t="n"/>
      <c r="BW408" s="62">
        <f>COUNTIF($G408:$BP408,"hh")</f>
        <v/>
      </c>
      <c r="BX408" s="62">
        <f>COUNTIF($G408:$BP408,"nt7")</f>
        <v/>
      </c>
      <c r="BY408" s="62">
        <f>COUNTIF($G408:$BP408,"P")+COUNTIF($G408:$BP408,"p5,a5")/2+COUNTIF($G408:$BP408,"p5,b5")/2+COUNTIF($G408:$BP408,"p5,c5")/2+COUNTIF($G408:$BP408,"p5,d5")/2</f>
        <v/>
      </c>
      <c r="BZ408" s="63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4">
        <f>IF(BZ408&gt;25,4,IF(BZ408&gt;18,3,IF(BZ408&gt;12,2,IF(BZ408&gt;4,1,0))))-BX408-2+1</f>
        <v/>
      </c>
      <c r="CE408" s="30" t="n"/>
      <c r="CF408" s="64">
        <f>CD408*CI408</f>
        <v/>
      </c>
      <c r="CG408" s="65">
        <f>F408-BY408+1</f>
        <v/>
      </c>
      <c r="CH408" s="64">
        <f>CE408*16</f>
        <v/>
      </c>
      <c r="CI408" s="66">
        <f>VLOOKUP(A408,[1]DATA!$A$6:$AI$331,34,0)</f>
        <v/>
      </c>
      <c r="CJ408" s="67">
        <f>VLOOKUP(A408,[2]CHAMCONG!A$7:CI$333,79,0)</f>
        <v/>
      </c>
      <c r="CK408" s="68">
        <f>CJ408-CA408</f>
        <v/>
      </c>
    </row>
    <row r="409">
      <c r="A409" s="83" t="inlineStr">
        <is>
          <t>A2180</t>
        </is>
      </c>
      <c r="B409" s="70" t="inlineStr">
        <is>
          <t>Trần Hồng Thắm</t>
        </is>
      </c>
      <c r="C409" s="77" t="inlineStr">
        <is>
          <t>Khuôn Lập trình-gia công</t>
        </is>
      </c>
      <c r="D409" s="84" t="inlineStr">
        <is>
          <t>Trực tiếp</t>
        </is>
      </c>
      <c r="E409" s="69" t="inlineStr">
        <is>
          <t>2022-02-17</t>
        </is>
      </c>
      <c r="F409" s="69" t="inlineStr"/>
      <c r="G409" s="73" t="inlineStr">
        <is>
          <t>R0</t>
        </is>
      </c>
      <c r="H409" s="73" t="n">
        <v>0</v>
      </c>
      <c r="I409" s="75" t="inlineStr">
        <is>
          <t>P0</t>
        </is>
      </c>
      <c r="J409" s="75" t="n">
        <v>0</v>
      </c>
      <c r="K409" s="73" t="inlineStr"/>
      <c r="L409" s="73" t="n">
        <v>0</v>
      </c>
      <c r="M409" s="73" t="inlineStr">
        <is>
          <t>P0</t>
        </is>
      </c>
      <c r="N409" s="73" t="n">
        <v>0</v>
      </c>
      <c r="O409" s="75" t="inlineStr">
        <is>
          <t>P0</t>
        </is>
      </c>
      <c r="P409" s="75" t="n">
        <v>0</v>
      </c>
      <c r="Q409" s="73" t="inlineStr">
        <is>
          <t>P0</t>
        </is>
      </c>
      <c r="R409" s="73" t="n">
        <v>0</v>
      </c>
      <c r="S409" s="73" t="inlineStr">
        <is>
          <t>P0</t>
        </is>
      </c>
      <c r="T409" s="73" t="n">
        <v>0</v>
      </c>
      <c r="U409" s="73" t="inlineStr">
        <is>
          <t>P0</t>
        </is>
      </c>
      <c r="V409" s="73" t="n">
        <v>0</v>
      </c>
      <c r="W409" s="73" t="inlineStr">
        <is>
          <t>L</t>
        </is>
      </c>
      <c r="X409" s="73" t="n">
        <v>0</v>
      </c>
      <c r="Y409" s="73" t="inlineStr"/>
      <c r="Z409" s="73" t="n">
        <v>0</v>
      </c>
      <c r="AA409" s="73" t="inlineStr">
        <is>
          <t>P0</t>
        </is>
      </c>
      <c r="AB409" s="73" t="n">
        <v>0</v>
      </c>
      <c r="AC409" s="73" t="n"/>
      <c r="AD409" s="73" t="n"/>
      <c r="AE409" s="73" t="n"/>
      <c r="AF409" s="73" t="n"/>
      <c r="AG409" s="73" t="n"/>
      <c r="AH409" s="73" t="n"/>
      <c r="AI409" s="73" t="n"/>
      <c r="AJ409" s="73" t="n"/>
      <c r="AK409" s="73" t="n"/>
      <c r="AL409" s="73" t="n"/>
      <c r="AM409" s="73" t="n"/>
      <c r="AN409" s="73" t="n"/>
      <c r="AO409" s="73" t="n"/>
      <c r="AP409" s="73" t="n"/>
      <c r="AQ409" s="73" t="n"/>
      <c r="AR409" s="73" t="n"/>
      <c r="AS409" s="73" t="n"/>
      <c r="AT409" s="73" t="n"/>
      <c r="AU409" s="73" t="n"/>
      <c r="AV409" s="73" t="n"/>
      <c r="AW409" s="73" t="n"/>
      <c r="AX409" s="73" t="n"/>
      <c r="AY409" s="73" t="n"/>
      <c r="AZ409" s="73" t="n"/>
      <c r="BA409" s="73" t="n"/>
      <c r="BB409" s="73" t="n"/>
      <c r="BC409" s="73" t="n"/>
      <c r="BD409" s="73" t="n"/>
      <c r="BE409" s="73" t="n"/>
      <c r="BF409" s="73" t="n"/>
      <c r="BG409" s="73" t="n"/>
      <c r="BH409" s="73" t="n"/>
      <c r="BI409" s="73" t="n"/>
      <c r="BJ409" s="73" t="n"/>
      <c r="BK409" s="73" t="n"/>
      <c r="BL409" s="73" t="n"/>
      <c r="BM409" s="73" t="n"/>
      <c r="BN409" s="73" t="n"/>
      <c r="BO409" s="73" t="n"/>
      <c r="BP409" s="73" t="n"/>
      <c r="BQ409" s="62">
        <f>COUNTIF($G409:$BP409,"a")+COUNTIF($G409:$BP409,"r0,a5")/2+COUNTIF($G409:$BP409,"p5,a5")/2</f>
        <v/>
      </c>
      <c r="BR409" s="62">
        <f>COUNTIF($G409:$BP409,"d")+COUNTIF($G409:$BP409,"r0,d5")/2+COUNTIF($G409:$BP409,"p5,d5")/2</f>
        <v/>
      </c>
      <c r="BS409" s="62">
        <f>COUNTIF($G409:$BP409,"b")+COUNTIF($G409:$BP409,"r0,b5")/2+COUNTIF($G409:$BP409,"p5,b5")/2</f>
        <v/>
      </c>
      <c r="BT409" s="62">
        <f>COUNTIF($G409:$BP409,"c")+COUNTIF($G409:$BP409,"r0,c5")/2+COUNTIF($G409:$BP409,"p5,c5")/2</f>
        <v/>
      </c>
      <c r="BU409" s="62">
        <f>COUNTIF($G409:$BP409,"KH")+COUNTIF($G409:$BP409,"TL")+COUNTIF($G409:$BP409,"L")</f>
        <v/>
      </c>
      <c r="BV409" s="62" t="n"/>
      <c r="BW409" s="62">
        <f>COUNTIF($G409:$BP409,"hh")</f>
        <v/>
      </c>
      <c r="BX409" s="62">
        <f>COUNTIF($G409:$BP409,"nt7")</f>
        <v/>
      </c>
      <c r="BY409" s="62">
        <f>COUNTIF($G409:$BP409,"P")+COUNTIF($G409:$BP409,"p5,a5")/2+COUNTIF($G409:$BP409,"p5,b5")/2+COUNTIF($G409:$BP409,"p5,c5")/2+COUNTIF($G409:$BP409,"p5,d5")/2</f>
        <v/>
      </c>
      <c r="BZ409" s="63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4">
        <f>IF(BZ409&gt;25,4,IF(BZ409&gt;18,3,IF(BZ409&gt;12,2,IF(BZ409&gt;4,1,0))))-BX409-2+1</f>
        <v/>
      </c>
      <c r="CE409" s="30" t="n"/>
      <c r="CF409" s="64">
        <f>CD409*CI409</f>
        <v/>
      </c>
      <c r="CG409" s="65">
        <f>F409-BY409+1</f>
        <v/>
      </c>
      <c r="CH409" s="64">
        <f>CE409*16</f>
        <v/>
      </c>
      <c r="CI409" s="66">
        <f>VLOOKUP(A409,[1]DATA!$A$6:$AI$331,34,0)</f>
        <v/>
      </c>
      <c r="CJ409" s="67">
        <f>VLOOKUP(A409,[2]CHAMCONG!A$7:CI$333,79,0)</f>
        <v/>
      </c>
      <c r="CK409" s="68">
        <f>CJ409-CA409</f>
        <v/>
      </c>
    </row>
    <row r="410">
      <c r="A410" s="83" t="inlineStr">
        <is>
          <t>A2181</t>
        </is>
      </c>
      <c r="B410" s="70" t="inlineStr">
        <is>
          <t>Đỗ Văn Thảo</t>
        </is>
      </c>
      <c r="C410" s="77" t="inlineStr">
        <is>
          <t>X2 Line 2-1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A</t>
        </is>
      </c>
      <c r="H410" s="73" t="n">
        <v>4</v>
      </c>
      <c r="I410" s="75" t="inlineStr">
        <is>
          <t>A</t>
        </is>
      </c>
      <c r="J410" s="75" t="n">
        <v>4</v>
      </c>
      <c r="K410" s="73" t="inlineStr"/>
      <c r="L410" s="73" t="n">
        <v>0</v>
      </c>
      <c r="M410" s="73" t="inlineStr">
        <is>
          <t>P0</t>
        </is>
      </c>
      <c r="N410" s="73" t="n">
        <v>0</v>
      </c>
      <c r="O410" s="75" t="inlineStr">
        <is>
          <t>A</t>
        </is>
      </c>
      <c r="P410" s="75" t="n">
        <v>2</v>
      </c>
      <c r="Q410" s="73" t="inlineStr">
        <is>
          <t>A</t>
        </is>
      </c>
      <c r="R410" s="73" t="n">
        <v>4</v>
      </c>
      <c r="S410" s="73" t="inlineStr">
        <is>
          <t>A</t>
        </is>
      </c>
      <c r="T410" s="73" t="n">
        <v>4</v>
      </c>
      <c r="U410" s="73" t="inlineStr">
        <is>
          <t>A</t>
        </is>
      </c>
      <c r="V410" s="73" t="n">
        <v>4</v>
      </c>
      <c r="W410" s="73" t="inlineStr">
        <is>
          <t>L</t>
        </is>
      </c>
      <c r="X410" s="73" t="n">
        <v>0</v>
      </c>
      <c r="Y410" s="73" t="inlineStr"/>
      <c r="Z410" s="73" t="n">
        <v>0</v>
      </c>
      <c r="AA410" s="73" t="inlineStr">
        <is>
          <t>R0</t>
        </is>
      </c>
      <c r="AB410" s="73" t="n">
        <v>0</v>
      </c>
      <c r="AC410" s="73" t="n"/>
      <c r="AD410" s="73" t="n"/>
      <c r="AE410" s="73" t="n"/>
      <c r="AF410" s="73" t="n"/>
      <c r="AG410" s="73" t="n"/>
      <c r="AH410" s="73" t="n"/>
      <c r="AI410" s="73" t="n"/>
      <c r="AJ410" s="73" t="n"/>
      <c r="AK410" s="73" t="n"/>
      <c r="AL410" s="73" t="n"/>
      <c r="AM410" s="73" t="n"/>
      <c r="AN410" s="73" t="n"/>
      <c r="AO410" s="73" t="n"/>
      <c r="AP410" s="73" t="n"/>
      <c r="AQ410" s="73" t="n"/>
      <c r="AR410" s="73" t="n"/>
      <c r="AS410" s="73" t="n"/>
      <c r="AT410" s="73" t="n"/>
      <c r="AU410" s="73" t="n"/>
      <c r="AV410" s="73" t="n"/>
      <c r="AW410" s="73" t="n"/>
      <c r="AX410" s="73" t="n"/>
      <c r="AY410" s="73" t="n"/>
      <c r="AZ410" s="73" t="n"/>
      <c r="BA410" s="73" t="n"/>
      <c r="BB410" s="73" t="n"/>
      <c r="BC410" s="73" t="n"/>
      <c r="BD410" s="73" t="n"/>
      <c r="BE410" s="73" t="n"/>
      <c r="BF410" s="73" t="n"/>
      <c r="BG410" s="73" t="n"/>
      <c r="BH410" s="73" t="n"/>
      <c r="BI410" s="73" t="n"/>
      <c r="BJ410" s="73" t="n"/>
      <c r="BK410" s="73" t="n"/>
      <c r="BL410" s="73" t="n"/>
      <c r="BM410" s="73" t="n"/>
      <c r="BN410" s="73" t="n"/>
      <c r="BO410" s="73" t="n"/>
      <c r="BP410" s="73" t="n"/>
      <c r="BQ410" s="62">
        <f>COUNTIF($G410:$BP410,"a")+COUNTIF($G410:$BP410,"r0,a5")/2+COUNTIF($G410:$BP410,"p5,a5")/2</f>
        <v/>
      </c>
      <c r="BR410" s="62">
        <f>COUNTIF($G410:$BP410,"d")+COUNTIF($G410:$BP410,"r0,d5")/2+COUNTIF($G410:$BP410,"p5,d5")/2</f>
        <v/>
      </c>
      <c r="BS410" s="62">
        <f>COUNTIF($G410:$BP410,"b")+COUNTIF($G410:$BP410,"r0,b5")/2+COUNTIF($G410:$BP410,"p5,b5")/2</f>
        <v/>
      </c>
      <c r="BT410" s="62">
        <f>COUNTIF($G410:$BP410,"c")+COUNTIF($G410:$BP410,"r0,c5")/2+COUNTIF($G410:$BP410,"p5,c5")/2</f>
        <v/>
      </c>
      <c r="BU410" s="62">
        <f>COUNTIF($G410:$BP410,"KH")+COUNTIF($G410:$BP410,"TL")+COUNTIF($G410:$BP410,"L")</f>
        <v/>
      </c>
      <c r="BV410" s="62" t="n"/>
      <c r="BW410" s="62">
        <f>COUNTIF($G410:$BP410,"hh")</f>
        <v/>
      </c>
      <c r="BX410" s="62">
        <f>COUNTIF($G410:$BP410,"nt7")</f>
        <v/>
      </c>
      <c r="BY410" s="62">
        <f>COUNTIF($G410:$BP410,"P")+COUNTIF($G410:$BP410,"p5,a5")/2+COUNTIF($G410:$BP410,"p5,b5")/2+COUNTIF($G410:$BP410,"p5,c5")/2+COUNTIF($G410:$BP410,"p5,d5")/2</f>
        <v/>
      </c>
      <c r="BZ410" s="63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4">
        <f>IF(BZ410&gt;25,4,IF(BZ410&gt;18,3,IF(BZ410&gt;12,2,IF(BZ410&gt;4,1,0))))-BX410-2+1</f>
        <v/>
      </c>
      <c r="CE410" s="30" t="n"/>
      <c r="CF410" s="64">
        <f>CD410*CI410</f>
        <v/>
      </c>
      <c r="CG410" s="65">
        <f>F410-BY410+1</f>
        <v/>
      </c>
      <c r="CH410" s="64">
        <f>CE410*16</f>
        <v/>
      </c>
      <c r="CI410" s="66">
        <f>VLOOKUP(A410,[1]DATA!$A$6:$AI$331,34,0)</f>
        <v/>
      </c>
      <c r="CJ410" s="67">
        <f>VLOOKUP(A410,[2]CHAMCONG!A$7:CI$333,79,0)</f>
        <v/>
      </c>
      <c r="CK410" s="68">
        <f>CJ410-CA410</f>
        <v/>
      </c>
    </row>
    <row r="411">
      <c r="A411" s="83" t="inlineStr">
        <is>
          <t>A2182</t>
        </is>
      </c>
      <c r="B411" s="70" t="inlineStr">
        <is>
          <t>Đinh Minh Sơn</t>
        </is>
      </c>
      <c r="C411" s="77" t="inlineStr">
        <is>
          <t>X2 Line 2-1</t>
        </is>
      </c>
      <c r="D411" s="84" t="inlineStr">
        <is>
          <t>Trực tiếp</t>
        </is>
      </c>
      <c r="E411" s="69" t="inlineStr">
        <is>
          <t>2022-02-16</t>
        </is>
      </c>
      <c r="F411" s="69" t="inlineStr"/>
      <c r="G411" s="73" t="inlineStr">
        <is>
          <t>C</t>
        </is>
      </c>
      <c r="H411" s="73" t="n">
        <v>4</v>
      </c>
      <c r="I411" s="75" t="inlineStr">
        <is>
          <t>R0</t>
        </is>
      </c>
      <c r="J411" s="75" t="n">
        <v>0</v>
      </c>
      <c r="K411" s="73" t="inlineStr"/>
      <c r="L411" s="73" t="n">
        <v>12</v>
      </c>
      <c r="M411" s="73" t="inlineStr">
        <is>
          <t>C</t>
        </is>
      </c>
      <c r="N411" s="73" t="n">
        <v>4</v>
      </c>
      <c r="O411" s="75" t="inlineStr">
        <is>
          <t>C</t>
        </is>
      </c>
      <c r="P411" s="75" t="n">
        <v>4</v>
      </c>
      <c r="Q411" s="73" t="inlineStr">
        <is>
          <t>C</t>
        </is>
      </c>
      <c r="R411" s="73" t="n">
        <v>4</v>
      </c>
      <c r="S411" s="73" t="inlineStr">
        <is>
          <t>C</t>
        </is>
      </c>
      <c r="T411" s="73" t="n">
        <v>4</v>
      </c>
      <c r="U411" s="73" t="inlineStr">
        <is>
          <t>C</t>
        </is>
      </c>
      <c r="V411" s="73" t="n">
        <v>4</v>
      </c>
      <c r="W411" s="73" t="inlineStr">
        <is>
          <t>L</t>
        </is>
      </c>
      <c r="X411" s="73" t="n">
        <v>12</v>
      </c>
      <c r="Y411" s="73" t="inlineStr"/>
      <c r="Z411" s="73" t="n">
        <v>0</v>
      </c>
      <c r="AA411" s="73" t="inlineStr">
        <is>
          <t>P0</t>
        </is>
      </c>
      <c r="AB411" s="73" t="n">
        <v>0</v>
      </c>
      <c r="AC411" s="73" t="n"/>
      <c r="AD411" s="73" t="n"/>
      <c r="AE411" s="73" t="n"/>
      <c r="AF411" s="73" t="n"/>
      <c r="AG411" s="73" t="n"/>
      <c r="AH411" s="73" t="n"/>
      <c r="AI411" s="73" t="n"/>
      <c r="AJ411" s="73" t="n"/>
      <c r="AK411" s="73" t="n"/>
      <c r="AL411" s="73" t="n"/>
      <c r="AM411" s="73" t="n"/>
      <c r="AN411" s="73" t="n"/>
      <c r="AO411" s="73" t="n"/>
      <c r="AP411" s="73" t="n"/>
      <c r="AQ411" s="73" t="n"/>
      <c r="AR411" s="73" t="n"/>
      <c r="AS411" s="73" t="n"/>
      <c r="AT411" s="73" t="n"/>
      <c r="AU411" s="73" t="n"/>
      <c r="AV411" s="73" t="n"/>
      <c r="AW411" s="73" t="n"/>
      <c r="AX411" s="73" t="n"/>
      <c r="AY411" s="73" t="n"/>
      <c r="AZ411" s="73" t="n"/>
      <c r="BA411" s="73" t="n"/>
      <c r="BB411" s="73" t="n"/>
      <c r="BC411" s="73" t="n"/>
      <c r="BD411" s="73" t="n"/>
      <c r="BE411" s="73" t="n"/>
      <c r="BF411" s="73" t="n"/>
      <c r="BG411" s="73" t="n"/>
      <c r="BH411" s="73" t="n"/>
      <c r="BI411" s="73" t="n"/>
      <c r="BJ411" s="73" t="n"/>
      <c r="BK411" s="73" t="n"/>
      <c r="BL411" s="73" t="n"/>
      <c r="BM411" s="73" t="n"/>
      <c r="BN411" s="73" t="n"/>
      <c r="BO411" s="73" t="n"/>
      <c r="BP411" s="73" t="n"/>
      <c r="BQ411" s="62">
        <f>COUNTIF($G411:$BP411,"a")+COUNTIF($G411:$BP411,"r0,a5")/2+COUNTIF($G411:$BP411,"p5,a5")/2</f>
        <v/>
      </c>
      <c r="BR411" s="62">
        <f>COUNTIF($G411:$BP411,"d")+COUNTIF($G411:$BP411,"r0,d5")/2+COUNTIF($G411:$BP411,"p5,d5")/2</f>
        <v/>
      </c>
      <c r="BS411" s="62">
        <f>COUNTIF($G411:$BP411,"b")+COUNTIF($G411:$BP411,"r0,b5")/2+COUNTIF($G411:$BP411,"p5,b5")/2</f>
        <v/>
      </c>
      <c r="BT411" s="62">
        <f>COUNTIF($G411:$BP411,"c")+COUNTIF($G411:$BP411,"r0,c5")/2+COUNTIF($G411:$BP411,"p5,c5")/2</f>
        <v/>
      </c>
      <c r="BU411" s="62">
        <f>COUNTIF($G411:$BP411,"KH")+COUNTIF($G411:$BP411,"TL")+COUNTIF($G411:$BP411,"L")</f>
        <v/>
      </c>
      <c r="BV411" s="62" t="n"/>
      <c r="BW411" s="62">
        <f>COUNTIF($G411:$BP411,"hh")</f>
        <v/>
      </c>
      <c r="BX411" s="62">
        <f>COUNTIF($G411:$BP411,"nt7")</f>
        <v/>
      </c>
      <c r="BY411" s="62">
        <f>COUNTIF($G411:$BP411,"P")+COUNTIF($G411:$BP411,"p5,a5")/2+COUNTIF($G411:$BP411,"p5,b5")/2+COUNTIF($G411:$BP411,"p5,c5")/2+COUNTIF($G411:$BP411,"p5,d5")/2</f>
        <v/>
      </c>
      <c r="BZ411" s="63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4">
        <f>IF(BZ411&gt;25,4,IF(BZ411&gt;18,3,IF(BZ411&gt;12,2,IF(BZ411&gt;4,1,0))))-BX411-2+1</f>
        <v/>
      </c>
      <c r="CE411" s="30" t="n"/>
      <c r="CF411" s="64">
        <f>CD411*CI411</f>
        <v/>
      </c>
      <c r="CG411" s="65">
        <f>F411-BY411+1</f>
        <v/>
      </c>
      <c r="CH411" s="64">
        <f>CE411*16</f>
        <v/>
      </c>
      <c r="CI411" s="66">
        <f>VLOOKUP(A411,[1]DATA!$A$6:$AI$331,34,0)</f>
        <v/>
      </c>
      <c r="CJ411" s="67">
        <f>VLOOKUP(A411,[2]CHAMCONG!A$7:CI$333,79,0)</f>
        <v/>
      </c>
      <c r="CK411" s="68">
        <f>CJ411-CA411</f>
        <v/>
      </c>
    </row>
    <row r="412">
      <c r="A412" s="83" t="inlineStr">
        <is>
          <t>A2184</t>
        </is>
      </c>
      <c r="B412" s="70" t="inlineStr">
        <is>
          <t>Đàm Văn Nhật</t>
        </is>
      </c>
      <c r="C412" s="77" t="inlineStr">
        <is>
          <t>X2 Line 2-1</t>
        </is>
      </c>
      <c r="D412" s="84" t="inlineStr">
        <is>
          <t>Trực tiếp</t>
        </is>
      </c>
      <c r="E412" s="69" t="inlineStr">
        <is>
          <t>2022-02-17</t>
        </is>
      </c>
      <c r="F412" s="69" t="inlineStr"/>
      <c r="G412" s="73" t="inlineStr">
        <is>
          <t>C</t>
        </is>
      </c>
      <c r="H412" s="73" t="n">
        <v>4</v>
      </c>
      <c r="I412" s="75" t="inlineStr">
        <is>
          <t>C</t>
        </is>
      </c>
      <c r="J412" s="75" t="n">
        <v>4</v>
      </c>
      <c r="K412" s="73" t="inlineStr"/>
      <c r="L412" s="73" t="n">
        <v>0</v>
      </c>
      <c r="M412" s="73" t="inlineStr">
        <is>
          <t>P0</t>
        </is>
      </c>
      <c r="N412" s="73" t="n">
        <v>0</v>
      </c>
      <c r="O412" s="75" t="inlineStr">
        <is>
          <t>C</t>
        </is>
      </c>
      <c r="P412" s="75" t="n">
        <v>4</v>
      </c>
      <c r="Q412" s="73" t="inlineStr">
        <is>
          <t>C</t>
        </is>
      </c>
      <c r="R412" s="73" t="n">
        <v>4</v>
      </c>
      <c r="S412" s="73" t="inlineStr">
        <is>
          <t>C</t>
        </is>
      </c>
      <c r="T412" s="73" t="n">
        <v>4</v>
      </c>
      <c r="U412" s="73" t="inlineStr">
        <is>
          <t>C</t>
        </is>
      </c>
      <c r="V412" s="73" t="n">
        <v>4</v>
      </c>
      <c r="W412" s="73" t="inlineStr">
        <is>
          <t>L</t>
        </is>
      </c>
      <c r="X412" s="73" t="n">
        <v>0</v>
      </c>
      <c r="Y412" s="73" t="inlineStr"/>
      <c r="Z412" s="73" t="n">
        <v>0</v>
      </c>
      <c r="AA412" s="73" t="inlineStr">
        <is>
          <t>P0</t>
        </is>
      </c>
      <c r="AB412" s="73" t="n">
        <v>0</v>
      </c>
      <c r="AC412" s="73" t="n"/>
      <c r="AD412" s="73" t="n"/>
      <c r="AE412" s="73" t="n"/>
      <c r="AF412" s="73" t="n"/>
      <c r="AG412" s="73" t="n"/>
      <c r="AH412" s="73" t="n"/>
      <c r="AI412" s="73" t="n"/>
      <c r="AJ412" s="73" t="n"/>
      <c r="AK412" s="73" t="n"/>
      <c r="AL412" s="73" t="n"/>
      <c r="AM412" s="73" t="n"/>
      <c r="AN412" s="73" t="n"/>
      <c r="AO412" s="73" t="n"/>
      <c r="AP412" s="73" t="n"/>
      <c r="AQ412" s="73" t="n"/>
      <c r="AR412" s="73" t="n"/>
      <c r="AS412" s="73" t="n"/>
      <c r="AT412" s="73" t="n"/>
      <c r="AU412" s="73" t="n"/>
      <c r="AV412" s="73" t="n"/>
      <c r="AW412" s="73" t="n"/>
      <c r="AX412" s="73" t="n"/>
      <c r="AY412" s="73" t="n"/>
      <c r="AZ412" s="73" t="n"/>
      <c r="BA412" s="73" t="n"/>
      <c r="BB412" s="73" t="n"/>
      <c r="BC412" s="73" t="n"/>
      <c r="BD412" s="73" t="n"/>
      <c r="BE412" s="73" t="n"/>
      <c r="BF412" s="73" t="n"/>
      <c r="BG412" s="73" t="n"/>
      <c r="BH412" s="73" t="n"/>
      <c r="BI412" s="73" t="n"/>
      <c r="BJ412" s="73" t="n"/>
      <c r="BK412" s="73" t="n"/>
      <c r="BL412" s="73" t="n"/>
      <c r="BM412" s="73" t="n"/>
      <c r="BN412" s="73" t="n"/>
      <c r="BO412" s="73" t="n"/>
      <c r="BP412" s="73" t="n"/>
      <c r="BQ412" s="62">
        <f>COUNTIF($G412:$BP412,"a")+COUNTIF($G412:$BP412,"r0,a5")/2+COUNTIF($G412:$BP412,"p5,a5")/2</f>
        <v/>
      </c>
      <c r="BR412" s="62">
        <f>COUNTIF($G412:$BP412,"d")+COUNTIF($G412:$BP412,"r0,d5")/2+COUNTIF($G412:$BP412,"p5,d5")/2</f>
        <v/>
      </c>
      <c r="BS412" s="62">
        <f>COUNTIF($G412:$BP412,"b")+COUNTIF($G412:$BP412,"r0,b5")/2+COUNTIF($G412:$BP412,"p5,b5")/2</f>
        <v/>
      </c>
      <c r="BT412" s="62">
        <f>COUNTIF($G412:$BP412,"c")+COUNTIF($G412:$BP412,"r0,c5")/2+COUNTIF($G412:$BP412,"p5,c5")/2</f>
        <v/>
      </c>
      <c r="BU412" s="62">
        <f>COUNTIF($G412:$BP412,"KH")+COUNTIF($G412:$BP412,"TL")+COUNTIF($G412:$BP412,"L")</f>
        <v/>
      </c>
      <c r="BV412" s="62" t="n"/>
      <c r="BW412" s="62">
        <f>COUNTIF($G412:$BP412,"hh")</f>
        <v/>
      </c>
      <c r="BX412" s="62">
        <f>COUNTIF($G412:$BP412,"nt7")</f>
        <v/>
      </c>
      <c r="BY412" s="62">
        <f>COUNTIF($G412:$BP412,"P")+COUNTIF($G412:$BP412,"p5,a5")/2+COUNTIF($G412:$BP412,"p5,b5")/2+COUNTIF($G412:$BP412,"p5,c5")/2+COUNTIF($G412:$BP412,"p5,d5")/2</f>
        <v/>
      </c>
      <c r="BZ412" s="63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4">
        <f>IF(BZ412&gt;25,4,IF(BZ412&gt;18,3,IF(BZ412&gt;12,2,IF(BZ412&gt;4,1,0))))-BX412-2+1</f>
        <v/>
      </c>
      <c r="CE412" s="30" t="n"/>
      <c r="CF412" s="64">
        <f>CD412*CI412</f>
        <v/>
      </c>
      <c r="CG412" s="65">
        <f>F412-BY412+1</f>
        <v/>
      </c>
      <c r="CH412" s="64">
        <f>CE412*16</f>
        <v/>
      </c>
      <c r="CI412" s="66">
        <f>VLOOKUP(A412,[1]DATA!$A$6:$AI$331,34,0)</f>
        <v/>
      </c>
      <c r="CJ412" s="67">
        <f>VLOOKUP(A412,[2]CHAMCONG!A$7:CI$333,79,0)</f>
        <v/>
      </c>
      <c r="CK412" s="68">
        <f>CJ412-CA412</f>
        <v/>
      </c>
    </row>
    <row r="413">
      <c r="A413" s="83" t="inlineStr">
        <is>
          <t>A2185</t>
        </is>
      </c>
      <c r="B413" s="70" t="inlineStr">
        <is>
          <t>Nguyễn Thị Duyên</t>
        </is>
      </c>
      <c r="C413" s="77" t="inlineStr">
        <is>
          <t>X1 Ép - A</t>
        </is>
      </c>
      <c r="D413" s="84" t="inlineStr">
        <is>
          <t>Trực tiếp</t>
        </is>
      </c>
      <c r="E413" s="69" t="inlineStr">
        <is>
          <t>2022-02-16</t>
        </is>
      </c>
      <c r="F413" s="69" t="inlineStr"/>
      <c r="G413" s="73" t="inlineStr">
        <is>
          <t>A</t>
        </is>
      </c>
      <c r="H413" s="73" t="n">
        <v>4</v>
      </c>
      <c r="I413" s="75" t="inlineStr">
        <is>
          <t>A</t>
        </is>
      </c>
      <c r="J413" s="75" t="n">
        <v>4</v>
      </c>
      <c r="K413" s="73" t="inlineStr"/>
      <c r="L413" s="73" t="n">
        <v>0</v>
      </c>
      <c r="M413" s="73" t="inlineStr">
        <is>
          <t>C</t>
        </is>
      </c>
      <c r="N413" s="73" t="n">
        <v>4</v>
      </c>
      <c r="O413" s="75" t="inlineStr">
        <is>
          <t>C</t>
        </is>
      </c>
      <c r="P413" s="75" t="n">
        <v>4</v>
      </c>
      <c r="Q413" s="73" t="inlineStr">
        <is>
          <t>C</t>
        </is>
      </c>
      <c r="R413" s="73" t="n">
        <v>4</v>
      </c>
      <c r="S413" s="73" t="inlineStr">
        <is>
          <t>C</t>
        </is>
      </c>
      <c r="T413" s="73" t="n">
        <v>4</v>
      </c>
      <c r="U413" s="73" t="inlineStr">
        <is>
          <t>C</t>
        </is>
      </c>
      <c r="V413" s="73" t="n">
        <v>4</v>
      </c>
      <c r="W413" s="73" t="inlineStr">
        <is>
          <t>L</t>
        </is>
      </c>
      <c r="X413" s="73" t="n">
        <v>0</v>
      </c>
      <c r="Y413" s="73" t="inlineStr"/>
      <c r="Z413" s="73" t="n">
        <v>0</v>
      </c>
      <c r="AA413" s="73" t="inlineStr">
        <is>
          <t>R0</t>
        </is>
      </c>
      <c r="AB413" s="73" t="n">
        <v>0</v>
      </c>
      <c r="AC413" s="73" t="n"/>
      <c r="AD413" s="73" t="n"/>
      <c r="AE413" s="73" t="n"/>
      <c r="AF413" s="73" t="n"/>
      <c r="AG413" s="73" t="n"/>
      <c r="AH413" s="73" t="n"/>
      <c r="AI413" s="73" t="n"/>
      <c r="AJ413" s="73" t="n"/>
      <c r="AK413" s="73" t="n"/>
      <c r="AL413" s="73" t="n"/>
      <c r="AM413" s="73" t="n"/>
      <c r="AN413" s="73" t="n"/>
      <c r="AO413" s="73" t="n"/>
      <c r="AP413" s="73" t="n"/>
      <c r="AQ413" s="73" t="n"/>
      <c r="AR413" s="73" t="n"/>
      <c r="AS413" s="73" t="n"/>
      <c r="AT413" s="73" t="n"/>
      <c r="AU413" s="73" t="n"/>
      <c r="AV413" s="73" t="n"/>
      <c r="AW413" s="73" t="n"/>
      <c r="AX413" s="73" t="n"/>
      <c r="AY413" s="73" t="n"/>
      <c r="AZ413" s="73" t="n"/>
      <c r="BA413" s="73" t="n"/>
      <c r="BB413" s="73" t="n"/>
      <c r="BC413" s="73" t="n"/>
      <c r="BD413" s="73" t="n"/>
      <c r="BE413" s="73" t="n"/>
      <c r="BF413" s="73" t="n"/>
      <c r="BG413" s="73" t="n"/>
      <c r="BH413" s="73" t="n"/>
      <c r="BI413" s="73" t="n"/>
      <c r="BJ413" s="73" t="n"/>
      <c r="BK413" s="73" t="n"/>
      <c r="BL413" s="73" t="n"/>
      <c r="BM413" s="73" t="n"/>
      <c r="BN413" s="73" t="n"/>
      <c r="BO413" s="73" t="n"/>
      <c r="BP413" s="73" t="n"/>
      <c r="BQ413" s="62">
        <f>COUNTIF($G413:$BP413,"a")+COUNTIF($G413:$BP413,"r0,a5")/2+COUNTIF($G413:$BP413,"p5,a5")/2</f>
        <v/>
      </c>
      <c r="BR413" s="62">
        <f>COUNTIF($G413:$BP413,"d")+COUNTIF($G413:$BP413,"r0,d5")/2+COUNTIF($G413:$BP413,"p5,d5")/2</f>
        <v/>
      </c>
      <c r="BS413" s="62">
        <f>COUNTIF($G413:$BP413,"b")+COUNTIF($G413:$BP413,"r0,b5")/2+COUNTIF($G413:$BP413,"p5,b5")/2</f>
        <v/>
      </c>
      <c r="BT413" s="62">
        <f>COUNTIF($G413:$BP413,"c")+COUNTIF($G413:$BP413,"r0,c5")/2+COUNTIF($G413:$BP413,"p5,c5")/2</f>
        <v/>
      </c>
      <c r="BU413" s="62">
        <f>COUNTIF($G413:$BP413,"KH")+COUNTIF($G413:$BP413,"TL")+COUNTIF($G413:$BP413,"L")</f>
        <v/>
      </c>
      <c r="BV413" s="62" t="n"/>
      <c r="BW413" s="62">
        <f>COUNTIF($G413:$BP413,"hh")</f>
        <v/>
      </c>
      <c r="BX413" s="62">
        <f>COUNTIF($G413:$BP413,"nt7")</f>
        <v/>
      </c>
      <c r="BY413" s="62">
        <f>COUNTIF($G413:$BP413,"P")+COUNTIF($G413:$BP413,"p5,a5")/2+COUNTIF($G413:$BP413,"p5,b5")/2+COUNTIF($G413:$BP413,"p5,c5")/2+COUNTIF($G413:$BP413,"p5,d5")/2</f>
        <v/>
      </c>
      <c r="BZ413" s="63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4">
        <f>IF(BZ413&gt;25,4,IF(BZ413&gt;18,3,IF(BZ413&gt;12,2,IF(BZ413&gt;4,1,0))))-BX413-2+1</f>
        <v/>
      </c>
      <c r="CE413" s="30" t="n"/>
      <c r="CF413" s="64">
        <f>CD413*CI413</f>
        <v/>
      </c>
      <c r="CG413" s="65">
        <f>F413-BY413+1</f>
        <v/>
      </c>
      <c r="CH413" s="64">
        <f>CE413*16</f>
        <v/>
      </c>
      <c r="CI413" s="66">
        <f>VLOOKUP(A413,[1]DATA!$A$6:$AI$331,34,0)</f>
        <v/>
      </c>
      <c r="CJ413" s="67">
        <f>VLOOKUP(A413,[2]CHAMCONG!A$7:CI$333,79,0)</f>
        <v/>
      </c>
      <c r="CK413" s="68">
        <f>CJ413-CA413</f>
        <v/>
      </c>
    </row>
    <row r="414">
      <c r="A414" s="83" t="inlineStr">
        <is>
          <t>A2186</t>
        </is>
      </c>
      <c r="B414" s="70" t="inlineStr">
        <is>
          <t>Liêu Tuấn</t>
        </is>
      </c>
      <c r="C414" s="77" t="inlineStr">
        <is>
          <t>X1 Ép - A</t>
        </is>
      </c>
      <c r="D414" s="84" t="inlineStr">
        <is>
          <t>Trực tiếp</t>
        </is>
      </c>
      <c r="E414" s="69" t="inlineStr">
        <is>
          <t>2022-02-16</t>
        </is>
      </c>
      <c r="F414" s="69" t="inlineStr"/>
      <c r="G414" s="73" t="inlineStr">
        <is>
          <t>A</t>
        </is>
      </c>
      <c r="H414" s="73" t="n">
        <v>4</v>
      </c>
      <c r="I414" s="75" t="inlineStr">
        <is>
          <t>A</t>
        </is>
      </c>
      <c r="J414" s="75" t="n">
        <v>4</v>
      </c>
      <c r="K414" s="73" t="inlineStr"/>
      <c r="L414" s="73" t="n">
        <v>0</v>
      </c>
      <c r="M414" s="73" t="inlineStr">
        <is>
          <t>P0</t>
        </is>
      </c>
      <c r="N414" s="73" t="n">
        <v>0</v>
      </c>
      <c r="O414" s="75" t="inlineStr">
        <is>
          <t>P0</t>
        </is>
      </c>
      <c r="P414" s="75" t="n">
        <v>0</v>
      </c>
      <c r="Q414" s="73" t="inlineStr">
        <is>
          <t>C</t>
        </is>
      </c>
      <c r="R414" s="73" t="n">
        <v>4</v>
      </c>
      <c r="S414" s="73" t="inlineStr">
        <is>
          <t>C</t>
        </is>
      </c>
      <c r="T414" s="73" t="n">
        <v>4</v>
      </c>
      <c r="U414" s="73" t="inlineStr">
        <is>
          <t>C</t>
        </is>
      </c>
      <c r="V414" s="73" t="n">
        <v>4</v>
      </c>
      <c r="W414" s="73" t="inlineStr">
        <is>
          <t>L</t>
        </is>
      </c>
      <c r="X414" s="73" t="n">
        <v>0</v>
      </c>
      <c r="Y414" s="73" t="inlineStr"/>
      <c r="Z414" s="73" t="n">
        <v>0</v>
      </c>
      <c r="AA414" s="73" t="inlineStr">
        <is>
          <t>R0</t>
        </is>
      </c>
      <c r="AB414" s="73" t="n">
        <v>0</v>
      </c>
      <c r="AC414" s="73" t="n"/>
      <c r="AD414" s="73" t="n"/>
      <c r="AE414" s="73" t="n"/>
      <c r="AF414" s="73" t="n"/>
      <c r="AG414" s="73" t="n"/>
      <c r="AH414" s="73" t="n"/>
      <c r="AI414" s="73" t="n"/>
      <c r="AJ414" s="73" t="n"/>
      <c r="AK414" s="73" t="n"/>
      <c r="AL414" s="73" t="n"/>
      <c r="AM414" s="73" t="n"/>
      <c r="AN414" s="73" t="n"/>
      <c r="AO414" s="73" t="n"/>
      <c r="AP414" s="73" t="n"/>
      <c r="AQ414" s="73" t="n"/>
      <c r="AR414" s="73" t="n"/>
      <c r="AS414" s="73" t="n"/>
      <c r="AT414" s="73" t="n"/>
      <c r="AU414" s="73" t="n"/>
      <c r="AV414" s="73" t="n"/>
      <c r="AW414" s="73" t="n"/>
      <c r="AX414" s="73" t="n"/>
      <c r="AY414" s="73" t="n"/>
      <c r="AZ414" s="73" t="n"/>
      <c r="BA414" s="73" t="n"/>
      <c r="BB414" s="73" t="n"/>
      <c r="BC414" s="73" t="n"/>
      <c r="BD414" s="73" t="n"/>
      <c r="BE414" s="73" t="n"/>
      <c r="BF414" s="73" t="n"/>
      <c r="BG414" s="73" t="n"/>
      <c r="BH414" s="73" t="n"/>
      <c r="BI414" s="73" t="n"/>
      <c r="BJ414" s="73" t="n"/>
      <c r="BK414" s="73" t="n"/>
      <c r="BL414" s="73" t="n"/>
      <c r="BM414" s="73" t="n"/>
      <c r="BN414" s="73" t="n"/>
      <c r="BO414" s="73" t="n"/>
      <c r="BP414" s="73" t="n"/>
      <c r="BQ414" s="62">
        <f>COUNTIF($G414:$BP414,"a")+COUNTIF($G414:$BP414,"r0,a5")/2+COUNTIF($G414:$BP414,"p5,a5")/2</f>
        <v/>
      </c>
      <c r="BR414" s="62">
        <f>COUNTIF($G414:$BP414,"d")+COUNTIF($G414:$BP414,"r0,d5")/2+COUNTIF($G414:$BP414,"p5,d5")/2</f>
        <v/>
      </c>
      <c r="BS414" s="62">
        <f>COUNTIF($G414:$BP414,"b")+COUNTIF($G414:$BP414,"r0,b5")/2+COUNTIF($G414:$BP414,"p5,b5")/2</f>
        <v/>
      </c>
      <c r="BT414" s="62">
        <f>COUNTIF($G414:$BP414,"c")+COUNTIF($G414:$BP414,"r0,c5")/2+COUNTIF($G414:$BP414,"p5,c5")/2</f>
        <v/>
      </c>
      <c r="BU414" s="62">
        <f>COUNTIF($G414:$BP414,"KH")+COUNTIF($G414:$BP414,"TL")+COUNTIF($G414:$BP414,"L")</f>
        <v/>
      </c>
      <c r="BV414" s="62" t="n"/>
      <c r="BW414" s="62">
        <f>COUNTIF($G414:$BP414,"hh")</f>
        <v/>
      </c>
      <c r="BX414" s="62">
        <f>COUNTIF($G414:$BP414,"nt7")</f>
        <v/>
      </c>
      <c r="BY414" s="62">
        <f>COUNTIF($G414:$BP414,"P")+COUNTIF($G414:$BP414,"p5,a5")/2+COUNTIF($G414:$BP414,"p5,b5")/2+COUNTIF($G414:$BP414,"p5,c5")/2+COUNTIF($G414:$BP414,"p5,d5")/2</f>
        <v/>
      </c>
      <c r="BZ414" s="63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4">
        <f>IF(BZ414&gt;25,4,IF(BZ414&gt;18,3,IF(BZ414&gt;12,2,IF(BZ414&gt;4,1,0))))-BX414-2+1</f>
        <v/>
      </c>
      <c r="CE414" s="30" t="n"/>
      <c r="CF414" s="64">
        <f>CD414*CI414</f>
        <v/>
      </c>
      <c r="CG414" s="65">
        <f>F414-BY414+1</f>
        <v/>
      </c>
      <c r="CH414" s="64">
        <f>CE414*16</f>
        <v/>
      </c>
      <c r="CI414" s="66">
        <f>VLOOKUP(A414,[1]DATA!$A$6:$AI$331,34,0)</f>
        <v/>
      </c>
      <c r="CJ414" s="67">
        <f>VLOOKUP(A414,[2]CHAMCONG!A$7:CI$333,79,0)</f>
        <v/>
      </c>
      <c r="CK414" s="68">
        <f>CJ414-CA414</f>
        <v/>
      </c>
    </row>
    <row r="415">
      <c r="A415" s="83" t="inlineStr">
        <is>
          <t>A2187</t>
        </is>
      </c>
      <c r="B415" s="70" t="inlineStr">
        <is>
          <t>Nguyễn Văn Tuấn Linh</t>
        </is>
      </c>
      <c r="C415" s="77" t="inlineStr">
        <is>
          <t>X1 Ép -  Kỹ thuật</t>
        </is>
      </c>
      <c r="D415" s="84" t="inlineStr">
        <is>
          <t>Trực tiếp</t>
        </is>
      </c>
      <c r="E415" s="69" t="inlineStr">
        <is>
          <t>2022-02-16</t>
        </is>
      </c>
      <c r="F415" s="69" t="inlineStr"/>
      <c r="G415" s="73" t="inlineStr">
        <is>
          <t>A</t>
        </is>
      </c>
      <c r="H415" s="73" t="n">
        <v>4</v>
      </c>
      <c r="I415" s="75" t="inlineStr">
        <is>
          <t>A</t>
        </is>
      </c>
      <c r="J415" s="75" t="n">
        <v>4</v>
      </c>
      <c r="K415" s="73" t="inlineStr"/>
      <c r="L415" s="73" t="n">
        <v>4</v>
      </c>
      <c r="M415" s="73" t="inlineStr">
        <is>
          <t>A</t>
        </is>
      </c>
      <c r="N415" s="73" t="n">
        <v>4</v>
      </c>
      <c r="O415" s="75" t="inlineStr">
        <is>
          <t>A</t>
        </is>
      </c>
      <c r="P415" s="75" t="n">
        <v>4</v>
      </c>
      <c r="Q415" s="73" t="inlineStr">
        <is>
          <t>A</t>
        </is>
      </c>
      <c r="R415" s="73" t="n">
        <v>4</v>
      </c>
      <c r="S415" s="73" t="inlineStr">
        <is>
          <t>A</t>
        </is>
      </c>
      <c r="T415" s="73" t="n">
        <v>4</v>
      </c>
      <c r="U415" s="73" t="inlineStr">
        <is>
          <t>A</t>
        </is>
      </c>
      <c r="V415" s="73" t="n">
        <v>0</v>
      </c>
      <c r="W415" s="73" t="inlineStr">
        <is>
          <t>L</t>
        </is>
      </c>
      <c r="X415" s="73" t="n">
        <v>0</v>
      </c>
      <c r="Y415" s="73" t="inlineStr"/>
      <c r="Z415" s="73" t="n">
        <v>0</v>
      </c>
      <c r="AA415" s="73" t="inlineStr">
        <is>
          <t>R0</t>
        </is>
      </c>
      <c r="AB415" s="73" t="n">
        <v>0</v>
      </c>
      <c r="AC415" s="73" t="n"/>
      <c r="AD415" s="73" t="n"/>
      <c r="AE415" s="73" t="n"/>
      <c r="AF415" s="73" t="n"/>
      <c r="AG415" s="73" t="n"/>
      <c r="AH415" s="73" t="n"/>
      <c r="AI415" s="73" t="n"/>
      <c r="AJ415" s="73" t="n"/>
      <c r="AK415" s="73" t="n"/>
      <c r="AL415" s="73" t="n"/>
      <c r="AM415" s="73" t="n"/>
      <c r="AN415" s="73" t="n"/>
      <c r="AO415" s="73" t="n"/>
      <c r="AP415" s="73" t="n"/>
      <c r="AQ415" s="73" t="n"/>
      <c r="AR415" s="73" t="n"/>
      <c r="AS415" s="73" t="n"/>
      <c r="AT415" s="73" t="n"/>
      <c r="AU415" s="73" t="n"/>
      <c r="AV415" s="73" t="n"/>
      <c r="AW415" s="73" t="n"/>
      <c r="AX415" s="73" t="n"/>
      <c r="AY415" s="73" t="n"/>
      <c r="AZ415" s="73" t="n"/>
      <c r="BA415" s="73" t="n"/>
      <c r="BB415" s="73" t="n"/>
      <c r="BC415" s="73" t="n"/>
      <c r="BD415" s="73" t="n"/>
      <c r="BE415" s="73" t="n"/>
      <c r="BF415" s="73" t="n"/>
      <c r="BG415" s="73" t="n"/>
      <c r="BH415" s="73" t="n"/>
      <c r="BI415" s="73" t="n"/>
      <c r="BJ415" s="73" t="n"/>
      <c r="BK415" s="73" t="n"/>
      <c r="BL415" s="73" t="n"/>
      <c r="BM415" s="73" t="n"/>
      <c r="BN415" s="73" t="n"/>
      <c r="BO415" s="73" t="n"/>
      <c r="BP415" s="73" t="n"/>
      <c r="BQ415" s="62">
        <f>COUNTIF($G415:$BP415,"a")+COUNTIF($G415:$BP415,"r0,a5")/2+COUNTIF($G415:$BP415,"p5,a5")/2</f>
        <v/>
      </c>
      <c r="BR415" s="62">
        <f>COUNTIF($G415:$BP415,"d")+COUNTIF($G415:$BP415,"r0,d5")/2+COUNTIF($G415:$BP415,"p5,d5")/2</f>
        <v/>
      </c>
      <c r="BS415" s="62">
        <f>COUNTIF($G415:$BP415,"b")+COUNTIF($G415:$BP415,"r0,b5")/2+COUNTIF($G415:$BP415,"p5,b5")/2</f>
        <v/>
      </c>
      <c r="BT415" s="62">
        <f>COUNTIF($G415:$BP415,"c")+COUNTIF($G415:$BP415,"r0,c5")/2+COUNTIF($G415:$BP415,"p5,c5")/2</f>
        <v/>
      </c>
      <c r="BU415" s="62">
        <f>COUNTIF($G415:$BP415,"KH")+COUNTIF($G415:$BP415,"TL")+COUNTIF($G415:$BP415,"L")</f>
        <v/>
      </c>
      <c r="BV415" s="62" t="n"/>
      <c r="BW415" s="62">
        <f>COUNTIF($G415:$BP415,"hh")</f>
        <v/>
      </c>
      <c r="BX415" s="62">
        <f>COUNTIF($G415:$BP415,"nt7")</f>
        <v/>
      </c>
      <c r="BY415" s="62">
        <f>COUNTIF($G415:$BP415,"P")+COUNTIF($G415:$BP415,"p5,a5")/2+COUNTIF($G415:$BP415,"p5,b5")/2+COUNTIF($G415:$BP415,"p5,c5")/2+COUNTIF($G415:$BP415,"p5,d5")/2</f>
        <v/>
      </c>
      <c r="BZ415" s="63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4">
        <f>IF(BZ415&gt;25,4,IF(BZ415&gt;18,3,IF(BZ415&gt;12,2,IF(BZ415&gt;4,1,0))))-BX415-2+1</f>
        <v/>
      </c>
      <c r="CE415" s="30" t="n"/>
      <c r="CF415" s="64">
        <f>CD415*CI415</f>
        <v/>
      </c>
      <c r="CG415" s="65">
        <f>F415-BY415+1</f>
        <v/>
      </c>
      <c r="CH415" s="64">
        <f>CE415*16</f>
        <v/>
      </c>
      <c r="CI415" s="66">
        <f>VLOOKUP(A415,[1]DATA!$A$6:$AI$331,34,0)</f>
        <v/>
      </c>
      <c r="CJ415" s="67">
        <f>VLOOKUP(A415,[2]CHAMCONG!A$7:CI$333,79,0)</f>
        <v/>
      </c>
      <c r="CK415" s="68">
        <f>CJ415-CA415</f>
        <v/>
      </c>
    </row>
    <row r="416">
      <c r="A416" s="83" t="inlineStr">
        <is>
          <t>A2189</t>
        </is>
      </c>
      <c r="B416" s="70" t="inlineStr">
        <is>
          <t>Lê Gia Huy</t>
        </is>
      </c>
      <c r="C416" s="77" t="inlineStr">
        <is>
          <t>QC X1 Sơn In</t>
        </is>
      </c>
      <c r="D416" s="84" t="inlineStr">
        <is>
          <t>Trực tiếp</t>
        </is>
      </c>
      <c r="E416" s="69" t="inlineStr">
        <is>
          <t>2022-02-18</t>
        </is>
      </c>
      <c r="F416" s="69" t="inlineStr"/>
      <c r="G416" s="73" t="inlineStr">
        <is>
          <t>A</t>
        </is>
      </c>
      <c r="H416" s="73" t="n">
        <v>4</v>
      </c>
      <c r="I416" s="75" t="inlineStr">
        <is>
          <t>A</t>
        </is>
      </c>
      <c r="J416" s="75" t="n">
        <v>4</v>
      </c>
      <c r="K416" s="73" t="inlineStr"/>
      <c r="L416" s="73" t="n">
        <v>0</v>
      </c>
      <c r="M416" s="73" t="inlineStr">
        <is>
          <t>A</t>
        </is>
      </c>
      <c r="N416" s="73" t="n">
        <v>4</v>
      </c>
      <c r="O416" s="75" t="inlineStr">
        <is>
          <t>A</t>
        </is>
      </c>
      <c r="P416" s="75" t="n">
        <v>4</v>
      </c>
      <c r="Q416" s="73" t="inlineStr">
        <is>
          <t>A</t>
        </is>
      </c>
      <c r="R416" s="73" t="n">
        <v>4</v>
      </c>
      <c r="S416" s="73" t="inlineStr">
        <is>
          <t>A</t>
        </is>
      </c>
      <c r="T416" s="73" t="n">
        <v>4</v>
      </c>
      <c r="U416" s="73" t="inlineStr">
        <is>
          <t>A</t>
        </is>
      </c>
      <c r="V416" s="73" t="n">
        <v>4</v>
      </c>
      <c r="W416" s="73" t="inlineStr">
        <is>
          <t>L</t>
        </is>
      </c>
      <c r="X416" s="73" t="n">
        <v>0</v>
      </c>
      <c r="Y416" s="73" t="inlineStr"/>
      <c r="Z416" s="73" t="n">
        <v>0</v>
      </c>
      <c r="AA416" s="73" t="inlineStr">
        <is>
          <t>R0</t>
        </is>
      </c>
      <c r="AB416" s="73" t="n">
        <v>0</v>
      </c>
      <c r="AC416" s="73" t="n"/>
      <c r="AD416" s="73" t="n"/>
      <c r="AE416" s="73" t="n"/>
      <c r="AF416" s="73" t="n"/>
      <c r="AG416" s="73" t="n"/>
      <c r="AH416" s="73" t="n"/>
      <c r="AI416" s="73" t="n"/>
      <c r="AJ416" s="73" t="n"/>
      <c r="AK416" s="73" t="n"/>
      <c r="AL416" s="73" t="n"/>
      <c r="AM416" s="73" t="n"/>
      <c r="AN416" s="73" t="n"/>
      <c r="AO416" s="73" t="n"/>
      <c r="AP416" s="73" t="n"/>
      <c r="AQ416" s="73" t="n"/>
      <c r="AR416" s="73" t="n"/>
      <c r="AS416" s="73" t="n"/>
      <c r="AT416" s="73" t="n"/>
      <c r="AU416" s="73" t="n"/>
      <c r="AV416" s="73" t="n"/>
      <c r="AW416" s="73" t="n"/>
      <c r="AX416" s="73" t="n"/>
      <c r="AY416" s="73" t="n"/>
      <c r="AZ416" s="73" t="n"/>
      <c r="BA416" s="73" t="n"/>
      <c r="BB416" s="73" t="n"/>
      <c r="BC416" s="73" t="n"/>
      <c r="BD416" s="73" t="n"/>
      <c r="BE416" s="73" t="n"/>
      <c r="BF416" s="73" t="n"/>
      <c r="BG416" s="73" t="n"/>
      <c r="BH416" s="73" t="n"/>
      <c r="BI416" s="73" t="n"/>
      <c r="BJ416" s="73" t="n"/>
      <c r="BK416" s="73" t="n"/>
      <c r="BL416" s="73" t="n"/>
      <c r="BM416" s="73" t="n"/>
      <c r="BN416" s="73" t="n"/>
      <c r="BO416" s="73" t="n"/>
      <c r="BP416" s="73" t="n"/>
      <c r="BQ416" s="62">
        <f>COUNTIF($G416:$BP416,"a")+COUNTIF($G416:$BP416,"r0,a5")/2+COUNTIF($G416:$BP416,"p5,a5")/2</f>
        <v/>
      </c>
      <c r="BR416" s="62">
        <f>COUNTIF($G416:$BP416,"d")+COUNTIF($G416:$BP416,"r0,d5")/2+COUNTIF($G416:$BP416,"p5,d5")/2</f>
        <v/>
      </c>
      <c r="BS416" s="62">
        <f>COUNTIF($G416:$BP416,"b")+COUNTIF($G416:$BP416,"r0,b5")/2+COUNTIF($G416:$BP416,"p5,b5")/2</f>
        <v/>
      </c>
      <c r="BT416" s="62">
        <f>COUNTIF($G416:$BP416,"c")+COUNTIF($G416:$BP416,"r0,c5")/2+COUNTIF($G416:$BP416,"p5,c5")/2</f>
        <v/>
      </c>
      <c r="BU416" s="62">
        <f>COUNTIF($G416:$BP416,"KH")+COUNTIF($G416:$BP416,"TL")+COUNTIF($G416:$BP416,"L")</f>
        <v/>
      </c>
      <c r="BV416" s="62" t="n"/>
      <c r="BW416" s="62">
        <f>COUNTIF($G416:$BP416,"hh")</f>
        <v/>
      </c>
      <c r="BX416" s="62">
        <f>COUNTIF($G416:$BP416,"nt7")</f>
        <v/>
      </c>
      <c r="BY416" s="62">
        <f>COUNTIF($G416:$BP416,"P")+COUNTIF($G416:$BP416,"p5,a5")/2+COUNTIF($G416:$BP416,"p5,b5")/2+COUNTIF($G416:$BP416,"p5,c5")/2+COUNTIF($G416:$BP416,"p5,d5")/2</f>
        <v/>
      </c>
      <c r="BZ416" s="63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4">
        <f>IF(BZ416&gt;25,4,IF(BZ416&gt;18,3,IF(BZ416&gt;12,2,IF(BZ416&gt;4,1,0))))-BX416-2+1</f>
        <v/>
      </c>
      <c r="CE416" s="30" t="n"/>
      <c r="CF416" s="64">
        <f>CD416*CI416</f>
        <v/>
      </c>
      <c r="CG416" s="65">
        <f>F416-BY416+1</f>
        <v/>
      </c>
      <c r="CH416" s="64">
        <f>CE416*16</f>
        <v/>
      </c>
      <c r="CI416" s="66">
        <f>VLOOKUP(A416,[1]DATA!$A$6:$AI$331,34,0)</f>
        <v/>
      </c>
      <c r="CJ416" s="67">
        <f>VLOOKUP(A416,[2]CHAMCONG!A$7:CI$333,79,0)</f>
        <v/>
      </c>
      <c r="CK416" s="68">
        <f>CJ416-CA416</f>
        <v/>
      </c>
    </row>
    <row r="417">
      <c r="A417" s="83" t="inlineStr">
        <is>
          <t>A2190</t>
        </is>
      </c>
      <c r="B417" s="70" t="inlineStr">
        <is>
          <t>Nguyễn Minh Tiến</t>
        </is>
      </c>
      <c r="C417" s="77" t="inlineStr">
        <is>
          <t>QA/QC X1 Xi</t>
        </is>
      </c>
      <c r="D417" s="84" t="inlineStr">
        <is>
          <t>Trực tiếp</t>
        </is>
      </c>
      <c r="E417" s="69" t="inlineStr">
        <is>
          <t>2022-02-16</t>
        </is>
      </c>
      <c r="F417" s="69" t="inlineStr"/>
      <c r="G417" s="73" t="inlineStr">
        <is>
          <t>A</t>
        </is>
      </c>
      <c r="H417" s="73" t="n">
        <v>4</v>
      </c>
      <c r="I417" s="75" t="inlineStr">
        <is>
          <t>A</t>
        </is>
      </c>
      <c r="J417" s="75" t="n">
        <v>4</v>
      </c>
      <c r="K417" s="73" t="inlineStr"/>
      <c r="L417" s="73" t="n">
        <v>0</v>
      </c>
      <c r="M417" s="73" t="inlineStr">
        <is>
          <t>C</t>
        </is>
      </c>
      <c r="N417" s="73" t="n">
        <v>4</v>
      </c>
      <c r="O417" s="75" t="inlineStr">
        <is>
          <t>C</t>
        </is>
      </c>
      <c r="P417" s="75" t="n">
        <v>4</v>
      </c>
      <c r="Q417" s="73" t="inlineStr">
        <is>
          <t>C</t>
        </is>
      </c>
      <c r="R417" s="73" t="n">
        <v>4</v>
      </c>
      <c r="S417" s="73" t="inlineStr">
        <is>
          <t>C</t>
        </is>
      </c>
      <c r="T417" s="73" t="n">
        <v>4</v>
      </c>
      <c r="U417" s="73" t="inlineStr">
        <is>
          <t>C</t>
        </is>
      </c>
      <c r="V417" s="73" t="n">
        <v>4</v>
      </c>
      <c r="W417" s="73" t="inlineStr">
        <is>
          <t>L</t>
        </is>
      </c>
      <c r="X417" s="73" t="n">
        <v>0</v>
      </c>
      <c r="Y417" s="73" t="inlineStr"/>
      <c r="Z417" s="73" t="n">
        <v>0</v>
      </c>
      <c r="AA417" s="73" t="inlineStr">
        <is>
          <t>R0</t>
        </is>
      </c>
      <c r="AB417" s="73" t="n">
        <v>0</v>
      </c>
      <c r="AC417" s="73" t="n"/>
      <c r="AD417" s="73" t="n"/>
      <c r="AE417" s="73" t="n"/>
      <c r="AF417" s="73" t="n"/>
      <c r="AG417" s="73" t="n"/>
      <c r="AH417" s="73" t="n"/>
      <c r="AI417" s="73" t="n"/>
      <c r="AJ417" s="73" t="n"/>
      <c r="AK417" s="73" t="n"/>
      <c r="AL417" s="73" t="n"/>
      <c r="AM417" s="73" t="n"/>
      <c r="AN417" s="73" t="n"/>
      <c r="AO417" s="73" t="n"/>
      <c r="AP417" s="73" t="n"/>
      <c r="AQ417" s="73" t="n"/>
      <c r="AR417" s="73" t="n"/>
      <c r="AS417" s="73" t="n"/>
      <c r="AT417" s="73" t="n"/>
      <c r="AU417" s="73" t="n"/>
      <c r="AV417" s="73" t="n"/>
      <c r="AW417" s="73" t="n"/>
      <c r="AX417" s="73" t="n"/>
      <c r="AY417" s="73" t="n"/>
      <c r="AZ417" s="73" t="n"/>
      <c r="BA417" s="73" t="n"/>
      <c r="BB417" s="73" t="n"/>
      <c r="BC417" s="73" t="n"/>
      <c r="BD417" s="73" t="n"/>
      <c r="BE417" s="73" t="n"/>
      <c r="BF417" s="73" t="n"/>
      <c r="BG417" s="73" t="n"/>
      <c r="BH417" s="73" t="n"/>
      <c r="BI417" s="73" t="n"/>
      <c r="BJ417" s="73" t="n"/>
      <c r="BK417" s="73" t="n"/>
      <c r="BL417" s="73" t="n"/>
      <c r="BM417" s="73" t="n"/>
      <c r="BN417" s="73" t="n"/>
      <c r="BO417" s="73" t="n"/>
      <c r="BP417" s="73" t="n"/>
      <c r="BQ417" s="62">
        <f>COUNTIF($G417:$BP417,"a")+COUNTIF($G417:$BP417,"r0,a5")/2+COUNTIF($G417:$BP417,"p5,a5")/2</f>
        <v/>
      </c>
      <c r="BR417" s="62">
        <f>COUNTIF($G417:$BP417,"d")+COUNTIF($G417:$BP417,"r0,d5")/2+COUNTIF($G417:$BP417,"p5,d5")/2</f>
        <v/>
      </c>
      <c r="BS417" s="62">
        <f>COUNTIF($G417:$BP417,"b")+COUNTIF($G417:$BP417,"r0,b5")/2+COUNTIF($G417:$BP417,"p5,b5")/2</f>
        <v/>
      </c>
      <c r="BT417" s="62">
        <f>COUNTIF($G417:$BP417,"c")+COUNTIF($G417:$BP417,"r0,c5")/2+COUNTIF($G417:$BP417,"p5,c5")/2</f>
        <v/>
      </c>
      <c r="BU417" s="62">
        <f>COUNTIF($G417:$BP417,"KH")+COUNTIF($G417:$BP417,"TL")+COUNTIF($G417:$BP417,"L")</f>
        <v/>
      </c>
      <c r="BV417" s="62" t="n"/>
      <c r="BW417" s="62">
        <f>COUNTIF($G417:$BP417,"hh")</f>
        <v/>
      </c>
      <c r="BX417" s="62">
        <f>COUNTIF($G417:$BP417,"nt7")</f>
        <v/>
      </c>
      <c r="BY417" s="62">
        <f>COUNTIF($G417:$BP417,"P")+COUNTIF($G417:$BP417,"p5,a5")/2+COUNTIF($G417:$BP417,"p5,b5")/2+COUNTIF($G417:$BP417,"p5,c5")/2+COUNTIF($G417:$BP417,"p5,d5")/2</f>
        <v/>
      </c>
      <c r="BZ417" s="63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4">
        <f>IF(BZ417&gt;25,4,IF(BZ417&gt;18,3,IF(BZ417&gt;12,2,IF(BZ417&gt;4,1,0))))-BX417-2+1</f>
        <v/>
      </c>
      <c r="CE417" s="30" t="n"/>
      <c r="CF417" s="64">
        <f>CD417*CI417</f>
        <v/>
      </c>
      <c r="CG417" s="65">
        <f>F417-BY417+1</f>
        <v/>
      </c>
      <c r="CH417" s="64">
        <f>CE417*16</f>
        <v/>
      </c>
      <c r="CI417" s="66">
        <f>VLOOKUP(A417,[1]DATA!$A$6:$AI$331,34,0)</f>
        <v/>
      </c>
      <c r="CJ417" s="67">
        <f>VLOOKUP(A417,[2]CHAMCONG!A$7:CI$333,79,0)</f>
        <v/>
      </c>
      <c r="CK417" s="68">
        <f>CJ417-CA417</f>
        <v/>
      </c>
    </row>
    <row r="418">
      <c r="A418" s="83" t="inlineStr">
        <is>
          <t>A2191</t>
        </is>
      </c>
      <c r="B418" s="70" t="inlineStr">
        <is>
          <t>Đinh Sơn Tùng</t>
        </is>
      </c>
      <c r="C418" s="77" t="inlineStr">
        <is>
          <t>QC In Out</t>
        </is>
      </c>
      <c r="D418" s="84" t="inlineStr">
        <is>
          <t>Trực tiếp</t>
        </is>
      </c>
      <c r="E418" s="69" t="inlineStr">
        <is>
          <t>2022-02-18</t>
        </is>
      </c>
      <c r="F418" s="69" t="inlineStr"/>
      <c r="G418" s="73" t="inlineStr">
        <is>
          <t>A</t>
        </is>
      </c>
      <c r="H418" s="73" t="n">
        <v>4</v>
      </c>
      <c r="I418" s="75" t="inlineStr">
        <is>
          <t>A</t>
        </is>
      </c>
      <c r="J418" s="75" t="n">
        <v>4</v>
      </c>
      <c r="K418" s="73" t="inlineStr"/>
      <c r="L418" s="73" t="n">
        <v>0</v>
      </c>
      <c r="M418" s="73" t="inlineStr">
        <is>
          <t>A</t>
        </is>
      </c>
      <c r="N418" s="73" t="n">
        <v>4</v>
      </c>
      <c r="O418" s="75" t="inlineStr">
        <is>
          <t>A</t>
        </is>
      </c>
      <c r="P418" s="75" t="n">
        <v>4</v>
      </c>
      <c r="Q418" s="73" t="inlineStr">
        <is>
          <t>A</t>
        </is>
      </c>
      <c r="R418" s="73" t="n">
        <v>4</v>
      </c>
      <c r="S418" s="73" t="inlineStr">
        <is>
          <t>A</t>
        </is>
      </c>
      <c r="T418" s="73" t="n">
        <v>4</v>
      </c>
      <c r="U418" s="73" t="inlineStr">
        <is>
          <t>A</t>
        </is>
      </c>
      <c r="V418" s="73" t="n">
        <v>4</v>
      </c>
      <c r="W418" s="73" t="inlineStr">
        <is>
          <t>L</t>
        </is>
      </c>
      <c r="X418" s="73" t="n">
        <v>0</v>
      </c>
      <c r="Y418" s="73" t="inlineStr"/>
      <c r="Z418" s="73" t="n">
        <v>0</v>
      </c>
      <c r="AA418" s="73" t="inlineStr">
        <is>
          <t>R0</t>
        </is>
      </c>
      <c r="AB418" s="73" t="n">
        <v>0</v>
      </c>
      <c r="AC418" s="73" t="n"/>
      <c r="AD418" s="73" t="n"/>
      <c r="AE418" s="73" t="n"/>
      <c r="AF418" s="73" t="n"/>
      <c r="AG418" s="73" t="n"/>
      <c r="AH418" s="73" t="n"/>
      <c r="AI418" s="73" t="n"/>
      <c r="AJ418" s="73" t="n"/>
      <c r="AK418" s="73" t="n"/>
      <c r="AL418" s="73" t="n"/>
      <c r="AM418" s="73" t="n"/>
      <c r="AN418" s="73" t="n"/>
      <c r="AO418" s="73" t="n"/>
      <c r="AP418" s="73" t="n"/>
      <c r="AQ418" s="73" t="n"/>
      <c r="AR418" s="73" t="n"/>
      <c r="AS418" s="73" t="n"/>
      <c r="AT418" s="73" t="n"/>
      <c r="AU418" s="73" t="n"/>
      <c r="AV418" s="73" t="n"/>
      <c r="AW418" s="73" t="n"/>
      <c r="AX418" s="73" t="n"/>
      <c r="AY418" s="73" t="n"/>
      <c r="AZ418" s="73" t="n"/>
      <c r="BA418" s="73" t="n"/>
      <c r="BB418" s="73" t="n"/>
      <c r="BC418" s="73" t="n"/>
      <c r="BD418" s="73" t="n"/>
      <c r="BE418" s="73" t="n"/>
      <c r="BF418" s="73" t="n"/>
      <c r="BG418" s="73" t="n"/>
      <c r="BH418" s="73" t="n"/>
      <c r="BI418" s="73" t="n"/>
      <c r="BJ418" s="73" t="n"/>
      <c r="BK418" s="73" t="n"/>
      <c r="BL418" s="73" t="n"/>
      <c r="BM418" s="73" t="n"/>
      <c r="BN418" s="73" t="n"/>
      <c r="BO418" s="73" t="n"/>
      <c r="BP418" s="73" t="n"/>
      <c r="BQ418" s="62">
        <f>COUNTIF($G418:$BP418,"a")+COUNTIF($G418:$BP418,"r0,a5")/2+COUNTIF($G418:$BP418,"p5,a5")/2</f>
        <v/>
      </c>
      <c r="BR418" s="62">
        <f>COUNTIF($G418:$BP418,"d")+COUNTIF($G418:$BP418,"r0,d5")/2+COUNTIF($G418:$BP418,"p5,d5")/2</f>
        <v/>
      </c>
      <c r="BS418" s="62">
        <f>COUNTIF($G418:$BP418,"b")+COUNTIF($G418:$BP418,"r0,b5")/2+COUNTIF($G418:$BP418,"p5,b5")/2</f>
        <v/>
      </c>
      <c r="BT418" s="62">
        <f>COUNTIF($G418:$BP418,"c")+COUNTIF($G418:$BP418,"r0,c5")/2+COUNTIF($G418:$BP418,"p5,c5")/2</f>
        <v/>
      </c>
      <c r="BU418" s="62">
        <f>COUNTIF($G418:$BP418,"KH")+COUNTIF($G418:$BP418,"TL")+COUNTIF($G418:$BP418,"L")</f>
        <v/>
      </c>
      <c r="BV418" s="62" t="n"/>
      <c r="BW418" s="62">
        <f>COUNTIF($G418:$BP418,"hh")</f>
        <v/>
      </c>
      <c r="BX418" s="62">
        <f>COUNTIF($G418:$BP418,"nt7")</f>
        <v/>
      </c>
      <c r="BY418" s="62">
        <f>COUNTIF($G418:$BP418,"P")+COUNTIF($G418:$BP418,"p5,a5")/2+COUNTIF($G418:$BP418,"p5,b5")/2+COUNTIF($G418:$BP418,"p5,c5")/2+COUNTIF($G418:$BP418,"p5,d5")/2</f>
        <v/>
      </c>
      <c r="BZ418" s="63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4">
        <f>IF(BZ418&gt;25,4,IF(BZ418&gt;18,3,IF(BZ418&gt;12,2,IF(BZ418&gt;4,1,0))))-BX418-2+1</f>
        <v/>
      </c>
      <c r="CE418" s="30" t="n"/>
      <c r="CF418" s="64">
        <f>CD418*CI418</f>
        <v/>
      </c>
      <c r="CG418" s="65">
        <f>F418-BY418+1</f>
        <v/>
      </c>
      <c r="CH418" s="64">
        <f>CE418*16</f>
        <v/>
      </c>
      <c r="CI418" s="66">
        <f>VLOOKUP(A418,[1]DATA!$A$6:$AI$331,34,0)</f>
        <v/>
      </c>
      <c r="CJ418" s="67">
        <f>VLOOKUP(A418,[2]CHAMCONG!A$7:CI$333,79,0)</f>
        <v/>
      </c>
      <c r="CK418" s="68">
        <f>CJ418-CA418</f>
        <v/>
      </c>
    </row>
    <row r="419">
      <c r="A419" s="83" t="inlineStr">
        <is>
          <t>A2194</t>
        </is>
      </c>
      <c r="B419" s="70" t="inlineStr">
        <is>
          <t>Trương Thị Ngọc Linh</t>
        </is>
      </c>
      <c r="C419" s="77" t="inlineStr">
        <is>
          <t>X1 Ép - B</t>
        </is>
      </c>
      <c r="D419" s="84" t="inlineStr">
        <is>
          <t>Trực tiếp</t>
        </is>
      </c>
      <c r="E419" s="69" t="inlineStr">
        <is>
          <t>2022-02-21</t>
        </is>
      </c>
      <c r="F419" s="69" t="inlineStr"/>
      <c r="G419" s="73" t="inlineStr">
        <is>
          <t>P0</t>
        </is>
      </c>
      <c r="H419" s="73" t="n">
        <v>0</v>
      </c>
      <c r="I419" s="75" t="inlineStr">
        <is>
          <t>P0</t>
        </is>
      </c>
      <c r="J419" s="75" t="n">
        <v>0</v>
      </c>
      <c r="K419" s="73" t="inlineStr"/>
      <c r="L419" s="73" t="n">
        <v>0</v>
      </c>
      <c r="M419" s="73" t="inlineStr">
        <is>
          <t>R0</t>
        </is>
      </c>
      <c r="N419" s="73" t="n">
        <v>0</v>
      </c>
      <c r="O419" s="75" t="inlineStr">
        <is>
          <t>A</t>
        </is>
      </c>
      <c r="P419" s="75" t="n">
        <v>4</v>
      </c>
      <c r="Q419" s="73" t="inlineStr">
        <is>
          <t>A</t>
        </is>
      </c>
      <c r="R419" s="73" t="n">
        <v>4</v>
      </c>
      <c r="S419" s="73" t="inlineStr">
        <is>
          <t>A</t>
        </is>
      </c>
      <c r="T419" s="73" t="n">
        <v>4</v>
      </c>
      <c r="U419" s="73" t="inlineStr">
        <is>
          <t>A</t>
        </is>
      </c>
      <c r="V419" s="73" t="n">
        <v>0</v>
      </c>
      <c r="W419" s="73" t="inlineStr">
        <is>
          <t>L</t>
        </is>
      </c>
      <c r="X419" s="73" t="n">
        <v>0</v>
      </c>
      <c r="Y419" s="73" t="inlineStr"/>
      <c r="Z419" s="73" t="n">
        <v>0</v>
      </c>
      <c r="AA419" s="73" t="inlineStr">
        <is>
          <t>P0</t>
        </is>
      </c>
      <c r="AB419" s="73" t="n">
        <v>0</v>
      </c>
      <c r="AC419" s="73" t="n"/>
      <c r="AD419" s="73" t="n"/>
      <c r="AE419" s="73" t="n"/>
      <c r="AF419" s="73" t="n"/>
      <c r="AG419" s="73" t="n"/>
      <c r="AH419" s="73" t="n"/>
      <c r="AI419" s="73" t="n"/>
      <c r="AJ419" s="73" t="n"/>
      <c r="AK419" s="73" t="n"/>
      <c r="AL419" s="73" t="n"/>
      <c r="AM419" s="73" t="n"/>
      <c r="AN419" s="73" t="n"/>
      <c r="AO419" s="73" t="n"/>
      <c r="AP419" s="73" t="n"/>
      <c r="AQ419" s="73" t="n"/>
      <c r="AR419" s="73" t="n"/>
      <c r="AS419" s="73" t="n"/>
      <c r="AT419" s="73" t="n"/>
      <c r="AU419" s="73" t="n"/>
      <c r="AV419" s="73" t="n"/>
      <c r="AW419" s="73" t="n"/>
      <c r="AX419" s="73" t="n"/>
      <c r="AY419" s="73" t="n"/>
      <c r="AZ419" s="73" t="n"/>
      <c r="BA419" s="73" t="n"/>
      <c r="BB419" s="73" t="n"/>
      <c r="BC419" s="73" t="n"/>
      <c r="BD419" s="73" t="n"/>
      <c r="BE419" s="73" t="n"/>
      <c r="BF419" s="73" t="n"/>
      <c r="BG419" s="73" t="n"/>
      <c r="BH419" s="73" t="n"/>
      <c r="BI419" s="73" t="n"/>
      <c r="BJ419" s="73" t="n"/>
      <c r="BK419" s="73" t="n"/>
      <c r="BL419" s="73" t="n"/>
      <c r="BM419" s="73" t="n"/>
      <c r="BN419" s="73" t="n"/>
      <c r="BO419" s="73" t="n"/>
      <c r="BP419" s="73" t="n"/>
      <c r="BQ419" s="62">
        <f>COUNTIF($G419:$BP419,"a")+COUNTIF($G419:$BP419,"r0,a5")/2+COUNTIF($G419:$BP419,"p5,a5")/2</f>
        <v/>
      </c>
      <c r="BR419" s="62">
        <f>COUNTIF($G419:$BP419,"d")+COUNTIF($G419:$BP419,"r0,d5")/2+COUNTIF($G419:$BP419,"p5,d5")/2</f>
        <v/>
      </c>
      <c r="BS419" s="62">
        <f>COUNTIF($G419:$BP419,"b")+COUNTIF($G419:$BP419,"r0,b5")/2+COUNTIF($G419:$BP419,"p5,b5")/2</f>
        <v/>
      </c>
      <c r="BT419" s="62">
        <f>COUNTIF($G419:$BP419,"c")+COUNTIF($G419:$BP419,"r0,c5")/2+COUNTIF($G419:$BP419,"p5,c5")/2</f>
        <v/>
      </c>
      <c r="BU419" s="62">
        <f>COUNTIF($G419:$BP419,"KH")+COUNTIF($G419:$BP419,"TL")+COUNTIF($G419:$BP419,"L")</f>
        <v/>
      </c>
      <c r="BV419" s="62" t="n"/>
      <c r="BW419" s="62">
        <f>COUNTIF($G419:$BP419,"hh")</f>
        <v/>
      </c>
      <c r="BX419" s="62">
        <f>COUNTIF($G419:$BP419,"nt7")</f>
        <v/>
      </c>
      <c r="BY419" s="62">
        <f>COUNTIF($G419:$BP419,"P")+COUNTIF($G419:$BP419,"p5,a5")/2+COUNTIF($G419:$BP419,"p5,b5")/2+COUNTIF($G419:$BP419,"p5,c5")/2+COUNTIF($G419:$BP419,"p5,d5")/2</f>
        <v/>
      </c>
      <c r="BZ419" s="63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4">
        <f>IF(BZ419&gt;25,4,IF(BZ419&gt;18,3,IF(BZ419&gt;12,2,IF(BZ419&gt;4,1,0))))-BX419-2+1</f>
        <v/>
      </c>
      <c r="CE419" s="30" t="n"/>
      <c r="CF419" s="64">
        <f>CD419*CI419</f>
        <v/>
      </c>
      <c r="CG419" s="65">
        <f>F419-BY419+1</f>
        <v/>
      </c>
      <c r="CH419" s="64">
        <f>CE419*16</f>
        <v/>
      </c>
      <c r="CI419" s="66">
        <f>VLOOKUP(A419,[1]DATA!$A$6:$AI$331,34,0)</f>
        <v/>
      </c>
      <c r="CJ419" s="67">
        <f>VLOOKUP(A419,[2]CHAMCONG!A$7:CI$333,79,0)</f>
        <v/>
      </c>
      <c r="CK419" s="68">
        <f>CJ419-CA419</f>
        <v/>
      </c>
    </row>
    <row r="420">
      <c r="A420" s="83" t="inlineStr">
        <is>
          <t>A2195</t>
        </is>
      </c>
      <c r="B420" s="70" t="inlineStr">
        <is>
          <t>Nguyễn Minh Hiền</t>
        </is>
      </c>
      <c r="C420" s="77" t="inlineStr">
        <is>
          <t>Khuôn Lập trình-gia công</t>
        </is>
      </c>
      <c r="D420" s="84" t="inlineStr">
        <is>
          <t>Trực tiếp</t>
        </is>
      </c>
      <c r="E420" s="69" t="inlineStr">
        <is>
          <t>2022-02-21</t>
        </is>
      </c>
      <c r="F420" s="69" t="inlineStr"/>
      <c r="G420" s="73" t="inlineStr">
        <is>
          <t>A</t>
        </is>
      </c>
      <c r="H420" s="73" t="n">
        <v>4</v>
      </c>
      <c r="I420" s="75" t="inlineStr">
        <is>
          <t>A</t>
        </is>
      </c>
      <c r="J420" s="75" t="n">
        <v>4</v>
      </c>
      <c r="K420" s="73" t="inlineStr">
        <is>
          <t>CN</t>
        </is>
      </c>
      <c r="L420" s="73" t="n">
        <v>8</v>
      </c>
      <c r="M420" s="73" t="inlineStr">
        <is>
          <t>C</t>
        </is>
      </c>
      <c r="N420" s="73" t="n">
        <v>4</v>
      </c>
      <c r="O420" s="75" t="inlineStr">
        <is>
          <t>C</t>
        </is>
      </c>
      <c r="P420" s="75" t="n">
        <v>4</v>
      </c>
      <c r="Q420" s="73" t="inlineStr">
        <is>
          <t>C</t>
        </is>
      </c>
      <c r="R420" s="73" t="n">
        <v>4</v>
      </c>
      <c r="S420" s="73" t="inlineStr">
        <is>
          <t>C</t>
        </is>
      </c>
      <c r="T420" s="73" t="n">
        <v>4</v>
      </c>
      <c r="U420" s="73" t="inlineStr">
        <is>
          <t>C</t>
        </is>
      </c>
      <c r="V420" s="73" t="n">
        <v>4</v>
      </c>
      <c r="W420" s="73" t="inlineStr">
        <is>
          <t>L</t>
        </is>
      </c>
      <c r="X420" s="73" t="n">
        <v>12</v>
      </c>
      <c r="Y420" s="73" t="inlineStr">
        <is>
          <t>CN</t>
        </is>
      </c>
      <c r="Z420" s="73" t="n">
        <v>12</v>
      </c>
      <c r="AA420" s="73" t="inlineStr">
        <is>
          <t>P0</t>
        </is>
      </c>
      <c r="AB420" s="73" t="n">
        <v>0</v>
      </c>
      <c r="AC420" s="73" t="n"/>
      <c r="AD420" s="73" t="n"/>
      <c r="AE420" s="73" t="n"/>
      <c r="AF420" s="73" t="n"/>
      <c r="AG420" s="73" t="n"/>
      <c r="AH420" s="73" t="n"/>
      <c r="AI420" s="73" t="n"/>
      <c r="AJ420" s="73" t="n"/>
      <c r="AK420" s="73" t="n"/>
      <c r="AL420" s="73" t="n"/>
      <c r="AM420" s="73" t="n"/>
      <c r="AN420" s="73" t="n"/>
      <c r="AO420" s="73" t="n"/>
      <c r="AP420" s="73" t="n"/>
      <c r="AQ420" s="73" t="n"/>
      <c r="AR420" s="73" t="n"/>
      <c r="AS420" s="73" t="n"/>
      <c r="AT420" s="73" t="n"/>
      <c r="AU420" s="73" t="n"/>
      <c r="AV420" s="73" t="n"/>
      <c r="AW420" s="73" t="n"/>
      <c r="AX420" s="73" t="n"/>
      <c r="AY420" s="73" t="n"/>
      <c r="AZ420" s="73" t="n"/>
      <c r="BA420" s="73" t="n"/>
      <c r="BB420" s="73" t="n"/>
      <c r="BC420" s="73" t="n"/>
      <c r="BD420" s="73" t="n"/>
      <c r="BE420" s="73" t="n"/>
      <c r="BF420" s="73" t="n"/>
      <c r="BG420" s="73" t="n"/>
      <c r="BH420" s="73" t="n"/>
      <c r="BI420" s="73" t="n"/>
      <c r="BJ420" s="73" t="n"/>
      <c r="BK420" s="73" t="n"/>
      <c r="BL420" s="73" t="n"/>
      <c r="BM420" s="73" t="n"/>
      <c r="BN420" s="73" t="n"/>
      <c r="BO420" s="73" t="n"/>
      <c r="BP420" s="73" t="n"/>
      <c r="BQ420" s="62">
        <f>COUNTIF($G420:$BP420,"a")+COUNTIF($G420:$BP420,"r0,a5")/2+COUNTIF($G420:$BP420,"p5,a5")/2</f>
        <v/>
      </c>
      <c r="BR420" s="62">
        <f>COUNTIF($G420:$BP420,"d")+COUNTIF($G420:$BP420,"r0,d5")/2+COUNTIF($G420:$BP420,"p5,d5")/2</f>
        <v/>
      </c>
      <c r="BS420" s="62">
        <f>COUNTIF($G420:$BP420,"b")+COUNTIF($G420:$BP420,"r0,b5")/2+COUNTIF($G420:$BP420,"p5,b5")/2</f>
        <v/>
      </c>
      <c r="BT420" s="62">
        <f>COUNTIF($G420:$BP420,"c")+COUNTIF($G420:$BP420,"r0,c5")/2+COUNTIF($G420:$BP420,"p5,c5")/2</f>
        <v/>
      </c>
      <c r="BU420" s="62">
        <f>COUNTIF($G420:$BP420,"KH")+COUNTIF($G420:$BP420,"TL")+COUNTIF($G420:$BP420,"L")</f>
        <v/>
      </c>
      <c r="BV420" s="62" t="n"/>
      <c r="BW420" s="62">
        <f>COUNTIF($G420:$BP420,"hh")</f>
        <v/>
      </c>
      <c r="BX420" s="62">
        <f>COUNTIF($G420:$BP420,"nt7")</f>
        <v/>
      </c>
      <c r="BY420" s="62">
        <f>COUNTIF($G420:$BP420,"P")+COUNTIF($G420:$BP420,"p5,a5")/2+COUNTIF($G420:$BP420,"p5,b5")/2+COUNTIF($G420:$BP420,"p5,c5")/2+COUNTIF($G420:$BP420,"p5,d5")/2</f>
        <v/>
      </c>
      <c r="BZ420" s="63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4">
        <f>IF(BZ420&gt;25,4,IF(BZ420&gt;18,3,IF(BZ420&gt;12,2,IF(BZ420&gt;4,1,0))))-BX420-2+1</f>
        <v/>
      </c>
      <c r="CE420" s="30" t="n"/>
      <c r="CF420" s="64">
        <f>CD420*CI420</f>
        <v/>
      </c>
      <c r="CG420" s="65">
        <f>F420-BY420+1</f>
        <v/>
      </c>
      <c r="CH420" s="64">
        <f>CE420*16</f>
        <v/>
      </c>
      <c r="CI420" s="66">
        <f>VLOOKUP(A420,[1]DATA!$A$6:$AI$331,34,0)</f>
        <v/>
      </c>
      <c r="CJ420" s="67">
        <f>VLOOKUP(A420,[2]CHAMCONG!A$7:CI$333,79,0)</f>
        <v/>
      </c>
      <c r="CK420" s="68">
        <f>CJ420-CA420</f>
        <v/>
      </c>
    </row>
    <row r="421">
      <c r="A421" s="83" t="inlineStr">
        <is>
          <t>A2197</t>
        </is>
      </c>
      <c r="B421" s="70" t="inlineStr">
        <is>
          <t>Nguyễn Thị Ngọc Quyền</t>
        </is>
      </c>
      <c r="C421" s="77" t="inlineStr">
        <is>
          <t>HÀNH CHÍNH NHÂN SỰ</t>
        </is>
      </c>
      <c r="D421" s="84" t="inlineStr">
        <is>
          <t>Gián tiếp</t>
        </is>
      </c>
      <c r="E421" s="69" t="inlineStr">
        <is>
          <t>2022-02-21</t>
        </is>
      </c>
      <c r="F421" s="69" t="inlineStr"/>
      <c r="G421" s="73" t="inlineStr">
        <is>
          <t>D</t>
        </is>
      </c>
      <c r="H421" s="73" t="n">
        <v>0</v>
      </c>
      <c r="I421" s="75" t="inlineStr">
        <is>
          <t>D</t>
        </is>
      </c>
      <c r="J421" s="75" t="n">
        <v>0</v>
      </c>
      <c r="K421" s="73" t="inlineStr"/>
      <c r="L421" s="73" t="n">
        <v>0</v>
      </c>
      <c r="M421" s="73" t="inlineStr">
        <is>
          <t>D</t>
        </is>
      </c>
      <c r="N421" s="73" t="n">
        <v>0</v>
      </c>
      <c r="O421" s="75" t="inlineStr">
        <is>
          <t>D</t>
        </is>
      </c>
      <c r="P421" s="75" t="n">
        <v>0</v>
      </c>
      <c r="Q421" s="73" t="inlineStr">
        <is>
          <t>D</t>
        </is>
      </c>
      <c r="R421" s="73" t="n">
        <v>0</v>
      </c>
      <c r="S421" s="73" t="inlineStr">
        <is>
          <t>D</t>
        </is>
      </c>
      <c r="T421" s="73" t="n">
        <v>0</v>
      </c>
      <c r="U421" s="73" t="inlineStr">
        <is>
          <t>D</t>
        </is>
      </c>
      <c r="V421" s="73" t="n">
        <v>0</v>
      </c>
      <c r="W421" s="73" t="inlineStr">
        <is>
          <t>L</t>
        </is>
      </c>
      <c r="X421" s="73" t="n">
        <v>0</v>
      </c>
      <c r="Y421" s="73" t="inlineStr"/>
      <c r="Z421" s="73" t="n">
        <v>0</v>
      </c>
      <c r="AA421" s="73" t="inlineStr">
        <is>
          <t>P0</t>
        </is>
      </c>
      <c r="AB421" s="73" t="n">
        <v>0</v>
      </c>
      <c r="AC421" s="73" t="n"/>
      <c r="AD421" s="73" t="n"/>
      <c r="AE421" s="73" t="n"/>
      <c r="AF421" s="73" t="n"/>
      <c r="AG421" s="73" t="n"/>
      <c r="AH421" s="73" t="n"/>
      <c r="AI421" s="73" t="n"/>
      <c r="AJ421" s="73" t="n"/>
      <c r="AK421" s="73" t="n"/>
      <c r="AL421" s="73" t="n"/>
      <c r="AM421" s="73" t="n"/>
      <c r="AN421" s="73" t="n"/>
      <c r="AO421" s="73" t="n"/>
      <c r="AP421" s="73" t="n"/>
      <c r="AQ421" s="73" t="n"/>
      <c r="AR421" s="73" t="n"/>
      <c r="AS421" s="73" t="n"/>
      <c r="AT421" s="73" t="n"/>
      <c r="AU421" s="73" t="n"/>
      <c r="AV421" s="73" t="n"/>
      <c r="AW421" s="73" t="n"/>
      <c r="AX421" s="73" t="n"/>
      <c r="AY421" s="73" t="n"/>
      <c r="AZ421" s="73" t="n"/>
      <c r="BA421" s="73" t="n"/>
      <c r="BB421" s="73" t="n"/>
      <c r="BC421" s="73" t="n"/>
      <c r="BD421" s="73" t="n"/>
      <c r="BE421" s="73" t="n"/>
      <c r="BF421" s="73" t="n"/>
      <c r="BG421" s="73" t="n"/>
      <c r="BH421" s="73" t="n"/>
      <c r="BI421" s="73" t="n"/>
      <c r="BJ421" s="73" t="n"/>
      <c r="BK421" s="73" t="n"/>
      <c r="BL421" s="73" t="n"/>
      <c r="BM421" s="73" t="n"/>
      <c r="BN421" s="73" t="n"/>
      <c r="BO421" s="73" t="n"/>
      <c r="BP421" s="73" t="n"/>
      <c r="BQ421" s="62">
        <f>COUNTIF($G421:$BP421,"a")+COUNTIF($G421:$BP421,"r0,a5")/2+COUNTIF($G421:$BP421,"p5,a5")/2</f>
        <v/>
      </c>
      <c r="BR421" s="62">
        <f>COUNTIF($G421:$BP421,"d")+COUNTIF($G421:$BP421,"r0,d5")/2+COUNTIF($G421:$BP421,"p5,d5")/2</f>
        <v/>
      </c>
      <c r="BS421" s="62">
        <f>COUNTIF($G421:$BP421,"b")+COUNTIF($G421:$BP421,"r0,b5")/2+COUNTIF($G421:$BP421,"p5,b5")/2</f>
        <v/>
      </c>
      <c r="BT421" s="62">
        <f>COUNTIF($G421:$BP421,"c")+COUNTIF($G421:$BP421,"r0,c5")/2+COUNTIF($G421:$BP421,"p5,c5")/2</f>
        <v/>
      </c>
      <c r="BU421" s="62">
        <f>COUNTIF($G421:$BP421,"KH")+COUNTIF($G421:$BP421,"TL")+COUNTIF($G421:$BP421,"L")</f>
        <v/>
      </c>
      <c r="BV421" s="62" t="n"/>
      <c r="BW421" s="62">
        <f>COUNTIF($G421:$BP421,"hh")</f>
        <v/>
      </c>
      <c r="BX421" s="62">
        <f>COUNTIF($G421:$BP421,"nt7")</f>
        <v/>
      </c>
      <c r="BY421" s="62">
        <f>COUNTIF($G421:$BP421,"P")+COUNTIF($G421:$BP421,"p5,a5")/2+COUNTIF($G421:$BP421,"p5,b5")/2+COUNTIF($G421:$BP421,"p5,c5")/2+COUNTIF($G421:$BP421,"p5,d5")/2</f>
        <v/>
      </c>
      <c r="BZ421" s="63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4">
        <f>IF(BZ421&gt;25,4,IF(BZ421&gt;18,3,IF(BZ421&gt;12,2,IF(BZ421&gt;4,1,0))))-BX421-2+1</f>
        <v/>
      </c>
      <c r="CE421" s="30" t="n"/>
      <c r="CF421" s="64">
        <f>CD421*CI421</f>
        <v/>
      </c>
      <c r="CG421" s="65">
        <f>F421-BY421+1</f>
        <v/>
      </c>
      <c r="CH421" s="64">
        <f>CE421*16</f>
        <v/>
      </c>
      <c r="CI421" s="66">
        <f>VLOOKUP(A421,[1]DATA!$A$6:$AI$331,34,0)</f>
        <v/>
      </c>
      <c r="CJ421" s="67">
        <f>VLOOKUP(A421,[2]CHAMCONG!A$7:CI$333,79,0)</f>
        <v/>
      </c>
      <c r="CK421" s="68">
        <f>CJ421-CA421</f>
        <v/>
      </c>
    </row>
    <row r="422">
      <c r="A422" s="83" t="inlineStr">
        <is>
          <t>A2198</t>
        </is>
      </c>
      <c r="B422" s="70" t="inlineStr">
        <is>
          <t>Lê Văn Chít</t>
        </is>
      </c>
      <c r="C422" s="77" t="inlineStr">
        <is>
          <t>QA/QC X1 Xi</t>
        </is>
      </c>
      <c r="D422" s="84" t="inlineStr">
        <is>
          <t>Trực tiếp</t>
        </is>
      </c>
      <c r="E422" s="69" t="inlineStr">
        <is>
          <t>2022-02-21</t>
        </is>
      </c>
      <c r="F422" s="69" t="inlineStr"/>
      <c r="G422" s="73" t="inlineStr">
        <is>
          <t>C</t>
        </is>
      </c>
      <c r="H422" s="73" t="n">
        <v>4</v>
      </c>
      <c r="I422" s="75" t="inlineStr">
        <is>
          <t>C</t>
        </is>
      </c>
      <c r="J422" s="75" t="n">
        <v>4</v>
      </c>
      <c r="K422" s="73" t="inlineStr"/>
      <c r="L422" s="73" t="n">
        <v>0</v>
      </c>
      <c r="M422" s="73" t="inlineStr">
        <is>
          <t>A</t>
        </is>
      </c>
      <c r="N422" s="73" t="n">
        <v>4</v>
      </c>
      <c r="O422" s="75" t="inlineStr">
        <is>
          <t>A</t>
        </is>
      </c>
      <c r="P422" s="75" t="n">
        <v>4</v>
      </c>
      <c r="Q422" s="73" t="inlineStr">
        <is>
          <t>A</t>
        </is>
      </c>
      <c r="R422" s="73" t="n">
        <v>4</v>
      </c>
      <c r="S422" s="73" t="inlineStr">
        <is>
          <t>A</t>
        </is>
      </c>
      <c r="T422" s="73" t="n">
        <v>4</v>
      </c>
      <c r="U422" s="73" t="inlineStr">
        <is>
          <t>A</t>
        </is>
      </c>
      <c r="V422" s="73" t="n">
        <v>4</v>
      </c>
      <c r="W422" s="73" t="inlineStr">
        <is>
          <t>L</t>
        </is>
      </c>
      <c r="X422" s="73" t="n">
        <v>0</v>
      </c>
      <c r="Y422" s="73" t="inlineStr"/>
      <c r="Z422" s="73" t="n">
        <v>0</v>
      </c>
      <c r="AA422" s="73" t="inlineStr">
        <is>
          <t>P0</t>
        </is>
      </c>
      <c r="AB422" s="73" t="n">
        <v>0</v>
      </c>
      <c r="AC422" s="73" t="n"/>
      <c r="AD422" s="73" t="n"/>
      <c r="AE422" s="73" t="n"/>
      <c r="AF422" s="73" t="n"/>
      <c r="AG422" s="73" t="n"/>
      <c r="AH422" s="73" t="n"/>
      <c r="AI422" s="73" t="n"/>
      <c r="AJ422" s="73" t="n"/>
      <c r="AK422" s="73" t="n"/>
      <c r="AL422" s="73" t="n"/>
      <c r="AM422" s="73" t="n"/>
      <c r="AN422" s="73" t="n"/>
      <c r="AO422" s="73" t="n"/>
      <c r="AP422" s="73" t="n"/>
      <c r="AQ422" s="73" t="n"/>
      <c r="AR422" s="73" t="n"/>
      <c r="AS422" s="73" t="n"/>
      <c r="AT422" s="73" t="n"/>
      <c r="AU422" s="73" t="n"/>
      <c r="AV422" s="73" t="n"/>
      <c r="AW422" s="73" t="n"/>
      <c r="AX422" s="73" t="n"/>
      <c r="AY422" s="73" t="n"/>
      <c r="AZ422" s="73" t="n"/>
      <c r="BA422" s="73" t="n"/>
      <c r="BB422" s="73" t="n"/>
      <c r="BC422" s="73" t="n"/>
      <c r="BD422" s="73" t="n"/>
      <c r="BE422" s="73" t="n"/>
      <c r="BF422" s="73" t="n"/>
      <c r="BG422" s="73" t="n"/>
      <c r="BH422" s="73" t="n"/>
      <c r="BI422" s="73" t="n"/>
      <c r="BJ422" s="73" t="n"/>
      <c r="BK422" s="73" t="n"/>
      <c r="BL422" s="73" t="n"/>
      <c r="BM422" s="73" t="n"/>
      <c r="BN422" s="73" t="n"/>
      <c r="BO422" s="73" t="n"/>
      <c r="BP422" s="73" t="n"/>
      <c r="BQ422" s="62">
        <f>COUNTIF($G422:$BP422,"a")+COUNTIF($G422:$BP422,"r0,a5")/2+COUNTIF($G422:$BP422,"p5,a5")/2</f>
        <v/>
      </c>
      <c r="BR422" s="62">
        <f>COUNTIF($G422:$BP422,"d")+COUNTIF($G422:$BP422,"r0,d5")/2+COUNTIF($G422:$BP422,"p5,d5")/2</f>
        <v/>
      </c>
      <c r="BS422" s="62">
        <f>COUNTIF($G422:$BP422,"b")+COUNTIF($G422:$BP422,"r0,b5")/2+COUNTIF($G422:$BP422,"p5,b5")/2</f>
        <v/>
      </c>
      <c r="BT422" s="62">
        <f>COUNTIF($G422:$BP422,"c")+COUNTIF($G422:$BP422,"r0,c5")/2+COUNTIF($G422:$BP422,"p5,c5")/2</f>
        <v/>
      </c>
      <c r="BU422" s="62">
        <f>COUNTIF($G422:$BP422,"KH")+COUNTIF($G422:$BP422,"TL")+COUNTIF($G422:$BP422,"L")</f>
        <v/>
      </c>
      <c r="BV422" s="62" t="n"/>
      <c r="BW422" s="62">
        <f>COUNTIF($G422:$BP422,"hh")</f>
        <v/>
      </c>
      <c r="BX422" s="62">
        <f>COUNTIF($G422:$BP422,"nt7")</f>
        <v/>
      </c>
      <c r="BY422" s="62">
        <f>COUNTIF($G422:$BP422,"P")+COUNTIF($G422:$BP422,"p5,a5")/2+COUNTIF($G422:$BP422,"p5,b5")/2+COUNTIF($G422:$BP422,"p5,c5")/2+COUNTIF($G422:$BP422,"p5,d5")/2</f>
        <v/>
      </c>
      <c r="BZ422" s="63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4">
        <f>IF(BZ422&gt;25,4,IF(BZ422&gt;18,3,IF(BZ422&gt;12,2,IF(BZ422&gt;4,1,0))))-BX422-2+1</f>
        <v/>
      </c>
      <c r="CE422" s="30" t="n"/>
      <c r="CF422" s="64">
        <f>CD422*CI422</f>
        <v/>
      </c>
      <c r="CG422" s="65">
        <f>F422-BY422+1</f>
        <v/>
      </c>
      <c r="CH422" s="64">
        <f>CE422*16</f>
        <v/>
      </c>
      <c r="CI422" s="66">
        <f>VLOOKUP(A422,[1]DATA!$A$6:$AI$331,34,0)</f>
        <v/>
      </c>
      <c r="CJ422" s="67">
        <f>VLOOKUP(A422,[2]CHAMCONG!A$7:CI$333,79,0)</f>
        <v/>
      </c>
      <c r="CK422" s="68">
        <f>CJ422-CA422</f>
        <v/>
      </c>
    </row>
    <row r="423">
      <c r="A423" s="83" t="inlineStr">
        <is>
          <t>A2199</t>
        </is>
      </c>
      <c r="B423" s="70" t="inlineStr">
        <is>
          <t>Dương Ngọc Trí</t>
        </is>
      </c>
      <c r="C423" s="77" t="inlineStr">
        <is>
          <t>Khuôn Lập trình-gia công</t>
        </is>
      </c>
      <c r="D423" s="84" t="inlineStr">
        <is>
          <t>Gián tiếp</t>
        </is>
      </c>
      <c r="E423" s="69" t="inlineStr">
        <is>
          <t>2022-02-23</t>
        </is>
      </c>
      <c r="F423" s="69" t="inlineStr"/>
      <c r="G423" s="73" t="inlineStr">
        <is>
          <t>R0</t>
        </is>
      </c>
      <c r="H423" s="73" t="n">
        <v>0</v>
      </c>
      <c r="I423" s="75" t="inlineStr">
        <is>
          <t>A</t>
        </is>
      </c>
      <c r="J423" s="75" t="n">
        <v>2</v>
      </c>
      <c r="K423" s="73" t="inlineStr"/>
      <c r="L423" s="73" t="n">
        <v>0</v>
      </c>
      <c r="M423" s="73" t="inlineStr">
        <is>
          <t>A</t>
        </is>
      </c>
      <c r="N423" s="73" t="n">
        <v>2</v>
      </c>
      <c r="O423" s="75" t="inlineStr">
        <is>
          <t>A</t>
        </is>
      </c>
      <c r="P423" s="75" t="n">
        <v>4</v>
      </c>
      <c r="Q423" s="73" t="inlineStr">
        <is>
          <t>A</t>
        </is>
      </c>
      <c r="R423" s="73" t="n">
        <v>3</v>
      </c>
      <c r="S423" s="73" t="inlineStr">
        <is>
          <t>A</t>
        </is>
      </c>
      <c r="T423" s="73" t="n">
        <v>4</v>
      </c>
      <c r="U423" s="73" t="inlineStr">
        <is>
          <t>A</t>
        </is>
      </c>
      <c r="V423" s="73" t="n">
        <v>2</v>
      </c>
      <c r="W423" s="73" t="inlineStr">
        <is>
          <t>L</t>
        </is>
      </c>
      <c r="X423" s="73" t="n">
        <v>0</v>
      </c>
      <c r="Y423" s="73" t="inlineStr"/>
      <c r="Z423" s="73" t="n">
        <v>0</v>
      </c>
      <c r="AA423" s="73" t="inlineStr">
        <is>
          <t>R0</t>
        </is>
      </c>
      <c r="AB423" s="73" t="n">
        <v>0</v>
      </c>
      <c r="AC423" s="73" t="n"/>
      <c r="AD423" s="73" t="n"/>
      <c r="AE423" s="73" t="n"/>
      <c r="AF423" s="73" t="n"/>
      <c r="AG423" s="73" t="n"/>
      <c r="AH423" s="73" t="n"/>
      <c r="AI423" s="73" t="n"/>
      <c r="AJ423" s="73" t="n"/>
      <c r="AK423" s="73" t="n"/>
      <c r="AL423" s="73" t="n"/>
      <c r="AM423" s="73" t="n"/>
      <c r="AN423" s="73" t="n"/>
      <c r="AO423" s="73" t="n"/>
      <c r="AP423" s="73" t="n"/>
      <c r="AQ423" s="73" t="n"/>
      <c r="AR423" s="73" t="n"/>
      <c r="AS423" s="73" t="n"/>
      <c r="AT423" s="73" t="n"/>
      <c r="AU423" s="73" t="n"/>
      <c r="AV423" s="73" t="n"/>
      <c r="AW423" s="73" t="n"/>
      <c r="AX423" s="73" t="n"/>
      <c r="AY423" s="73" t="n"/>
      <c r="AZ423" s="73" t="n"/>
      <c r="BA423" s="73" t="n"/>
      <c r="BB423" s="73" t="n"/>
      <c r="BC423" s="73" t="n"/>
      <c r="BD423" s="73" t="n"/>
      <c r="BE423" s="73" t="n"/>
      <c r="BF423" s="73" t="n"/>
      <c r="BG423" s="73" t="n"/>
      <c r="BH423" s="73" t="n"/>
      <c r="BI423" s="73" t="n"/>
      <c r="BJ423" s="73" t="n"/>
      <c r="BK423" s="73" t="n"/>
      <c r="BL423" s="73" t="n"/>
      <c r="BM423" s="73" t="n"/>
      <c r="BN423" s="73" t="n"/>
      <c r="BO423" s="73" t="n"/>
      <c r="BP423" s="73" t="n"/>
      <c r="BQ423" s="62">
        <f>COUNTIF($G423:$BP423,"a")+COUNTIF($G423:$BP423,"r0,a5")/2+COUNTIF($G423:$BP423,"p5,a5")/2</f>
        <v/>
      </c>
      <c r="BR423" s="62">
        <f>COUNTIF($G423:$BP423,"d")+COUNTIF($G423:$BP423,"r0,d5")/2+COUNTIF($G423:$BP423,"p5,d5")/2</f>
        <v/>
      </c>
      <c r="BS423" s="62">
        <f>COUNTIF($G423:$BP423,"b")+COUNTIF($G423:$BP423,"r0,b5")/2+COUNTIF($G423:$BP423,"p5,b5")/2</f>
        <v/>
      </c>
      <c r="BT423" s="62">
        <f>COUNTIF($G423:$BP423,"c")+COUNTIF($G423:$BP423,"r0,c5")/2+COUNTIF($G423:$BP423,"p5,c5")/2</f>
        <v/>
      </c>
      <c r="BU423" s="62">
        <f>COUNTIF($G423:$BP423,"KH")+COUNTIF($G423:$BP423,"TL")+COUNTIF($G423:$BP423,"L")</f>
        <v/>
      </c>
      <c r="BV423" s="62" t="n"/>
      <c r="BW423" s="62">
        <f>COUNTIF($G423:$BP423,"hh")</f>
        <v/>
      </c>
      <c r="BX423" s="62">
        <f>COUNTIF($G423:$BP423,"nt7")</f>
        <v/>
      </c>
      <c r="BY423" s="62">
        <f>COUNTIF($G423:$BP423,"P")+COUNTIF($G423:$BP423,"p5,a5")/2+COUNTIF($G423:$BP423,"p5,b5")/2+COUNTIF($G423:$BP423,"p5,c5")/2+COUNTIF($G423:$BP423,"p5,d5")/2</f>
        <v/>
      </c>
      <c r="BZ423" s="63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4">
        <f>IF(BZ423&gt;25,4,IF(BZ423&gt;18,3,IF(BZ423&gt;12,2,IF(BZ423&gt;4,1,0))))-BX423-2+1</f>
        <v/>
      </c>
      <c r="CE423" s="30" t="n"/>
      <c r="CF423" s="64">
        <f>CD423*CI423</f>
        <v/>
      </c>
      <c r="CG423" s="65">
        <f>F423-BY423+1</f>
        <v/>
      </c>
      <c r="CH423" s="64">
        <f>CE423*16</f>
        <v/>
      </c>
      <c r="CI423" s="66">
        <f>VLOOKUP(A423,[1]DATA!$A$6:$AI$331,34,0)</f>
        <v/>
      </c>
      <c r="CJ423" s="67">
        <f>VLOOKUP(A423,[2]CHAMCONG!A$7:CI$333,79,0)</f>
        <v/>
      </c>
      <c r="CK423" s="68">
        <f>CJ423-CA423</f>
        <v/>
      </c>
    </row>
    <row r="424">
      <c r="A424" s="90" t="inlineStr">
        <is>
          <t>A2200</t>
        </is>
      </c>
      <c r="B424" s="70" t="inlineStr">
        <is>
          <t>Trần Kim Hiếu</t>
        </is>
      </c>
      <c r="C424" s="77" t="inlineStr">
        <is>
          <t>QA/QC X2</t>
        </is>
      </c>
      <c r="D424" s="84" t="inlineStr">
        <is>
          <t>Trực tiếp</t>
        </is>
      </c>
      <c r="E424" s="69" t="inlineStr">
        <is>
          <t>2022-02-22</t>
        </is>
      </c>
      <c r="F424" s="69" t="inlineStr"/>
      <c r="G424" s="73" t="inlineStr">
        <is>
          <t>C</t>
        </is>
      </c>
      <c r="H424" s="73" t="n">
        <v>4</v>
      </c>
      <c r="I424" s="75" t="inlineStr">
        <is>
          <t>C</t>
        </is>
      </c>
      <c r="J424" s="75" t="n">
        <v>4</v>
      </c>
      <c r="K424" s="73" t="inlineStr"/>
      <c r="L424" s="73" t="n">
        <v>0</v>
      </c>
      <c r="M424" s="73" t="inlineStr">
        <is>
          <t>A</t>
        </is>
      </c>
      <c r="N424" s="73" t="n">
        <v>4</v>
      </c>
      <c r="O424" s="75" t="inlineStr">
        <is>
          <t>A</t>
        </is>
      </c>
      <c r="P424" s="75" t="n">
        <v>4</v>
      </c>
      <c r="Q424" s="73" t="inlineStr">
        <is>
          <t>A</t>
        </is>
      </c>
      <c r="R424" s="73" t="n">
        <v>4</v>
      </c>
      <c r="S424" s="73" t="inlineStr">
        <is>
          <t>A</t>
        </is>
      </c>
      <c r="T424" s="73" t="n">
        <v>4</v>
      </c>
      <c r="U424" s="73" t="inlineStr">
        <is>
          <t>A</t>
        </is>
      </c>
      <c r="V424" s="73" t="n">
        <v>4</v>
      </c>
      <c r="W424" s="73" t="inlineStr">
        <is>
          <t>L</t>
        </is>
      </c>
      <c r="X424" s="73" t="n">
        <v>0</v>
      </c>
      <c r="Y424" s="73" t="inlineStr"/>
      <c r="Z424" s="73" t="n">
        <v>0</v>
      </c>
      <c r="AA424" s="73" t="inlineStr">
        <is>
          <t>P0</t>
        </is>
      </c>
      <c r="AB424" s="73" t="n">
        <v>0</v>
      </c>
      <c r="AC424" s="73" t="n"/>
      <c r="AD424" s="73" t="n"/>
      <c r="AE424" s="73" t="n"/>
      <c r="AF424" s="73" t="n"/>
      <c r="AG424" s="73" t="n"/>
      <c r="AH424" s="73" t="n"/>
      <c r="AI424" s="73" t="n"/>
      <c r="AJ424" s="73" t="n"/>
      <c r="AK424" s="73" t="n"/>
      <c r="AL424" s="73" t="n"/>
      <c r="AM424" s="73" t="n"/>
      <c r="AN424" s="73" t="n"/>
      <c r="AO424" s="73" t="n"/>
      <c r="AP424" s="73" t="n"/>
      <c r="AQ424" s="73" t="n"/>
      <c r="AR424" s="73" t="n"/>
      <c r="AS424" s="73" t="n"/>
      <c r="AT424" s="73" t="n"/>
      <c r="AU424" s="73" t="n"/>
      <c r="AV424" s="73" t="n"/>
      <c r="AW424" s="73" t="n"/>
      <c r="AX424" s="73" t="n"/>
      <c r="AY424" s="73" t="n"/>
      <c r="AZ424" s="73" t="n"/>
      <c r="BA424" s="73" t="n"/>
      <c r="BB424" s="73" t="n"/>
      <c r="BC424" s="73" t="n"/>
      <c r="BD424" s="73" t="n"/>
      <c r="BE424" s="73" t="n"/>
      <c r="BF424" s="73" t="n"/>
      <c r="BG424" s="73" t="n"/>
      <c r="BH424" s="73" t="n"/>
      <c r="BI424" s="73" t="n"/>
      <c r="BJ424" s="73" t="n"/>
      <c r="BK424" s="73" t="n"/>
      <c r="BL424" s="73" t="n"/>
      <c r="BM424" s="73" t="n"/>
      <c r="BN424" s="73" t="n"/>
      <c r="BO424" s="73" t="n"/>
      <c r="BP424" s="73" t="n"/>
      <c r="BQ424" s="62">
        <f>COUNTIF($G424:$BP424,"a")+COUNTIF($G424:$BP424,"r0,a5")/2+COUNTIF($G424:$BP424,"p5,a5")/2</f>
        <v/>
      </c>
      <c r="BR424" s="62">
        <f>COUNTIF($G424:$BP424,"d")+COUNTIF($G424:$BP424,"r0,d5")/2+COUNTIF($G424:$BP424,"p5,d5")/2</f>
        <v/>
      </c>
      <c r="BS424" s="62">
        <f>COUNTIF($G424:$BP424,"b")+COUNTIF($G424:$BP424,"r0,b5")/2+COUNTIF($G424:$BP424,"p5,b5")/2</f>
        <v/>
      </c>
      <c r="BT424" s="62">
        <f>COUNTIF($G424:$BP424,"c")+COUNTIF($G424:$BP424,"r0,c5")/2+COUNTIF($G424:$BP424,"p5,c5")/2</f>
        <v/>
      </c>
      <c r="BU424" s="62">
        <f>COUNTIF($G424:$BP424,"KH")+COUNTIF($G424:$BP424,"TL")+COUNTIF($G424:$BP424,"L")</f>
        <v/>
      </c>
      <c r="BV424" s="62" t="n"/>
      <c r="BW424" s="62">
        <f>COUNTIF($G424:$BP424,"hh")</f>
        <v/>
      </c>
      <c r="BX424" s="62">
        <f>COUNTIF($G424:$BP424,"nt7")</f>
        <v/>
      </c>
      <c r="BY424" s="62">
        <f>COUNTIF($G424:$BP424,"P")+COUNTIF($G424:$BP424,"p5,a5")/2+COUNTIF($G424:$BP424,"p5,b5")/2+COUNTIF($G424:$BP424,"p5,c5")/2+COUNTIF($G424:$BP424,"p5,d5")/2</f>
        <v/>
      </c>
      <c r="BZ424" s="63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4">
        <f>IF(BZ424&gt;25,4,IF(BZ424&gt;18,3,IF(BZ424&gt;12,2,IF(BZ424&gt;4,1,0))))-BX424-2+1</f>
        <v/>
      </c>
      <c r="CE424" s="30" t="n"/>
      <c r="CF424" s="64">
        <f>CD424*CI424</f>
        <v/>
      </c>
      <c r="CG424" s="65">
        <f>F424-BY424+1</f>
        <v/>
      </c>
      <c r="CH424" s="64">
        <f>CE424*16</f>
        <v/>
      </c>
      <c r="CI424" s="66">
        <f>VLOOKUP(A424,[1]DATA!$A$6:$AI$331,34,0)</f>
        <v/>
      </c>
      <c r="CJ424" s="67">
        <f>VLOOKUP(A424,[2]CHAMCONG!A$7:CI$333,79,0)</f>
        <v/>
      </c>
      <c r="CK424" s="68">
        <f>CJ424-CA424</f>
        <v/>
      </c>
    </row>
    <row r="425">
      <c r="A425" s="83" t="inlineStr">
        <is>
          <t>A2201</t>
        </is>
      </c>
      <c r="B425" s="70" t="inlineStr">
        <is>
          <t>Trần Thanh Minh</t>
        </is>
      </c>
      <c r="C425" s="77" t="inlineStr">
        <is>
          <t>X2 Line 2-4</t>
        </is>
      </c>
      <c r="D425" s="84" t="inlineStr">
        <is>
          <t>Trực tiếp</t>
        </is>
      </c>
      <c r="E425" s="69" t="inlineStr">
        <is>
          <t>2022-02-21</t>
        </is>
      </c>
      <c r="F425" s="69" t="inlineStr"/>
      <c r="G425" s="73" t="inlineStr">
        <is>
          <t>A</t>
        </is>
      </c>
      <c r="H425" s="73" t="n">
        <v>4</v>
      </c>
      <c r="I425" s="75" t="inlineStr">
        <is>
          <t>A</t>
        </is>
      </c>
      <c r="J425" s="75" t="n">
        <v>4</v>
      </c>
      <c r="K425" s="73" t="inlineStr"/>
      <c r="L425" s="73" t="n">
        <v>12</v>
      </c>
      <c r="M425" s="73" t="inlineStr">
        <is>
          <t>C</t>
        </is>
      </c>
      <c r="N425" s="73" t="n">
        <v>4</v>
      </c>
      <c r="O425" s="75" t="inlineStr">
        <is>
          <t>C</t>
        </is>
      </c>
      <c r="P425" s="75" t="n">
        <v>4</v>
      </c>
      <c r="Q425" s="73" t="inlineStr">
        <is>
          <t>C</t>
        </is>
      </c>
      <c r="R425" s="73" t="n">
        <v>4</v>
      </c>
      <c r="S425" s="73" t="inlineStr">
        <is>
          <t>C</t>
        </is>
      </c>
      <c r="T425" s="73" t="n">
        <v>4</v>
      </c>
      <c r="U425" s="73" t="inlineStr">
        <is>
          <t>C</t>
        </is>
      </c>
      <c r="V425" s="73" t="n">
        <v>4</v>
      </c>
      <c r="W425" s="73" t="inlineStr">
        <is>
          <t>L</t>
        </is>
      </c>
      <c r="X425" s="73" t="n">
        <v>0</v>
      </c>
      <c r="Y425" s="73" t="inlineStr"/>
      <c r="Z425" s="73" t="n">
        <v>0</v>
      </c>
      <c r="AA425" s="73" t="inlineStr">
        <is>
          <t>P0</t>
        </is>
      </c>
      <c r="AB425" s="73" t="n">
        <v>0</v>
      </c>
      <c r="AC425" s="73" t="n"/>
      <c r="AD425" s="73" t="n"/>
      <c r="AE425" s="73" t="n"/>
      <c r="AF425" s="73" t="n"/>
      <c r="AG425" s="73" t="n"/>
      <c r="AH425" s="73" t="n"/>
      <c r="AI425" s="73" t="n"/>
      <c r="AJ425" s="73" t="n"/>
      <c r="AK425" s="73" t="n"/>
      <c r="AL425" s="73" t="n"/>
      <c r="AM425" s="73" t="n"/>
      <c r="AN425" s="73" t="n"/>
      <c r="AO425" s="73" t="n"/>
      <c r="AP425" s="73" t="n"/>
      <c r="AQ425" s="73" t="n"/>
      <c r="AR425" s="73" t="n"/>
      <c r="AS425" s="73" t="n"/>
      <c r="AT425" s="73" t="n"/>
      <c r="AU425" s="73" t="n"/>
      <c r="AV425" s="73" t="n"/>
      <c r="AW425" s="73" t="n"/>
      <c r="AX425" s="73" t="n"/>
      <c r="AY425" s="73" t="n"/>
      <c r="AZ425" s="73" t="n"/>
      <c r="BA425" s="73" t="n"/>
      <c r="BB425" s="73" t="n"/>
      <c r="BC425" s="73" t="n"/>
      <c r="BD425" s="73" t="n"/>
      <c r="BE425" s="73" t="n"/>
      <c r="BF425" s="73" t="n"/>
      <c r="BG425" s="73" t="n"/>
      <c r="BH425" s="73" t="n"/>
      <c r="BI425" s="73" t="n"/>
      <c r="BJ425" s="73" t="n"/>
      <c r="BK425" s="73" t="n"/>
      <c r="BL425" s="73" t="n"/>
      <c r="BM425" s="73" t="n"/>
      <c r="BN425" s="73" t="n"/>
      <c r="BO425" s="73" t="n"/>
      <c r="BP425" s="73" t="n"/>
      <c r="BQ425" s="62">
        <f>COUNTIF($G425:$BP425,"a")+COUNTIF($G425:$BP425,"r0,a5")/2+COUNTIF($G425:$BP425,"p5,a5")/2</f>
        <v/>
      </c>
      <c r="BR425" s="62">
        <f>COUNTIF($G425:$BP425,"d")+COUNTIF($G425:$BP425,"r0,d5")/2+COUNTIF($G425:$BP425,"p5,d5")/2</f>
        <v/>
      </c>
      <c r="BS425" s="62">
        <f>COUNTIF($G425:$BP425,"b")+COUNTIF($G425:$BP425,"r0,b5")/2+COUNTIF($G425:$BP425,"p5,b5")/2</f>
        <v/>
      </c>
      <c r="BT425" s="62">
        <f>COUNTIF($G425:$BP425,"c")+COUNTIF($G425:$BP425,"r0,c5")/2+COUNTIF($G425:$BP425,"p5,c5")/2</f>
        <v/>
      </c>
      <c r="BU425" s="62">
        <f>COUNTIF($G425:$BP425,"KH")+COUNTIF($G425:$BP425,"TL")+COUNTIF($G425:$BP425,"L")</f>
        <v/>
      </c>
      <c r="BV425" s="62" t="n"/>
      <c r="BW425" s="62">
        <f>COUNTIF($G425:$BP425,"hh")</f>
        <v/>
      </c>
      <c r="BX425" s="62">
        <f>COUNTIF($G425:$BP425,"nt7")</f>
        <v/>
      </c>
      <c r="BY425" s="62">
        <f>COUNTIF($G425:$BP425,"P")+COUNTIF($G425:$BP425,"p5,a5")/2+COUNTIF($G425:$BP425,"p5,b5")/2+COUNTIF($G425:$BP425,"p5,c5")/2+COUNTIF($G425:$BP425,"p5,d5")/2</f>
        <v/>
      </c>
      <c r="BZ425" s="63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4">
        <f>IF(BZ425&gt;25,4,IF(BZ425&gt;18,3,IF(BZ425&gt;12,2,IF(BZ425&gt;4,1,0))))-BX425-2+1</f>
        <v/>
      </c>
      <c r="CE425" s="30" t="n"/>
      <c r="CF425" s="64">
        <f>CD425*CI425</f>
        <v/>
      </c>
      <c r="CG425" s="65">
        <f>F425-BY425+1</f>
        <v/>
      </c>
      <c r="CH425" s="64">
        <f>CE425*16</f>
        <v/>
      </c>
      <c r="CI425" s="66">
        <f>VLOOKUP(A425,[1]DATA!$A$6:$AI$331,34,0)</f>
        <v/>
      </c>
      <c r="CJ425" s="67">
        <f>VLOOKUP(A425,[2]CHAMCONG!A$7:CI$333,79,0)</f>
        <v/>
      </c>
      <c r="CK425" s="68">
        <f>CJ425-CA425</f>
        <v/>
      </c>
    </row>
    <row r="426">
      <c r="A426" s="83" t="inlineStr">
        <is>
          <t>A2202</t>
        </is>
      </c>
      <c r="B426" s="70" t="inlineStr">
        <is>
          <t>Nguyễn Hoàng Phúc</t>
        </is>
      </c>
      <c r="C426" s="77" t="inlineStr">
        <is>
          <t>QA/QC X2</t>
        </is>
      </c>
      <c r="D426" s="84" t="inlineStr">
        <is>
          <t>Trực tiếp</t>
        </is>
      </c>
      <c r="E426" s="69" t="inlineStr">
        <is>
          <t>2022-02-25</t>
        </is>
      </c>
      <c r="F426" s="69" t="inlineStr"/>
      <c r="G426" s="73" t="inlineStr">
        <is>
          <t>R0</t>
        </is>
      </c>
      <c r="H426" s="73" t="n">
        <v>0</v>
      </c>
      <c r="I426" s="75" t="inlineStr">
        <is>
          <t>A</t>
        </is>
      </c>
      <c r="J426" s="75" t="n">
        <v>4</v>
      </c>
      <c r="K426" s="73" t="inlineStr"/>
      <c r="L426" s="73" t="n">
        <v>0</v>
      </c>
      <c r="M426" s="73" t="inlineStr">
        <is>
          <t>A</t>
        </is>
      </c>
      <c r="N426" s="73" t="n">
        <v>4</v>
      </c>
      <c r="O426" s="75" t="inlineStr">
        <is>
          <t>A</t>
        </is>
      </c>
      <c r="P426" s="75" t="n">
        <v>4</v>
      </c>
      <c r="Q426" s="73" t="inlineStr">
        <is>
          <t>A</t>
        </is>
      </c>
      <c r="R426" s="73" t="n">
        <v>4</v>
      </c>
      <c r="S426" s="73" t="inlineStr">
        <is>
          <t>A</t>
        </is>
      </c>
      <c r="T426" s="73" t="n">
        <v>4</v>
      </c>
      <c r="U426" s="73" t="inlineStr">
        <is>
          <t>A</t>
        </is>
      </c>
      <c r="V426" s="73" t="n">
        <v>4</v>
      </c>
      <c r="W426" s="73" t="inlineStr">
        <is>
          <t>L</t>
        </is>
      </c>
      <c r="X426" s="73" t="n">
        <v>0</v>
      </c>
      <c r="Y426" s="73" t="inlineStr"/>
      <c r="Z426" s="73" t="n">
        <v>0</v>
      </c>
      <c r="AA426" s="73" t="inlineStr">
        <is>
          <t>P0</t>
        </is>
      </c>
      <c r="AB426" s="73" t="n">
        <v>0</v>
      </c>
      <c r="AC426" s="73" t="n"/>
      <c r="AD426" s="73" t="n"/>
      <c r="AE426" s="73" t="n"/>
      <c r="AF426" s="73" t="n"/>
      <c r="AG426" s="73" t="n"/>
      <c r="AH426" s="73" t="n"/>
      <c r="AI426" s="73" t="n"/>
      <c r="AJ426" s="73" t="n"/>
      <c r="AK426" s="73" t="n"/>
      <c r="AL426" s="73" t="n"/>
      <c r="AM426" s="73" t="n"/>
      <c r="AN426" s="73" t="n"/>
      <c r="AO426" s="73" t="n"/>
      <c r="AP426" s="73" t="n"/>
      <c r="AQ426" s="73" t="n"/>
      <c r="AR426" s="73" t="n"/>
      <c r="AS426" s="73" t="n"/>
      <c r="AT426" s="73" t="n"/>
      <c r="AU426" s="73" t="n"/>
      <c r="AV426" s="73" t="n"/>
      <c r="AW426" s="73" t="n"/>
      <c r="AX426" s="73" t="n"/>
      <c r="AY426" s="73" t="n"/>
      <c r="AZ426" s="73" t="n"/>
      <c r="BA426" s="73" t="n"/>
      <c r="BB426" s="73" t="n"/>
      <c r="BC426" s="73" t="n"/>
      <c r="BD426" s="73" t="n"/>
      <c r="BE426" s="73" t="n"/>
      <c r="BF426" s="73" t="n"/>
      <c r="BG426" s="73" t="n"/>
      <c r="BH426" s="73" t="n"/>
      <c r="BI426" s="73" t="n"/>
      <c r="BJ426" s="73" t="n"/>
      <c r="BK426" s="73" t="n"/>
      <c r="BL426" s="73" t="n"/>
      <c r="BM426" s="73" t="n"/>
      <c r="BN426" s="73" t="n"/>
      <c r="BO426" s="73" t="n"/>
      <c r="BP426" s="73" t="n"/>
      <c r="BQ426" s="62">
        <f>COUNTIF($G426:$BP426,"a")+COUNTIF($G426:$BP426,"r0,a5")/2+COUNTIF($G426:$BP426,"p5,a5")/2</f>
        <v/>
      </c>
      <c r="BR426" s="62">
        <f>COUNTIF($G426:$BP426,"d")+COUNTIF($G426:$BP426,"r0,d5")/2+COUNTIF($G426:$BP426,"p5,d5")/2</f>
        <v/>
      </c>
      <c r="BS426" s="62">
        <f>COUNTIF($G426:$BP426,"b")+COUNTIF($G426:$BP426,"r0,b5")/2+COUNTIF($G426:$BP426,"p5,b5")/2</f>
        <v/>
      </c>
      <c r="BT426" s="62">
        <f>COUNTIF($G426:$BP426,"c")+COUNTIF($G426:$BP426,"r0,c5")/2+COUNTIF($G426:$BP426,"p5,c5")/2</f>
        <v/>
      </c>
      <c r="BU426" s="62">
        <f>COUNTIF($G426:$BP426,"KH")+COUNTIF($G426:$BP426,"TL")+COUNTIF($G426:$BP426,"L")</f>
        <v/>
      </c>
      <c r="BV426" s="62" t="n"/>
      <c r="BW426" s="62">
        <f>COUNTIF($G426:$BP426,"hh")</f>
        <v/>
      </c>
      <c r="BX426" s="62">
        <f>COUNTIF($G426:$BP426,"nt7")</f>
        <v/>
      </c>
      <c r="BY426" s="62">
        <f>COUNTIF($G426:$BP426,"P")+COUNTIF($G426:$BP426,"p5,a5")/2+COUNTIF($G426:$BP426,"p5,b5")/2+COUNTIF($G426:$BP426,"p5,c5")/2+COUNTIF($G426:$BP426,"p5,d5")/2</f>
        <v/>
      </c>
      <c r="BZ426" s="63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4">
        <f>IF(BZ426&gt;25,4,IF(BZ426&gt;18,3,IF(BZ426&gt;12,2,IF(BZ426&gt;4,1,0))))-BX426-2+1</f>
        <v/>
      </c>
      <c r="CE426" s="30" t="n"/>
      <c r="CF426" s="64">
        <f>CD426*CI426</f>
        <v/>
      </c>
      <c r="CG426" s="65">
        <f>F426-BY426+1</f>
        <v/>
      </c>
      <c r="CH426" s="64">
        <f>CE426*16</f>
        <v/>
      </c>
      <c r="CI426" s="66">
        <f>VLOOKUP(A426,[1]DATA!$A$6:$AI$331,34,0)</f>
        <v/>
      </c>
      <c r="CJ426" s="67">
        <f>VLOOKUP(A426,[2]CHAMCONG!A$7:CI$333,79,0)</f>
        <v/>
      </c>
      <c r="CK426" s="68">
        <f>CJ426-CA426</f>
        <v/>
      </c>
    </row>
    <row r="427">
      <c r="A427" s="83" t="inlineStr">
        <is>
          <t>A2203</t>
        </is>
      </c>
      <c r="B427" s="70" t="inlineStr">
        <is>
          <t>Trần Văn Pha</t>
        </is>
      </c>
      <c r="C427" s="77" t="inlineStr">
        <is>
          <t>X1 Ép - B</t>
        </is>
      </c>
      <c r="D427" s="84" t="inlineStr">
        <is>
          <t>Trực tiếp</t>
        </is>
      </c>
      <c r="E427" s="69" t="inlineStr">
        <is>
          <t>2022-03-07</t>
        </is>
      </c>
      <c r="F427" s="69" t="inlineStr"/>
      <c r="G427" s="73" t="inlineStr">
        <is>
          <t>C</t>
        </is>
      </c>
      <c r="H427" s="73" t="n">
        <v>4</v>
      </c>
      <c r="I427" s="75" t="inlineStr">
        <is>
          <t>R0</t>
        </is>
      </c>
      <c r="J427" s="75" t="n">
        <v>0</v>
      </c>
      <c r="K427" s="73" t="inlineStr"/>
      <c r="L427" s="73" t="n">
        <v>0</v>
      </c>
      <c r="M427" s="73" t="inlineStr">
        <is>
          <t>A</t>
        </is>
      </c>
      <c r="N427" s="73" t="n">
        <v>4</v>
      </c>
      <c r="O427" s="75" t="inlineStr">
        <is>
          <t>A</t>
        </is>
      </c>
      <c r="P427" s="75" t="n">
        <v>4</v>
      </c>
      <c r="Q427" s="73" t="inlineStr">
        <is>
          <t>A</t>
        </is>
      </c>
      <c r="R427" s="73" t="n">
        <v>4</v>
      </c>
      <c r="S427" s="73" t="inlineStr">
        <is>
          <t>A</t>
        </is>
      </c>
      <c r="T427" s="73" t="n">
        <v>4</v>
      </c>
      <c r="U427" s="73" t="inlineStr">
        <is>
          <t>R0</t>
        </is>
      </c>
      <c r="V427" s="73" t="n">
        <v>0</v>
      </c>
      <c r="W427" s="73" t="inlineStr">
        <is>
          <t>L</t>
        </is>
      </c>
      <c r="X427" s="73" t="n">
        <v>0</v>
      </c>
      <c r="Y427" s="73" t="inlineStr"/>
      <c r="Z427" s="73" t="n">
        <v>0</v>
      </c>
      <c r="AA427" s="73" t="inlineStr">
        <is>
          <t>P0</t>
        </is>
      </c>
      <c r="AB427" s="73" t="n">
        <v>0</v>
      </c>
      <c r="AC427" s="73" t="n"/>
      <c r="AD427" s="73" t="n"/>
      <c r="AE427" s="73" t="n"/>
      <c r="AF427" s="73" t="n"/>
      <c r="AG427" s="73" t="n"/>
      <c r="AH427" s="73" t="n"/>
      <c r="AI427" s="73" t="n"/>
      <c r="AJ427" s="73" t="n"/>
      <c r="AK427" s="73" t="n"/>
      <c r="AL427" s="73" t="n"/>
      <c r="AM427" s="73" t="n"/>
      <c r="AN427" s="73" t="n"/>
      <c r="AO427" s="73" t="n"/>
      <c r="AP427" s="73" t="n"/>
      <c r="AQ427" s="73" t="n"/>
      <c r="AR427" s="73" t="n"/>
      <c r="AS427" s="73" t="n"/>
      <c r="AT427" s="73" t="n"/>
      <c r="AU427" s="73" t="n"/>
      <c r="AV427" s="73" t="n"/>
      <c r="AW427" s="73" t="n"/>
      <c r="AX427" s="73" t="n"/>
      <c r="AY427" s="73" t="n"/>
      <c r="AZ427" s="73" t="n"/>
      <c r="BA427" s="73" t="n"/>
      <c r="BB427" s="73" t="n"/>
      <c r="BC427" s="73" t="n"/>
      <c r="BD427" s="73" t="n"/>
      <c r="BE427" s="73" t="n"/>
      <c r="BF427" s="73" t="n"/>
      <c r="BG427" s="73" t="n"/>
      <c r="BH427" s="73" t="n"/>
      <c r="BI427" s="73" t="n"/>
      <c r="BJ427" s="73" t="n"/>
      <c r="BK427" s="73" t="n"/>
      <c r="BL427" s="73" t="n"/>
      <c r="BM427" s="73" t="n"/>
      <c r="BN427" s="73" t="n"/>
      <c r="BO427" s="73" t="n"/>
      <c r="BP427" s="73" t="n"/>
      <c r="BQ427" s="62">
        <f>COUNTIF($G427:$BP427,"a")+COUNTIF($G427:$BP427,"r0,a5")/2+COUNTIF($G427:$BP427,"p5,a5")/2</f>
        <v/>
      </c>
      <c r="BR427" s="62">
        <f>COUNTIF($G427:$BP427,"d")+COUNTIF($G427:$BP427,"r0,d5")/2+COUNTIF($G427:$BP427,"p5,d5")/2</f>
        <v/>
      </c>
      <c r="BS427" s="62">
        <f>COUNTIF($G427:$BP427,"b")+COUNTIF($G427:$BP427,"r0,b5")/2+COUNTIF($G427:$BP427,"p5,b5")/2</f>
        <v/>
      </c>
      <c r="BT427" s="62">
        <f>COUNTIF($G427:$BP427,"c")+COUNTIF($G427:$BP427,"r0,c5")/2+COUNTIF($G427:$BP427,"p5,c5")/2</f>
        <v/>
      </c>
      <c r="BU427" s="62">
        <f>COUNTIF($G427:$BP427,"KH")+COUNTIF($G427:$BP427,"TL")+COUNTIF($G427:$BP427,"L")</f>
        <v/>
      </c>
      <c r="BV427" s="62" t="n"/>
      <c r="BW427" s="62">
        <f>COUNTIF($G427:$BP427,"hh")</f>
        <v/>
      </c>
      <c r="BX427" s="62">
        <f>COUNTIF($G427:$BP427,"nt7")</f>
        <v/>
      </c>
      <c r="BY427" s="62">
        <f>COUNTIF($G427:$BP427,"P")+COUNTIF($G427:$BP427,"p5,a5")/2+COUNTIF($G427:$BP427,"p5,b5")/2+COUNTIF($G427:$BP427,"p5,c5")/2+COUNTIF($G427:$BP427,"p5,d5")/2</f>
        <v/>
      </c>
      <c r="BZ427" s="63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4">
        <f>IF(BZ427&gt;25,4,IF(BZ427&gt;18,3,IF(BZ427&gt;12,2,IF(BZ427&gt;4,1,0))))-BX427-2+1</f>
        <v/>
      </c>
      <c r="CE427" s="30" t="n"/>
      <c r="CF427" s="64">
        <f>CD427*CI427</f>
        <v/>
      </c>
      <c r="CG427" s="65">
        <f>F427-BY427+1</f>
        <v/>
      </c>
      <c r="CH427" s="64">
        <f>CE427*16</f>
        <v/>
      </c>
      <c r="CI427" s="66">
        <f>VLOOKUP(A427,[1]DATA!$A$6:$AI$331,34,0)</f>
        <v/>
      </c>
      <c r="CJ427" s="67">
        <f>VLOOKUP(A427,[2]CHAMCONG!A$7:CI$333,79,0)</f>
        <v/>
      </c>
      <c r="CK427" s="68">
        <f>CJ427-CA427</f>
        <v/>
      </c>
    </row>
    <row r="428">
      <c r="A428" s="83" t="inlineStr">
        <is>
          <t>A2206</t>
        </is>
      </c>
      <c r="B428" s="70" t="inlineStr">
        <is>
          <t>Nguyễn Chí Cường</t>
        </is>
      </c>
      <c r="C428" s="77" t="inlineStr">
        <is>
          <t>X1 Ép - B</t>
        </is>
      </c>
      <c r="D428" s="84" t="inlineStr">
        <is>
          <t>Trực tiếp</t>
        </is>
      </c>
      <c r="E428" s="69" t="inlineStr">
        <is>
          <t>2022-02-22</t>
        </is>
      </c>
      <c r="F428" s="69" t="inlineStr"/>
      <c r="G428" s="73" t="inlineStr">
        <is>
          <t>C</t>
        </is>
      </c>
      <c r="H428" s="73" t="n">
        <v>4</v>
      </c>
      <c r="I428" s="75" t="inlineStr">
        <is>
          <t>C</t>
        </is>
      </c>
      <c r="J428" s="75" t="n">
        <v>4</v>
      </c>
      <c r="K428" s="73" t="inlineStr"/>
      <c r="L428" s="73" t="n">
        <v>0</v>
      </c>
      <c r="M428" s="73" t="inlineStr">
        <is>
          <t>A</t>
        </is>
      </c>
      <c r="N428" s="73" t="n">
        <v>4</v>
      </c>
      <c r="O428" s="75" t="inlineStr">
        <is>
          <t>A</t>
        </is>
      </c>
      <c r="P428" s="75" t="n">
        <v>4</v>
      </c>
      <c r="Q428" s="73" t="inlineStr">
        <is>
          <t>A</t>
        </is>
      </c>
      <c r="R428" s="73" t="n">
        <v>4</v>
      </c>
      <c r="S428" s="73" t="inlineStr">
        <is>
          <t>A</t>
        </is>
      </c>
      <c r="T428" s="73" t="n">
        <v>4</v>
      </c>
      <c r="U428" s="73" t="inlineStr">
        <is>
          <t>A</t>
        </is>
      </c>
      <c r="V428" s="73" t="n">
        <v>4</v>
      </c>
      <c r="W428" s="73" t="inlineStr">
        <is>
          <t>L</t>
        </is>
      </c>
      <c r="X428" s="73" t="n">
        <v>0</v>
      </c>
      <c r="Y428" s="73" t="inlineStr"/>
      <c r="Z428" s="73" t="n">
        <v>0</v>
      </c>
      <c r="AA428" s="73" t="inlineStr">
        <is>
          <t>P0</t>
        </is>
      </c>
      <c r="AB428" s="73" t="n">
        <v>0</v>
      </c>
      <c r="AC428" s="73" t="n"/>
      <c r="AD428" s="73" t="n"/>
      <c r="AE428" s="73" t="n"/>
      <c r="AF428" s="73" t="n"/>
      <c r="AG428" s="73" t="n"/>
      <c r="AH428" s="73" t="n"/>
      <c r="AI428" s="73" t="n"/>
      <c r="AJ428" s="73" t="n"/>
      <c r="AK428" s="73" t="n"/>
      <c r="AL428" s="73" t="n"/>
      <c r="AM428" s="73" t="n"/>
      <c r="AN428" s="73" t="n"/>
      <c r="AO428" s="73" t="n"/>
      <c r="AP428" s="73" t="n"/>
      <c r="AQ428" s="73" t="n"/>
      <c r="AR428" s="73" t="n"/>
      <c r="AS428" s="73" t="n"/>
      <c r="AT428" s="73" t="n"/>
      <c r="AU428" s="73" t="n"/>
      <c r="AV428" s="73" t="n"/>
      <c r="AW428" s="73" t="n"/>
      <c r="AX428" s="73" t="n"/>
      <c r="AY428" s="73" t="n"/>
      <c r="AZ428" s="73" t="n"/>
      <c r="BA428" s="73" t="n"/>
      <c r="BB428" s="73" t="n"/>
      <c r="BC428" s="73" t="n"/>
      <c r="BD428" s="73" t="n"/>
      <c r="BE428" s="73" t="n"/>
      <c r="BF428" s="73" t="n"/>
      <c r="BG428" s="73" t="n"/>
      <c r="BH428" s="73" t="n"/>
      <c r="BI428" s="73" t="n"/>
      <c r="BJ428" s="73" t="n"/>
      <c r="BK428" s="73" t="n"/>
      <c r="BL428" s="73" t="n"/>
      <c r="BM428" s="73" t="n"/>
      <c r="BN428" s="73" t="n"/>
      <c r="BO428" s="73" t="n"/>
      <c r="BP428" s="73" t="n"/>
      <c r="BQ428" s="62">
        <f>COUNTIF($G428:$BP428,"a")+COUNTIF($G428:$BP428,"r0,a5")/2+COUNTIF($G428:$BP428,"p5,a5")/2</f>
        <v/>
      </c>
      <c r="BR428" s="62">
        <f>COUNTIF($G428:$BP428,"d")+COUNTIF($G428:$BP428,"r0,d5")/2+COUNTIF($G428:$BP428,"p5,d5")/2</f>
        <v/>
      </c>
      <c r="BS428" s="62">
        <f>COUNTIF($G428:$BP428,"b")+COUNTIF($G428:$BP428,"r0,b5")/2+COUNTIF($G428:$BP428,"p5,b5")/2</f>
        <v/>
      </c>
      <c r="BT428" s="62">
        <f>COUNTIF($G428:$BP428,"c")+COUNTIF($G428:$BP428,"r0,c5")/2+COUNTIF($G428:$BP428,"p5,c5")/2</f>
        <v/>
      </c>
      <c r="BU428" s="62">
        <f>COUNTIF($G428:$BP428,"KH")+COUNTIF($G428:$BP428,"TL")+COUNTIF($G428:$BP428,"L")</f>
        <v/>
      </c>
      <c r="BV428" s="62" t="n"/>
      <c r="BW428" s="62">
        <f>COUNTIF($G428:$BP428,"hh")</f>
        <v/>
      </c>
      <c r="BX428" s="62">
        <f>COUNTIF($G428:$BP428,"nt7")</f>
        <v/>
      </c>
      <c r="BY428" s="62">
        <f>COUNTIF($G428:$BP428,"P")+COUNTIF($G428:$BP428,"p5,a5")/2+COUNTIF($G428:$BP428,"p5,b5")/2+COUNTIF($G428:$BP428,"p5,c5")/2+COUNTIF($G428:$BP428,"p5,d5")/2</f>
        <v/>
      </c>
      <c r="BZ428" s="63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4">
        <f>IF(BZ428&gt;25,4,IF(BZ428&gt;18,3,IF(BZ428&gt;12,2,IF(BZ428&gt;4,1,0))))-BX428-2+1</f>
        <v/>
      </c>
      <c r="CE428" s="30" t="n"/>
      <c r="CF428" s="64">
        <f>CD428*CI428</f>
        <v/>
      </c>
      <c r="CG428" s="65">
        <f>F428-BY428+1</f>
        <v/>
      </c>
      <c r="CH428" s="64">
        <f>CE428*16</f>
        <v/>
      </c>
      <c r="CI428" s="66">
        <f>VLOOKUP(A428,[1]DATA!$A$6:$AI$331,34,0)</f>
        <v/>
      </c>
      <c r="CJ428" s="67">
        <f>VLOOKUP(A428,[2]CHAMCONG!A$7:CI$333,79,0)</f>
        <v/>
      </c>
      <c r="CK428" s="68">
        <f>CJ428-CA428</f>
        <v/>
      </c>
    </row>
    <row r="429">
      <c r="A429" s="83" t="inlineStr">
        <is>
          <t>A2209</t>
        </is>
      </c>
      <c r="B429" s="70" t="inlineStr">
        <is>
          <t>Nguyễn Quang Nhựt</t>
        </is>
      </c>
      <c r="C429" s="77" t="inlineStr">
        <is>
          <t>QA/QC X2</t>
        </is>
      </c>
      <c r="D429" s="84" t="inlineStr">
        <is>
          <t>Trực tiếp</t>
        </is>
      </c>
      <c r="E429" s="69" t="inlineStr">
        <is>
          <t>2022-02-25</t>
        </is>
      </c>
      <c r="F429" s="69" t="inlineStr"/>
      <c r="G429" s="73" t="inlineStr">
        <is>
          <t>C</t>
        </is>
      </c>
      <c r="H429" s="73" t="n">
        <v>4</v>
      </c>
      <c r="I429" s="75" t="inlineStr">
        <is>
          <t>C</t>
        </is>
      </c>
      <c r="J429" s="75" t="n">
        <v>4</v>
      </c>
      <c r="K429" s="73" t="inlineStr"/>
      <c r="L429" s="73" t="n">
        <v>0</v>
      </c>
      <c r="M429" s="73" t="inlineStr">
        <is>
          <t>A</t>
        </is>
      </c>
      <c r="N429" s="73" t="n">
        <v>4</v>
      </c>
      <c r="O429" s="75" t="inlineStr">
        <is>
          <t>A</t>
        </is>
      </c>
      <c r="P429" s="75" t="n">
        <v>4</v>
      </c>
      <c r="Q429" s="73" t="inlineStr">
        <is>
          <t>A</t>
        </is>
      </c>
      <c r="R429" s="73" t="n">
        <v>4</v>
      </c>
      <c r="S429" s="73" t="inlineStr">
        <is>
          <t>A</t>
        </is>
      </c>
      <c r="T429" s="73" t="n">
        <v>4</v>
      </c>
      <c r="U429" s="73" t="inlineStr">
        <is>
          <t>A</t>
        </is>
      </c>
      <c r="V429" s="73" t="n">
        <v>4</v>
      </c>
      <c r="W429" s="73" t="inlineStr">
        <is>
          <t>L</t>
        </is>
      </c>
      <c r="X429" s="73" t="n">
        <v>0</v>
      </c>
      <c r="Y429" s="73" t="inlineStr"/>
      <c r="Z429" s="73" t="n">
        <v>0</v>
      </c>
      <c r="AA429" s="73" t="inlineStr">
        <is>
          <t>P0</t>
        </is>
      </c>
      <c r="AB429" s="73" t="n">
        <v>0</v>
      </c>
      <c r="AC429" s="73" t="n"/>
      <c r="AD429" s="73" t="n"/>
      <c r="AE429" s="73" t="n"/>
      <c r="AF429" s="73" t="n"/>
      <c r="AG429" s="73" t="n"/>
      <c r="AH429" s="73" t="n"/>
      <c r="AI429" s="73" t="n"/>
      <c r="AJ429" s="73" t="n"/>
      <c r="AK429" s="73" t="n"/>
      <c r="AL429" s="73" t="n"/>
      <c r="AM429" s="73" t="n"/>
      <c r="AN429" s="73" t="n"/>
      <c r="AO429" s="73" t="n"/>
      <c r="AP429" s="73" t="n"/>
      <c r="AQ429" s="73" t="n"/>
      <c r="AR429" s="73" t="n"/>
      <c r="AS429" s="73" t="n"/>
      <c r="AT429" s="73" t="n"/>
      <c r="AU429" s="73" t="n"/>
      <c r="AV429" s="73" t="n"/>
      <c r="AW429" s="73" t="n"/>
      <c r="AX429" s="73" t="n"/>
      <c r="AY429" s="73" t="n"/>
      <c r="AZ429" s="73" t="n"/>
      <c r="BA429" s="73" t="n"/>
      <c r="BB429" s="73" t="n"/>
      <c r="BC429" s="73" t="n"/>
      <c r="BD429" s="73" t="n"/>
      <c r="BE429" s="73" t="n"/>
      <c r="BF429" s="73" t="n"/>
      <c r="BG429" s="73" t="n"/>
      <c r="BH429" s="73" t="n"/>
      <c r="BI429" s="73" t="n"/>
      <c r="BJ429" s="73" t="n"/>
      <c r="BK429" s="73" t="n"/>
      <c r="BL429" s="73" t="n"/>
      <c r="BM429" s="73" t="n"/>
      <c r="BN429" s="73" t="n"/>
      <c r="BO429" s="73" t="n"/>
      <c r="BP429" s="73" t="n"/>
      <c r="BQ429" s="62">
        <f>COUNTIF($G429:$BP429,"a")+COUNTIF($G429:$BP429,"r0,a5")/2+COUNTIF($G429:$BP429,"p5,a5")/2</f>
        <v/>
      </c>
      <c r="BR429" s="62">
        <f>COUNTIF($G429:$BP429,"d")+COUNTIF($G429:$BP429,"r0,d5")/2+COUNTIF($G429:$BP429,"p5,d5")/2</f>
        <v/>
      </c>
      <c r="BS429" s="62">
        <f>COUNTIF($G429:$BP429,"b")+COUNTIF($G429:$BP429,"r0,b5")/2+COUNTIF($G429:$BP429,"p5,b5")/2</f>
        <v/>
      </c>
      <c r="BT429" s="62">
        <f>COUNTIF($G429:$BP429,"c")+COUNTIF($G429:$BP429,"r0,c5")/2+COUNTIF($G429:$BP429,"p5,c5")/2</f>
        <v/>
      </c>
      <c r="BU429" s="62">
        <f>COUNTIF($G429:$BP429,"KH")+COUNTIF($G429:$BP429,"TL")+COUNTIF($G429:$BP429,"L")</f>
        <v/>
      </c>
      <c r="BV429" s="62" t="n"/>
      <c r="BW429" s="62">
        <f>COUNTIF($G429:$BP429,"hh")</f>
        <v/>
      </c>
      <c r="BX429" s="62">
        <f>COUNTIF($G429:$BP429,"nt7")</f>
        <v/>
      </c>
      <c r="BY429" s="62">
        <f>COUNTIF($G429:$BP429,"P")+COUNTIF($G429:$BP429,"p5,a5")/2+COUNTIF($G429:$BP429,"p5,b5")/2+COUNTIF($G429:$BP429,"p5,c5")/2+COUNTIF($G429:$BP429,"p5,d5")/2</f>
        <v/>
      </c>
      <c r="BZ429" s="63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4">
        <f>IF(BZ429&gt;25,4,IF(BZ429&gt;18,3,IF(BZ429&gt;12,2,IF(BZ429&gt;4,1,0))))-BX429-2+1</f>
        <v/>
      </c>
      <c r="CE429" s="30" t="n"/>
      <c r="CF429" s="64">
        <f>CD429*CI429</f>
        <v/>
      </c>
      <c r="CG429" s="65">
        <f>F429-BY429+1</f>
        <v/>
      </c>
      <c r="CH429" s="64">
        <f>CE429*16</f>
        <v/>
      </c>
      <c r="CI429" s="66">
        <f>VLOOKUP(A429,[1]DATA!$A$6:$AI$331,34,0)</f>
        <v/>
      </c>
      <c r="CJ429" s="67">
        <f>VLOOKUP(A429,[2]CHAMCONG!A$7:CI$333,79,0)</f>
        <v/>
      </c>
      <c r="CK429" s="68">
        <f>CJ429-CA429</f>
        <v/>
      </c>
    </row>
    <row r="430">
      <c r="A430" s="83" t="inlineStr">
        <is>
          <t>A2211</t>
        </is>
      </c>
      <c r="B430" s="70" t="inlineStr">
        <is>
          <t>Nguyễn Thiện Chí</t>
        </is>
      </c>
      <c r="C430" s="77" t="inlineStr">
        <is>
          <t>Khuôn Lập trình-gia công</t>
        </is>
      </c>
      <c r="D430" s="84" t="inlineStr">
        <is>
          <t>Trực tiếp</t>
        </is>
      </c>
      <c r="E430" s="69" t="inlineStr">
        <is>
          <t>2022-03-01</t>
        </is>
      </c>
      <c r="F430" s="69" t="inlineStr"/>
      <c r="G430" s="73" t="inlineStr">
        <is>
          <t>A</t>
        </is>
      </c>
      <c r="H430" s="73" t="n">
        <v>4</v>
      </c>
      <c r="I430" s="75" t="inlineStr">
        <is>
          <t>A</t>
        </is>
      </c>
      <c r="J430" s="75" t="n">
        <v>4</v>
      </c>
      <c r="K430" s="73" t="inlineStr">
        <is>
          <t>CN</t>
        </is>
      </c>
      <c r="L430" s="73" t="n">
        <v>12</v>
      </c>
      <c r="M430" s="73" t="inlineStr">
        <is>
          <t>C</t>
        </is>
      </c>
      <c r="N430" s="73" t="n">
        <v>4</v>
      </c>
      <c r="O430" s="75" t="inlineStr">
        <is>
          <t>C</t>
        </is>
      </c>
      <c r="P430" s="75" t="n">
        <v>4</v>
      </c>
      <c r="Q430" s="73" t="inlineStr">
        <is>
          <t>C</t>
        </is>
      </c>
      <c r="R430" s="73" t="n">
        <v>4</v>
      </c>
      <c r="S430" s="73" t="inlineStr">
        <is>
          <t>C</t>
        </is>
      </c>
      <c r="T430" s="73" t="n">
        <v>4</v>
      </c>
      <c r="U430" s="73" t="inlineStr">
        <is>
          <t>C</t>
        </is>
      </c>
      <c r="V430" s="73" t="n">
        <v>4</v>
      </c>
      <c r="W430" s="73" t="inlineStr">
        <is>
          <t>L</t>
        </is>
      </c>
      <c r="X430" s="73" t="n">
        <v>12</v>
      </c>
      <c r="Y430" s="73" t="inlineStr">
        <is>
          <t>CN</t>
        </is>
      </c>
      <c r="Z430" s="73" t="n">
        <v>12</v>
      </c>
      <c r="AA430" s="73" t="inlineStr">
        <is>
          <t>P0</t>
        </is>
      </c>
      <c r="AB430" s="73" t="n">
        <v>0</v>
      </c>
      <c r="AC430" s="73" t="n"/>
      <c r="AD430" s="73" t="n"/>
      <c r="AE430" s="73" t="n"/>
      <c r="AF430" s="73" t="n"/>
      <c r="AG430" s="73" t="n"/>
      <c r="AH430" s="73" t="n"/>
      <c r="AI430" s="73" t="n"/>
      <c r="AJ430" s="73" t="n"/>
      <c r="AK430" s="73" t="n"/>
      <c r="AL430" s="73" t="n"/>
      <c r="AM430" s="73" t="n"/>
      <c r="AN430" s="73" t="n"/>
      <c r="AO430" s="73" t="n"/>
      <c r="AP430" s="73" t="n"/>
      <c r="AQ430" s="73" t="n"/>
      <c r="AR430" s="73" t="n"/>
      <c r="AS430" s="73" t="n"/>
      <c r="AT430" s="73" t="n"/>
      <c r="AU430" s="73" t="n"/>
      <c r="AV430" s="73" t="n"/>
      <c r="AW430" s="73" t="n"/>
      <c r="AX430" s="73" t="n"/>
      <c r="AY430" s="73" t="n"/>
      <c r="AZ430" s="73" t="n"/>
      <c r="BA430" s="73" t="n"/>
      <c r="BB430" s="73" t="n"/>
      <c r="BC430" s="73" t="n"/>
      <c r="BD430" s="73" t="n"/>
      <c r="BE430" s="73" t="n"/>
      <c r="BF430" s="73" t="n"/>
      <c r="BG430" s="73" t="n"/>
      <c r="BH430" s="73" t="n"/>
      <c r="BI430" s="73" t="n"/>
      <c r="BJ430" s="73" t="n"/>
      <c r="BK430" s="73" t="n"/>
      <c r="BL430" s="73" t="n"/>
      <c r="BM430" s="73" t="n"/>
      <c r="BN430" s="73" t="n"/>
      <c r="BO430" s="73" t="n"/>
      <c r="BP430" s="73" t="n"/>
      <c r="BQ430" s="62">
        <f>COUNTIF($G430:$BP430,"a")+COUNTIF($G430:$BP430,"r0,a5")/2+COUNTIF($G430:$BP430,"p5,a5")/2</f>
        <v/>
      </c>
      <c r="BR430" s="62">
        <f>COUNTIF($G430:$BP430,"d")+COUNTIF($G430:$BP430,"r0,d5")/2+COUNTIF($G430:$BP430,"p5,d5")/2</f>
        <v/>
      </c>
      <c r="BS430" s="62">
        <f>COUNTIF($G430:$BP430,"b")+COUNTIF($G430:$BP430,"r0,b5")/2+COUNTIF($G430:$BP430,"p5,b5")/2</f>
        <v/>
      </c>
      <c r="BT430" s="62">
        <f>COUNTIF($G430:$BP430,"c")+COUNTIF($G430:$BP430,"r0,c5")/2+COUNTIF($G430:$BP430,"p5,c5")/2</f>
        <v/>
      </c>
      <c r="BU430" s="62">
        <f>COUNTIF($G430:$BP430,"KH")+COUNTIF($G430:$BP430,"TL")+COUNTIF($G430:$BP430,"L")</f>
        <v/>
      </c>
      <c r="BV430" s="62" t="n"/>
      <c r="BW430" s="62">
        <f>COUNTIF($G430:$BP430,"hh")</f>
        <v/>
      </c>
      <c r="BX430" s="62">
        <f>COUNTIF($G430:$BP430,"nt7")</f>
        <v/>
      </c>
      <c r="BY430" s="62">
        <f>COUNTIF($G430:$BP430,"P")+COUNTIF($G430:$BP430,"p5,a5")/2+COUNTIF($G430:$BP430,"p5,b5")/2+COUNTIF($G430:$BP430,"p5,c5")/2+COUNTIF($G430:$BP430,"p5,d5")/2</f>
        <v/>
      </c>
      <c r="BZ430" s="63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4">
        <f>IF(BZ430&gt;25,4,IF(BZ430&gt;18,3,IF(BZ430&gt;12,2,IF(BZ430&gt;4,1,0))))-BX430-2+1</f>
        <v/>
      </c>
      <c r="CE430" s="30" t="n"/>
      <c r="CF430" s="64">
        <f>CD430*CI430</f>
        <v/>
      </c>
      <c r="CG430" s="65">
        <f>F430-BY430+1</f>
        <v/>
      </c>
      <c r="CH430" s="64">
        <f>CE430*16</f>
        <v/>
      </c>
      <c r="CI430" s="66">
        <f>VLOOKUP(A430,[1]DATA!$A$6:$AI$331,34,0)</f>
        <v/>
      </c>
      <c r="CJ430" s="67">
        <f>VLOOKUP(A430,[2]CHAMCONG!A$7:CI$333,79,0)</f>
        <v/>
      </c>
      <c r="CK430" s="68">
        <f>CJ430-CA430</f>
        <v/>
      </c>
    </row>
    <row r="431">
      <c r="A431" s="83" t="inlineStr">
        <is>
          <t>A2212</t>
        </is>
      </c>
      <c r="B431" s="70" t="inlineStr">
        <is>
          <t>Trần Huỳnh Tấn</t>
        </is>
      </c>
      <c r="C431" s="77" t="inlineStr">
        <is>
          <t>Kế hoạch</t>
        </is>
      </c>
      <c r="D431" s="84" t="inlineStr">
        <is>
          <t>Gián tiếp</t>
        </is>
      </c>
      <c r="E431" s="69" t="inlineStr">
        <is>
          <t>2022-03-01</t>
        </is>
      </c>
      <c r="F431" s="69" t="inlineStr"/>
      <c r="G431" s="73" t="inlineStr">
        <is>
          <t>R0</t>
        </is>
      </c>
      <c r="H431" s="73" t="n">
        <v>0</v>
      </c>
      <c r="I431" s="75" t="inlineStr">
        <is>
          <t>D</t>
        </is>
      </c>
      <c r="J431" s="75" t="n">
        <v>0</v>
      </c>
      <c r="K431" s="73" t="inlineStr"/>
      <c r="L431" s="73" t="n">
        <v>0</v>
      </c>
      <c r="M431" s="73" t="inlineStr">
        <is>
          <t>D</t>
        </is>
      </c>
      <c r="N431" s="73" t="n">
        <v>0</v>
      </c>
      <c r="O431" s="75" t="inlineStr">
        <is>
          <t>D</t>
        </is>
      </c>
      <c r="P431" s="75" t="n">
        <v>0</v>
      </c>
      <c r="Q431" s="73" t="inlineStr">
        <is>
          <t>D</t>
        </is>
      </c>
      <c r="R431" s="73" t="n">
        <v>0</v>
      </c>
      <c r="S431" s="73" t="inlineStr">
        <is>
          <t>D</t>
        </is>
      </c>
      <c r="T431" s="73" t="n">
        <v>0</v>
      </c>
      <c r="U431" s="73" t="inlineStr">
        <is>
          <t>D</t>
        </is>
      </c>
      <c r="V431" s="73" t="n">
        <v>0</v>
      </c>
      <c r="W431" s="73" t="inlineStr">
        <is>
          <t>L</t>
        </is>
      </c>
      <c r="X431" s="73" t="n">
        <v>0</v>
      </c>
      <c r="Y431" s="73" t="inlineStr"/>
      <c r="Z431" s="73" t="n">
        <v>0</v>
      </c>
      <c r="AA431" s="73" t="inlineStr">
        <is>
          <t>P0</t>
        </is>
      </c>
      <c r="AB431" s="73" t="n">
        <v>0</v>
      </c>
      <c r="AC431" s="73" t="n"/>
      <c r="AD431" s="73" t="n"/>
      <c r="AE431" s="73" t="n"/>
      <c r="AF431" s="73" t="n"/>
      <c r="AG431" s="73" t="n"/>
      <c r="AH431" s="73" t="n"/>
      <c r="AI431" s="73" t="n"/>
      <c r="AJ431" s="73" t="n"/>
      <c r="AK431" s="73" t="n"/>
      <c r="AL431" s="73" t="n"/>
      <c r="AM431" s="73" t="n"/>
      <c r="AN431" s="73" t="n"/>
      <c r="AO431" s="73" t="n"/>
      <c r="AP431" s="73" t="n"/>
      <c r="AQ431" s="73" t="n"/>
      <c r="AR431" s="73" t="n"/>
      <c r="AS431" s="73" t="n"/>
      <c r="AT431" s="73" t="n"/>
      <c r="AU431" s="73" t="n"/>
      <c r="AV431" s="73" t="n"/>
      <c r="AW431" s="73" t="n"/>
      <c r="AX431" s="73" t="n"/>
      <c r="AY431" s="73" t="n"/>
      <c r="AZ431" s="73" t="n"/>
      <c r="BA431" s="73" t="n"/>
      <c r="BB431" s="73" t="n"/>
      <c r="BC431" s="73" t="n"/>
      <c r="BD431" s="73" t="n"/>
      <c r="BE431" s="73" t="n"/>
      <c r="BF431" s="73" t="n"/>
      <c r="BG431" s="73" t="n"/>
      <c r="BH431" s="73" t="n"/>
      <c r="BI431" s="73" t="n"/>
      <c r="BJ431" s="73" t="n"/>
      <c r="BK431" s="73" t="n"/>
      <c r="BL431" s="73" t="n"/>
      <c r="BM431" s="73" t="n"/>
      <c r="BN431" s="73" t="n"/>
      <c r="BO431" s="73" t="n"/>
      <c r="BP431" s="73" t="n"/>
      <c r="BQ431" s="62">
        <f>COUNTIF($G431:$BP431,"a")+COUNTIF($G431:$BP431,"r0,a5")/2+COUNTIF($G431:$BP431,"p5,a5")/2</f>
        <v/>
      </c>
      <c r="BR431" s="62">
        <f>COUNTIF($G431:$BP431,"d")+COUNTIF($G431:$BP431,"r0,d5")/2+COUNTIF($G431:$BP431,"p5,d5")/2</f>
        <v/>
      </c>
      <c r="BS431" s="62">
        <f>COUNTIF($G431:$BP431,"b")+COUNTIF($G431:$BP431,"r0,b5")/2+COUNTIF($G431:$BP431,"p5,b5")/2</f>
        <v/>
      </c>
      <c r="BT431" s="62">
        <f>COUNTIF($G431:$BP431,"c")+COUNTIF($G431:$BP431,"r0,c5")/2+COUNTIF($G431:$BP431,"p5,c5")/2</f>
        <v/>
      </c>
      <c r="BU431" s="62">
        <f>COUNTIF($G431:$BP431,"KH")+COUNTIF($G431:$BP431,"TL")+COUNTIF($G431:$BP431,"L")</f>
        <v/>
      </c>
      <c r="BV431" s="62" t="n"/>
      <c r="BW431" s="62">
        <f>COUNTIF($G431:$BP431,"hh")</f>
        <v/>
      </c>
      <c r="BX431" s="62">
        <f>COUNTIF($G431:$BP431,"nt7")</f>
        <v/>
      </c>
      <c r="BY431" s="62">
        <f>COUNTIF($G431:$BP431,"P")+COUNTIF($G431:$BP431,"p5,a5")/2+COUNTIF($G431:$BP431,"p5,b5")/2+COUNTIF($G431:$BP431,"p5,c5")/2+COUNTIF($G431:$BP431,"p5,d5")/2</f>
        <v/>
      </c>
      <c r="BZ431" s="63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4">
        <f>IF(BZ431&gt;25,4,IF(BZ431&gt;18,3,IF(BZ431&gt;12,2,IF(BZ431&gt;4,1,0))))-BX431-2+1</f>
        <v/>
      </c>
      <c r="CE431" s="30" t="n"/>
      <c r="CF431" s="64">
        <f>CD431*CI431</f>
        <v/>
      </c>
      <c r="CG431" s="65">
        <f>F431-BY431+1</f>
        <v/>
      </c>
      <c r="CH431" s="64">
        <f>CE431*16</f>
        <v/>
      </c>
      <c r="CI431" s="66">
        <f>VLOOKUP(A431,[1]DATA!$A$6:$AI$331,34,0)</f>
        <v/>
      </c>
      <c r="CJ431" s="67">
        <f>VLOOKUP(A431,[2]CHAMCONG!A$7:CI$333,79,0)</f>
        <v/>
      </c>
      <c r="CK431" s="68">
        <f>CJ431-CA431</f>
        <v/>
      </c>
    </row>
    <row r="432">
      <c r="A432" s="83" t="inlineStr">
        <is>
          <t>A2213</t>
        </is>
      </c>
      <c r="B432" s="70" t="inlineStr">
        <is>
          <t>Nguyễn Hữu Mạnh</t>
        </is>
      </c>
      <c r="C432" s="77" t="inlineStr">
        <is>
          <t>Bảo trì X1</t>
        </is>
      </c>
      <c r="D432" s="84" t="inlineStr">
        <is>
          <t>Trực tiếp</t>
        </is>
      </c>
      <c r="E432" s="69" t="inlineStr">
        <is>
          <t>2022-03-01</t>
        </is>
      </c>
      <c r="F432" s="69" t="inlineStr"/>
      <c r="G432" s="73" t="inlineStr">
        <is>
          <t>A</t>
        </is>
      </c>
      <c r="H432" s="73" t="n">
        <v>4</v>
      </c>
      <c r="I432" s="75" t="inlineStr">
        <is>
          <t>A</t>
        </is>
      </c>
      <c r="J432" s="75" t="n">
        <v>4</v>
      </c>
      <c r="K432" s="73" t="inlineStr"/>
      <c r="L432" s="73" t="n">
        <v>10</v>
      </c>
      <c r="M432" s="73" t="inlineStr">
        <is>
          <t>A</t>
        </is>
      </c>
      <c r="N432" s="73" t="n">
        <v>4</v>
      </c>
      <c r="O432" s="75" t="inlineStr">
        <is>
          <t>A</t>
        </is>
      </c>
      <c r="P432" s="75" t="n">
        <v>4</v>
      </c>
      <c r="Q432" s="73" t="inlineStr">
        <is>
          <t>A</t>
        </is>
      </c>
      <c r="R432" s="73" t="n">
        <v>2</v>
      </c>
      <c r="S432" s="73" t="inlineStr">
        <is>
          <t>A</t>
        </is>
      </c>
      <c r="T432" s="73" t="n">
        <v>4</v>
      </c>
      <c r="U432" s="73" t="inlineStr">
        <is>
          <t>A</t>
        </is>
      </c>
      <c r="V432" s="73" t="n">
        <v>0</v>
      </c>
      <c r="W432" s="73" t="inlineStr">
        <is>
          <t>L</t>
        </is>
      </c>
      <c r="X432" s="73" t="n">
        <v>0</v>
      </c>
      <c r="Y432" s="73" t="inlineStr"/>
      <c r="Z432" s="73" t="n">
        <v>0</v>
      </c>
      <c r="AA432" s="73" t="inlineStr">
        <is>
          <t>P0</t>
        </is>
      </c>
      <c r="AB432" s="73" t="n">
        <v>0</v>
      </c>
      <c r="AC432" s="73" t="n"/>
      <c r="AD432" s="73" t="n"/>
      <c r="AE432" s="73" t="n"/>
      <c r="AF432" s="73" t="n"/>
      <c r="AG432" s="73" t="n"/>
      <c r="AH432" s="73" t="n"/>
      <c r="AI432" s="73" t="n"/>
      <c r="AJ432" s="73" t="n"/>
      <c r="AK432" s="73" t="n"/>
      <c r="AL432" s="73" t="n"/>
      <c r="AM432" s="73" t="n"/>
      <c r="AN432" s="73" t="n"/>
      <c r="AO432" s="73" t="n"/>
      <c r="AP432" s="73" t="n"/>
      <c r="AQ432" s="73" t="n"/>
      <c r="AR432" s="73" t="n"/>
      <c r="AS432" s="73" t="n"/>
      <c r="AT432" s="73" t="n"/>
      <c r="AU432" s="73" t="n"/>
      <c r="AV432" s="73" t="n"/>
      <c r="AW432" s="73" t="n"/>
      <c r="AX432" s="73" t="n"/>
      <c r="AY432" s="73" t="n"/>
      <c r="AZ432" s="73" t="n"/>
      <c r="BA432" s="73" t="n"/>
      <c r="BB432" s="73" t="n"/>
      <c r="BC432" s="73" t="n"/>
      <c r="BD432" s="73" t="n"/>
      <c r="BE432" s="73" t="n"/>
      <c r="BF432" s="73" t="n"/>
      <c r="BG432" s="73" t="n"/>
      <c r="BH432" s="73" t="n"/>
      <c r="BI432" s="73" t="n"/>
      <c r="BJ432" s="73" t="n"/>
      <c r="BK432" s="73" t="n"/>
      <c r="BL432" s="73" t="n"/>
      <c r="BM432" s="73" t="n"/>
      <c r="BN432" s="73" t="n"/>
      <c r="BO432" s="73" t="n"/>
      <c r="BP432" s="73" t="n"/>
      <c r="BQ432" s="62">
        <f>COUNTIF($G432:$BP432,"a")+COUNTIF($G432:$BP432,"r0,a5")/2+COUNTIF($G432:$BP432,"p5,a5")/2</f>
        <v/>
      </c>
      <c r="BR432" s="62">
        <f>COUNTIF($G432:$BP432,"d")+COUNTIF($G432:$BP432,"r0,d5")/2+COUNTIF($G432:$BP432,"p5,d5")/2</f>
        <v/>
      </c>
      <c r="BS432" s="62">
        <f>COUNTIF($G432:$BP432,"b")+COUNTIF($G432:$BP432,"r0,b5")/2+COUNTIF($G432:$BP432,"p5,b5")/2</f>
        <v/>
      </c>
      <c r="BT432" s="62">
        <f>COUNTIF($G432:$BP432,"c")+COUNTIF($G432:$BP432,"r0,c5")/2+COUNTIF($G432:$BP432,"p5,c5")/2</f>
        <v/>
      </c>
      <c r="BU432" s="62">
        <f>COUNTIF($G432:$BP432,"KH")+COUNTIF($G432:$BP432,"TL")+COUNTIF($G432:$BP432,"L")</f>
        <v/>
      </c>
      <c r="BV432" s="62" t="n"/>
      <c r="BW432" s="62">
        <f>COUNTIF($G432:$BP432,"hh")</f>
        <v/>
      </c>
      <c r="BX432" s="62">
        <f>COUNTIF($G432:$BP432,"nt7")</f>
        <v/>
      </c>
      <c r="BY432" s="62">
        <f>COUNTIF($G432:$BP432,"P")+COUNTIF($G432:$BP432,"p5,a5")/2+COUNTIF($G432:$BP432,"p5,b5")/2+COUNTIF($G432:$BP432,"p5,c5")/2+COUNTIF($G432:$BP432,"p5,d5")/2</f>
        <v/>
      </c>
      <c r="BZ432" s="63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4">
        <f>IF(BZ432&gt;25,4,IF(BZ432&gt;18,3,IF(BZ432&gt;12,2,IF(BZ432&gt;4,1,0))))-BX432-2+1</f>
        <v/>
      </c>
      <c r="CE432" s="30" t="n"/>
      <c r="CF432" s="64">
        <f>CD432*CI432</f>
        <v/>
      </c>
      <c r="CG432" s="65">
        <f>F432-BY432+1</f>
        <v/>
      </c>
      <c r="CH432" s="64">
        <f>CE432*16</f>
        <v/>
      </c>
      <c r="CI432" s="66">
        <f>VLOOKUP(A432,[1]DATA!$A$6:$AI$331,34,0)</f>
        <v/>
      </c>
      <c r="CJ432" s="67">
        <f>VLOOKUP(A432,[2]CHAMCONG!A$7:CI$333,79,0)</f>
        <v/>
      </c>
      <c r="CK432" s="68">
        <f>CJ432-CA432</f>
        <v/>
      </c>
    </row>
    <row r="433">
      <c r="A433" s="83" t="inlineStr">
        <is>
          <t>A2214</t>
        </is>
      </c>
      <c r="B433" s="70" t="inlineStr">
        <is>
          <t>Nguyễn Hữu Kiên</t>
        </is>
      </c>
      <c r="C433" s="77" t="inlineStr">
        <is>
          <t>Bảo trì X2</t>
        </is>
      </c>
      <c r="D433" s="84" t="inlineStr">
        <is>
          <t>Trực tiếp</t>
        </is>
      </c>
      <c r="E433" s="69" t="inlineStr">
        <is>
          <t>2022-03-01</t>
        </is>
      </c>
      <c r="F433" s="69" t="inlineStr"/>
      <c r="G433" s="73" t="inlineStr">
        <is>
          <t>A</t>
        </is>
      </c>
      <c r="H433" s="73" t="n">
        <v>4</v>
      </c>
      <c r="I433" s="75" t="inlineStr">
        <is>
          <t>A</t>
        </is>
      </c>
      <c r="J433" s="75" t="n">
        <v>4</v>
      </c>
      <c r="K433" s="73" t="inlineStr"/>
      <c r="L433" s="73" t="n">
        <v>12</v>
      </c>
      <c r="M433" s="73" t="inlineStr">
        <is>
          <t>A</t>
        </is>
      </c>
      <c r="N433" s="73" t="n">
        <v>4</v>
      </c>
      <c r="O433" s="75" t="inlineStr">
        <is>
          <t>A</t>
        </is>
      </c>
      <c r="P433" s="75" t="n">
        <v>6</v>
      </c>
      <c r="Q433" s="73" t="inlineStr">
        <is>
          <t>A</t>
        </is>
      </c>
      <c r="R433" s="73" t="n">
        <v>3</v>
      </c>
      <c r="S433" s="73" t="inlineStr">
        <is>
          <t>A</t>
        </is>
      </c>
      <c r="T433" s="73" t="n">
        <v>4</v>
      </c>
      <c r="U433" s="73" t="inlineStr">
        <is>
          <t>A</t>
        </is>
      </c>
      <c r="V433" s="73" t="n">
        <v>4</v>
      </c>
      <c r="W433" s="73" t="inlineStr">
        <is>
          <t>L</t>
        </is>
      </c>
      <c r="X433" s="73" t="n">
        <v>12</v>
      </c>
      <c r="Y433" s="73" t="inlineStr"/>
      <c r="Z433" s="73" t="n">
        <v>0</v>
      </c>
      <c r="AA433" s="73" t="inlineStr">
        <is>
          <t>R0</t>
        </is>
      </c>
      <c r="AB433" s="73" t="n">
        <v>0</v>
      </c>
      <c r="AC433" s="73" t="n"/>
      <c r="AD433" s="73" t="n"/>
      <c r="AE433" s="73" t="n"/>
      <c r="AF433" s="73" t="n"/>
      <c r="AG433" s="73" t="n"/>
      <c r="AH433" s="73" t="n"/>
      <c r="AI433" s="73" t="n"/>
      <c r="AJ433" s="73" t="n"/>
      <c r="AK433" s="73" t="n"/>
      <c r="AL433" s="73" t="n"/>
      <c r="AM433" s="73" t="n"/>
      <c r="AN433" s="73" t="n"/>
      <c r="AO433" s="73" t="n"/>
      <c r="AP433" s="73" t="n"/>
      <c r="AQ433" s="73" t="n"/>
      <c r="AR433" s="73" t="n"/>
      <c r="AS433" s="73" t="n"/>
      <c r="AT433" s="73" t="n"/>
      <c r="AU433" s="73" t="n"/>
      <c r="AV433" s="73" t="n"/>
      <c r="AW433" s="73" t="n"/>
      <c r="AX433" s="73" t="n"/>
      <c r="AY433" s="73" t="n"/>
      <c r="AZ433" s="73" t="n"/>
      <c r="BA433" s="73" t="n"/>
      <c r="BB433" s="73" t="n"/>
      <c r="BC433" s="73" t="n"/>
      <c r="BD433" s="73" t="n"/>
      <c r="BE433" s="73" t="n"/>
      <c r="BF433" s="73" t="n"/>
      <c r="BG433" s="73" t="n"/>
      <c r="BH433" s="73" t="n"/>
      <c r="BI433" s="73" t="n"/>
      <c r="BJ433" s="73" t="n"/>
      <c r="BK433" s="73" t="n"/>
      <c r="BL433" s="73" t="n"/>
      <c r="BM433" s="73" t="n"/>
      <c r="BN433" s="73" t="n"/>
      <c r="BO433" s="73" t="n"/>
      <c r="BP433" s="73" t="n"/>
      <c r="BQ433" s="62">
        <f>COUNTIF($G433:$BP433,"a")+COUNTIF($G433:$BP433,"r0,a5")/2+COUNTIF($G433:$BP433,"p5,a5")/2</f>
        <v/>
      </c>
      <c r="BR433" s="62">
        <f>COUNTIF($G433:$BP433,"d")+COUNTIF($G433:$BP433,"r0,d5")/2+COUNTIF($G433:$BP433,"p5,d5")/2</f>
        <v/>
      </c>
      <c r="BS433" s="62">
        <f>COUNTIF($G433:$BP433,"b")+COUNTIF($G433:$BP433,"r0,b5")/2+COUNTIF($G433:$BP433,"p5,b5")/2</f>
        <v/>
      </c>
      <c r="BT433" s="62">
        <f>COUNTIF($G433:$BP433,"c")+COUNTIF($G433:$BP433,"r0,c5")/2+COUNTIF($G433:$BP433,"p5,c5")/2</f>
        <v/>
      </c>
      <c r="BU433" s="62">
        <f>COUNTIF($G433:$BP433,"KH")+COUNTIF($G433:$BP433,"TL")+COUNTIF($G433:$BP433,"L")</f>
        <v/>
      </c>
      <c r="BV433" s="62" t="n"/>
      <c r="BW433" s="62">
        <f>COUNTIF($G433:$BP433,"hh")</f>
        <v/>
      </c>
      <c r="BX433" s="62">
        <f>COUNTIF($G433:$BP433,"nt7")</f>
        <v/>
      </c>
      <c r="BY433" s="62">
        <f>COUNTIF($G433:$BP433,"P")+COUNTIF($G433:$BP433,"p5,a5")/2+COUNTIF($G433:$BP433,"p5,b5")/2+COUNTIF($G433:$BP433,"p5,c5")/2+COUNTIF($G433:$BP433,"p5,d5")/2</f>
        <v/>
      </c>
      <c r="BZ433" s="63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4">
        <f>IF(BZ433&gt;25,4,IF(BZ433&gt;18,3,IF(BZ433&gt;12,2,IF(BZ433&gt;4,1,0))))-BX433-2+1</f>
        <v/>
      </c>
      <c r="CE433" s="30" t="n"/>
      <c r="CF433" s="64">
        <f>CD433*CI433</f>
        <v/>
      </c>
      <c r="CG433" s="65">
        <f>F433-BY433+1</f>
        <v/>
      </c>
      <c r="CH433" s="64">
        <f>CE433*16</f>
        <v/>
      </c>
      <c r="CI433" s="66">
        <f>VLOOKUP(A433,[1]DATA!$A$6:$AI$331,34,0)</f>
        <v/>
      </c>
      <c r="CJ433" s="67">
        <f>VLOOKUP(A433,[2]CHAMCONG!A$7:CI$333,79,0)</f>
        <v/>
      </c>
      <c r="CK433" s="68">
        <f>CJ433-CA433</f>
        <v/>
      </c>
    </row>
    <row r="434">
      <c r="A434" s="83" t="inlineStr">
        <is>
          <t>A2215</t>
        </is>
      </c>
      <c r="B434" s="70" t="inlineStr">
        <is>
          <t>Ôn Phú Quí</t>
        </is>
      </c>
      <c r="C434" s="77" t="inlineStr">
        <is>
          <t>Khuôn Lập trình-gia công</t>
        </is>
      </c>
      <c r="D434" s="84" t="inlineStr">
        <is>
          <t>Trực tiếp</t>
        </is>
      </c>
      <c r="E434" s="69" t="inlineStr">
        <is>
          <t>2022-03-01</t>
        </is>
      </c>
      <c r="F434" s="69" t="inlineStr"/>
      <c r="G434" s="73" t="inlineStr">
        <is>
          <t>A</t>
        </is>
      </c>
      <c r="H434" s="73" t="n">
        <v>4</v>
      </c>
      <c r="I434" s="75" t="inlineStr">
        <is>
          <t>A</t>
        </is>
      </c>
      <c r="J434" s="75" t="n">
        <v>4</v>
      </c>
      <c r="K434" s="73" t="inlineStr">
        <is>
          <t>CN</t>
        </is>
      </c>
      <c r="L434" s="73" t="n">
        <v>11</v>
      </c>
      <c r="M434" s="73" t="inlineStr">
        <is>
          <t>A</t>
        </is>
      </c>
      <c r="N434" s="73" t="n">
        <v>4</v>
      </c>
      <c r="O434" s="75" t="inlineStr">
        <is>
          <t>A</t>
        </is>
      </c>
      <c r="P434" s="75" t="n">
        <v>4</v>
      </c>
      <c r="Q434" s="73" t="inlineStr">
        <is>
          <t>A</t>
        </is>
      </c>
      <c r="R434" s="73" t="n">
        <v>4</v>
      </c>
      <c r="S434" s="73" t="inlineStr">
        <is>
          <t>A</t>
        </is>
      </c>
      <c r="T434" s="73" t="n">
        <v>4</v>
      </c>
      <c r="U434" s="73" t="inlineStr">
        <is>
          <t>A</t>
        </is>
      </c>
      <c r="V434" s="73" t="n">
        <v>4</v>
      </c>
      <c r="W434" s="73" t="inlineStr">
        <is>
          <t>L</t>
        </is>
      </c>
      <c r="X434" s="73" t="n">
        <v>12</v>
      </c>
      <c r="Y434" s="73" t="inlineStr">
        <is>
          <t>CN</t>
        </is>
      </c>
      <c r="Z434" s="73" t="n">
        <v>10</v>
      </c>
      <c r="AA434" s="73" t="inlineStr">
        <is>
          <t>R0</t>
        </is>
      </c>
      <c r="AB434" s="73" t="n">
        <v>0</v>
      </c>
      <c r="AC434" s="73" t="n"/>
      <c r="AD434" s="73" t="n"/>
      <c r="AE434" s="73" t="n"/>
      <c r="AF434" s="73" t="n"/>
      <c r="AG434" s="73" t="n"/>
      <c r="AH434" s="73" t="n"/>
      <c r="AI434" s="73" t="n"/>
      <c r="AJ434" s="73" t="n"/>
      <c r="AK434" s="73" t="n"/>
      <c r="AL434" s="73" t="n"/>
      <c r="AM434" s="73" t="n"/>
      <c r="AN434" s="73" t="n"/>
      <c r="AO434" s="73" t="n"/>
      <c r="AP434" s="73" t="n"/>
      <c r="AQ434" s="73" t="n"/>
      <c r="AR434" s="73" t="n"/>
      <c r="AS434" s="73" t="n"/>
      <c r="AT434" s="73" t="n"/>
      <c r="AU434" s="73" t="n"/>
      <c r="AV434" s="73" t="n"/>
      <c r="AW434" s="73" t="n"/>
      <c r="AX434" s="73" t="n"/>
      <c r="AY434" s="73" t="n"/>
      <c r="AZ434" s="73" t="n"/>
      <c r="BA434" s="73" t="n"/>
      <c r="BB434" s="73" t="n"/>
      <c r="BC434" s="73" t="n"/>
      <c r="BD434" s="73" t="n"/>
      <c r="BE434" s="73" t="n"/>
      <c r="BF434" s="73" t="n"/>
      <c r="BG434" s="73" t="n"/>
      <c r="BH434" s="73" t="n"/>
      <c r="BI434" s="73" t="n"/>
      <c r="BJ434" s="73" t="n"/>
      <c r="BK434" s="73" t="n"/>
      <c r="BL434" s="73" t="n"/>
      <c r="BM434" s="73" t="n"/>
      <c r="BN434" s="73" t="n"/>
      <c r="BO434" s="73" t="n"/>
      <c r="BP434" s="73" t="n"/>
      <c r="BQ434" s="62">
        <f>COUNTIF($G434:$BP434,"a")+COUNTIF($G434:$BP434,"r0,a5")/2+COUNTIF($G434:$BP434,"p5,a5")/2</f>
        <v/>
      </c>
      <c r="BR434" s="62">
        <f>COUNTIF($G434:$BP434,"d")+COUNTIF($G434:$BP434,"r0,d5")/2+COUNTIF($G434:$BP434,"p5,d5")/2</f>
        <v/>
      </c>
      <c r="BS434" s="62">
        <f>COUNTIF($G434:$BP434,"b")+COUNTIF($G434:$BP434,"r0,b5")/2+COUNTIF($G434:$BP434,"p5,b5")/2</f>
        <v/>
      </c>
      <c r="BT434" s="62">
        <f>COUNTIF($G434:$BP434,"c")+COUNTIF($G434:$BP434,"r0,c5")/2+COUNTIF($G434:$BP434,"p5,c5")/2</f>
        <v/>
      </c>
      <c r="BU434" s="62">
        <f>COUNTIF($G434:$BP434,"KH")+COUNTIF($G434:$BP434,"TL")+COUNTIF($G434:$BP434,"L")</f>
        <v/>
      </c>
      <c r="BV434" s="62" t="n"/>
      <c r="BW434" s="62">
        <f>COUNTIF($G434:$BP434,"hh")</f>
        <v/>
      </c>
      <c r="BX434" s="62">
        <f>COUNTIF($G434:$BP434,"nt7")</f>
        <v/>
      </c>
      <c r="BY434" s="62">
        <f>COUNTIF($G434:$BP434,"P")+COUNTIF($G434:$BP434,"p5,a5")/2+COUNTIF($G434:$BP434,"p5,b5")/2+COUNTIF($G434:$BP434,"p5,c5")/2+COUNTIF($G434:$BP434,"p5,d5")/2</f>
        <v/>
      </c>
      <c r="BZ434" s="63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4">
        <f>IF(BZ434&gt;25,4,IF(BZ434&gt;18,3,IF(BZ434&gt;12,2,IF(BZ434&gt;4,1,0))))-BX434-2+1</f>
        <v/>
      </c>
      <c r="CE434" s="30" t="n"/>
      <c r="CF434" s="64">
        <f>CD434*CI434</f>
        <v/>
      </c>
      <c r="CG434" s="65">
        <f>F434-BY434+1</f>
        <v/>
      </c>
      <c r="CH434" s="64">
        <f>CE434*16</f>
        <v/>
      </c>
      <c r="CI434" s="66">
        <f>VLOOKUP(A434,[1]DATA!$A$6:$AI$331,34,0)</f>
        <v/>
      </c>
      <c r="CJ434" s="67">
        <f>VLOOKUP(A434,[2]CHAMCONG!A$7:CI$333,79,0)</f>
        <v/>
      </c>
      <c r="CK434" s="68">
        <f>CJ434-CA434</f>
        <v/>
      </c>
    </row>
    <row r="435">
      <c r="A435" s="83" t="inlineStr">
        <is>
          <t>A2216</t>
        </is>
      </c>
      <c r="B435" s="70" t="inlineStr">
        <is>
          <t>Phan Thanh Phong</t>
        </is>
      </c>
      <c r="C435" s="77" t="inlineStr">
        <is>
          <t>Khuôn Lập trình-gia công</t>
        </is>
      </c>
      <c r="D435" s="84" t="inlineStr">
        <is>
          <t>Trực tiếp</t>
        </is>
      </c>
      <c r="E435" s="69" t="inlineStr">
        <is>
          <t>2022-03-01</t>
        </is>
      </c>
      <c r="F435" s="69" t="inlineStr"/>
      <c r="G435" s="73" t="inlineStr">
        <is>
          <t>P0</t>
        </is>
      </c>
      <c r="H435" s="73" t="n">
        <v>0</v>
      </c>
      <c r="I435" s="75" t="inlineStr">
        <is>
          <t>P0</t>
        </is>
      </c>
      <c r="J435" s="75" t="n">
        <v>0</v>
      </c>
      <c r="K435" s="73" t="inlineStr"/>
      <c r="L435" s="73" t="n">
        <v>0</v>
      </c>
      <c r="M435" s="73" t="inlineStr">
        <is>
          <t>P0</t>
        </is>
      </c>
      <c r="N435" s="73" t="n">
        <v>0</v>
      </c>
      <c r="O435" s="75" t="inlineStr">
        <is>
          <t>P0</t>
        </is>
      </c>
      <c r="P435" s="75" t="n">
        <v>0</v>
      </c>
      <c r="Q435" s="73" t="inlineStr">
        <is>
          <t>P0</t>
        </is>
      </c>
      <c r="R435" s="73" t="n">
        <v>0</v>
      </c>
      <c r="S435" s="73" t="inlineStr">
        <is>
          <t>P0</t>
        </is>
      </c>
      <c r="T435" s="73" t="n">
        <v>0</v>
      </c>
      <c r="U435" s="73" t="inlineStr">
        <is>
          <t>P0</t>
        </is>
      </c>
      <c r="V435" s="73" t="n">
        <v>0</v>
      </c>
      <c r="W435" s="73" t="inlineStr">
        <is>
          <t>L</t>
        </is>
      </c>
      <c r="X435" s="73" t="n">
        <v>0</v>
      </c>
      <c r="Y435" s="73" t="inlineStr"/>
      <c r="Z435" s="73" t="n">
        <v>0</v>
      </c>
      <c r="AA435" s="73" t="inlineStr">
        <is>
          <t>P0</t>
        </is>
      </c>
      <c r="AB435" s="73" t="n">
        <v>0</v>
      </c>
      <c r="AC435" s="73" t="n"/>
      <c r="AD435" s="73" t="n"/>
      <c r="AE435" s="73" t="n"/>
      <c r="AF435" s="73" t="n"/>
      <c r="AG435" s="73" t="n"/>
      <c r="AH435" s="73" t="n"/>
      <c r="AI435" s="73" t="n"/>
      <c r="AJ435" s="73" t="n"/>
      <c r="AK435" s="73" t="n"/>
      <c r="AL435" s="73" t="n"/>
      <c r="AM435" s="73" t="n"/>
      <c r="AN435" s="73" t="n"/>
      <c r="AO435" s="73" t="n"/>
      <c r="AP435" s="73" t="n"/>
      <c r="AQ435" s="73" t="n"/>
      <c r="AR435" s="73" t="n"/>
      <c r="AS435" s="73" t="n"/>
      <c r="AT435" s="73" t="n"/>
      <c r="AU435" s="73" t="n"/>
      <c r="AV435" s="73" t="n"/>
      <c r="AW435" s="73" t="n"/>
      <c r="AX435" s="73" t="n"/>
      <c r="AY435" s="73" t="n"/>
      <c r="AZ435" s="73" t="n"/>
      <c r="BA435" s="73" t="n"/>
      <c r="BB435" s="73" t="n"/>
      <c r="BC435" s="73" t="n"/>
      <c r="BD435" s="73" t="n"/>
      <c r="BE435" s="73" t="n"/>
      <c r="BF435" s="73" t="n"/>
      <c r="BG435" s="73" t="n"/>
      <c r="BH435" s="73" t="n"/>
      <c r="BI435" s="73" t="n"/>
      <c r="BJ435" s="73" t="n"/>
      <c r="BK435" s="73" t="n"/>
      <c r="BL435" s="73" t="n"/>
      <c r="BM435" s="73" t="n"/>
      <c r="BN435" s="73" t="n"/>
      <c r="BO435" s="73" t="n"/>
      <c r="BP435" s="73" t="n"/>
      <c r="BQ435" s="62">
        <f>COUNTIF($G435:$BP435,"a")+COUNTIF($G435:$BP435,"r0,a5")/2+COUNTIF($G435:$BP435,"p5,a5")/2</f>
        <v/>
      </c>
      <c r="BR435" s="62">
        <f>COUNTIF($G435:$BP435,"d")+COUNTIF($G435:$BP435,"r0,d5")/2+COUNTIF($G435:$BP435,"p5,d5")/2</f>
        <v/>
      </c>
      <c r="BS435" s="62">
        <f>COUNTIF($G435:$BP435,"b")+COUNTIF($G435:$BP435,"r0,b5")/2+COUNTIF($G435:$BP435,"p5,b5")/2</f>
        <v/>
      </c>
      <c r="BT435" s="62">
        <f>COUNTIF($G435:$BP435,"c")+COUNTIF($G435:$BP435,"r0,c5")/2+COUNTIF($G435:$BP435,"p5,c5")/2</f>
        <v/>
      </c>
      <c r="BU435" s="62">
        <f>COUNTIF($G435:$BP435,"KH")+COUNTIF($G435:$BP435,"TL")+COUNTIF($G435:$BP435,"L")</f>
        <v/>
      </c>
      <c r="BV435" s="62" t="n"/>
      <c r="BW435" s="62">
        <f>COUNTIF($G435:$BP435,"hh")</f>
        <v/>
      </c>
      <c r="BX435" s="62">
        <f>COUNTIF($G435:$BP435,"nt7")</f>
        <v/>
      </c>
      <c r="BY435" s="62">
        <f>COUNTIF($G435:$BP435,"P")+COUNTIF($G435:$BP435,"p5,a5")/2+COUNTIF($G435:$BP435,"p5,b5")/2+COUNTIF($G435:$BP435,"p5,c5")/2+COUNTIF($G435:$BP435,"p5,d5")/2</f>
        <v/>
      </c>
      <c r="BZ435" s="63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4">
        <f>IF(BZ435&gt;25,4,IF(BZ435&gt;18,3,IF(BZ435&gt;12,2,IF(BZ435&gt;4,1,0))))-BX435-2+1</f>
        <v/>
      </c>
      <c r="CE435" s="30" t="n"/>
      <c r="CF435" s="64">
        <f>CD435*CI435</f>
        <v/>
      </c>
      <c r="CG435" s="65">
        <f>F435-BY435+1</f>
        <v/>
      </c>
      <c r="CH435" s="64">
        <f>CE435*16</f>
        <v/>
      </c>
      <c r="CI435" s="66">
        <f>VLOOKUP(A435,[1]DATA!$A$6:$AI$331,34,0)</f>
        <v/>
      </c>
      <c r="CJ435" s="67">
        <f>VLOOKUP(A435,[2]CHAMCONG!A$7:CI$333,79,0)</f>
        <v/>
      </c>
      <c r="CK435" s="68">
        <f>CJ435-CA435</f>
        <v/>
      </c>
    </row>
    <row r="436">
      <c r="A436" s="83" t="inlineStr">
        <is>
          <t>A2217</t>
        </is>
      </c>
      <c r="B436" s="70" t="inlineStr">
        <is>
          <t>Nguyễn Thị Thanh Tuyền</t>
        </is>
      </c>
      <c r="C436" s="77" t="inlineStr">
        <is>
          <t>Kế hoạch</t>
        </is>
      </c>
      <c r="D436" s="84" t="inlineStr">
        <is>
          <t>Gián tiếp</t>
        </is>
      </c>
      <c r="E436" s="69" t="inlineStr">
        <is>
          <t>2022-03-01</t>
        </is>
      </c>
      <c r="F436" s="69" t="inlineStr"/>
      <c r="G436" s="73" t="inlineStr">
        <is>
          <t>P0</t>
        </is>
      </c>
      <c r="H436" s="73" t="n">
        <v>0</v>
      </c>
      <c r="I436" s="75" t="inlineStr">
        <is>
          <t>P0</t>
        </is>
      </c>
      <c r="J436" s="75" t="n">
        <v>0</v>
      </c>
      <c r="K436" s="73" t="inlineStr"/>
      <c r="L436" s="73" t="n">
        <v>0</v>
      </c>
      <c r="M436" s="73" t="inlineStr">
        <is>
          <t>R0</t>
        </is>
      </c>
      <c r="N436" s="73" t="n">
        <v>0</v>
      </c>
      <c r="O436" s="75" t="inlineStr">
        <is>
          <t>D</t>
        </is>
      </c>
      <c r="P436" s="75" t="n">
        <v>0</v>
      </c>
      <c r="Q436" s="73" t="inlineStr">
        <is>
          <t>D</t>
        </is>
      </c>
      <c r="R436" s="73" t="n">
        <v>0</v>
      </c>
      <c r="S436" s="73" t="inlineStr">
        <is>
          <t>D</t>
        </is>
      </c>
      <c r="T436" s="73" t="n">
        <v>0</v>
      </c>
      <c r="U436" s="73" t="inlineStr">
        <is>
          <t>D</t>
        </is>
      </c>
      <c r="V436" s="73" t="n">
        <v>0</v>
      </c>
      <c r="W436" s="73" t="inlineStr">
        <is>
          <t>L</t>
        </is>
      </c>
      <c r="X436" s="73" t="n">
        <v>0</v>
      </c>
      <c r="Y436" s="73" t="inlineStr"/>
      <c r="Z436" s="73" t="n">
        <v>0</v>
      </c>
      <c r="AA436" s="73" t="inlineStr">
        <is>
          <t>P0</t>
        </is>
      </c>
      <c r="AB436" s="73" t="n">
        <v>0</v>
      </c>
      <c r="AC436" s="73" t="n"/>
      <c r="AD436" s="73" t="n"/>
      <c r="AE436" s="73" t="n"/>
      <c r="AF436" s="73" t="n"/>
      <c r="AG436" s="73" t="n"/>
      <c r="AH436" s="73" t="n"/>
      <c r="AI436" s="73" t="n"/>
      <c r="AJ436" s="73" t="n"/>
      <c r="AK436" s="73" t="n"/>
      <c r="AL436" s="73" t="n"/>
      <c r="AM436" s="73" t="n"/>
      <c r="AN436" s="73" t="n"/>
      <c r="AO436" s="73" t="n"/>
      <c r="AP436" s="73" t="n"/>
      <c r="AQ436" s="73" t="n"/>
      <c r="AR436" s="73" t="n"/>
      <c r="AS436" s="73" t="n"/>
      <c r="AT436" s="73" t="n"/>
      <c r="AU436" s="73" t="n"/>
      <c r="AV436" s="73" t="n"/>
      <c r="AW436" s="73" t="n"/>
      <c r="AX436" s="73" t="n"/>
      <c r="AY436" s="73" t="n"/>
      <c r="AZ436" s="73" t="n"/>
      <c r="BA436" s="73" t="n"/>
      <c r="BB436" s="73" t="n"/>
      <c r="BC436" s="73" t="n"/>
      <c r="BD436" s="73" t="n"/>
      <c r="BE436" s="73" t="n"/>
      <c r="BF436" s="73" t="n"/>
      <c r="BG436" s="73" t="n"/>
      <c r="BH436" s="73" t="n"/>
      <c r="BI436" s="73" t="n"/>
      <c r="BJ436" s="73" t="n"/>
      <c r="BK436" s="73" t="n"/>
      <c r="BL436" s="73" t="n"/>
      <c r="BM436" s="73" t="n"/>
      <c r="BN436" s="73" t="n"/>
      <c r="BO436" s="73" t="n"/>
      <c r="BP436" s="73" t="n"/>
      <c r="BQ436" s="62">
        <f>COUNTIF($G436:$BP436,"a")+COUNTIF($G436:$BP436,"r0,a5")/2+COUNTIF($G436:$BP436,"p5,a5")/2</f>
        <v/>
      </c>
      <c r="BR436" s="62">
        <f>COUNTIF($G436:$BP436,"d")+COUNTIF($G436:$BP436,"r0,d5")/2+COUNTIF($G436:$BP436,"p5,d5")/2</f>
        <v/>
      </c>
      <c r="BS436" s="62">
        <f>COUNTIF($G436:$BP436,"b")+COUNTIF($G436:$BP436,"r0,b5")/2+COUNTIF($G436:$BP436,"p5,b5")/2</f>
        <v/>
      </c>
      <c r="BT436" s="62">
        <f>COUNTIF($G436:$BP436,"c")+COUNTIF($G436:$BP436,"r0,c5")/2+COUNTIF($G436:$BP436,"p5,c5")/2</f>
        <v/>
      </c>
      <c r="BU436" s="62">
        <f>COUNTIF($G436:$BP436,"KH")+COUNTIF($G436:$BP436,"TL")+COUNTIF($G436:$BP436,"L")</f>
        <v/>
      </c>
      <c r="BV436" s="62" t="n"/>
      <c r="BW436" s="62">
        <f>COUNTIF($G436:$BP436,"hh")</f>
        <v/>
      </c>
      <c r="BX436" s="62">
        <f>COUNTIF($G436:$BP436,"nt7")</f>
        <v/>
      </c>
      <c r="BY436" s="62">
        <f>COUNTIF($G436:$BP436,"P")+COUNTIF($G436:$BP436,"p5,a5")/2+COUNTIF($G436:$BP436,"p5,b5")/2+COUNTIF($G436:$BP436,"p5,c5")/2+COUNTIF($G436:$BP436,"p5,d5")/2</f>
        <v/>
      </c>
      <c r="BZ436" s="63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4">
        <f>IF(BZ436&gt;25,4,IF(BZ436&gt;18,3,IF(BZ436&gt;12,2,IF(BZ436&gt;4,1,0))))-BX436-2+1</f>
        <v/>
      </c>
      <c r="CE436" s="30" t="n"/>
      <c r="CF436" s="64">
        <f>CD436*CI436</f>
        <v/>
      </c>
      <c r="CG436" s="65">
        <f>F436-BY436+1</f>
        <v/>
      </c>
      <c r="CH436" s="64">
        <f>CE436*16</f>
        <v/>
      </c>
      <c r="CI436" s="66">
        <f>VLOOKUP(A436,[1]DATA!$A$6:$AI$331,34,0)</f>
        <v/>
      </c>
      <c r="CJ436" s="67">
        <f>VLOOKUP(A436,[2]CHAMCONG!A$7:CI$333,79,0)</f>
        <v/>
      </c>
      <c r="CK436" s="68">
        <f>CJ436-CA436</f>
        <v/>
      </c>
    </row>
    <row r="437">
      <c r="A437" s="83" t="inlineStr">
        <is>
          <t>A2218</t>
        </is>
      </c>
      <c r="B437" s="70" t="inlineStr">
        <is>
          <t>Ngô Hồng Trúc</t>
        </is>
      </c>
      <c r="C437" s="77" t="inlineStr">
        <is>
          <t>QC In Out</t>
        </is>
      </c>
      <c r="D437" s="84" t="inlineStr">
        <is>
          <t>Trực tiếp</t>
        </is>
      </c>
      <c r="E437" s="69" t="inlineStr">
        <is>
          <t>2022-03-01</t>
        </is>
      </c>
      <c r="F437" s="69" t="inlineStr"/>
      <c r="G437" s="73" t="inlineStr">
        <is>
          <t>A</t>
        </is>
      </c>
      <c r="H437" s="73" t="n">
        <v>4</v>
      </c>
      <c r="I437" s="75" t="inlineStr">
        <is>
          <t>A</t>
        </is>
      </c>
      <c r="J437" s="75" t="n">
        <v>4</v>
      </c>
      <c r="K437" s="73" t="inlineStr"/>
      <c r="L437" s="73" t="n">
        <v>0</v>
      </c>
      <c r="M437" s="73" t="inlineStr">
        <is>
          <t>A</t>
        </is>
      </c>
      <c r="N437" s="73" t="n">
        <v>4</v>
      </c>
      <c r="O437" s="75" t="inlineStr">
        <is>
          <t>A</t>
        </is>
      </c>
      <c r="P437" s="75" t="n">
        <v>4</v>
      </c>
      <c r="Q437" s="73" t="inlineStr">
        <is>
          <t>A</t>
        </is>
      </c>
      <c r="R437" s="73" t="n">
        <v>4</v>
      </c>
      <c r="S437" s="73" t="inlineStr">
        <is>
          <t>A</t>
        </is>
      </c>
      <c r="T437" s="73" t="n">
        <v>4</v>
      </c>
      <c r="U437" s="73" t="inlineStr">
        <is>
          <t>A</t>
        </is>
      </c>
      <c r="V437" s="73" t="n">
        <v>4</v>
      </c>
      <c r="W437" s="73" t="inlineStr">
        <is>
          <t>L</t>
        </is>
      </c>
      <c r="X437" s="73" t="n">
        <v>0</v>
      </c>
      <c r="Y437" s="73" t="inlineStr"/>
      <c r="Z437" s="73" t="n">
        <v>0</v>
      </c>
      <c r="AA437" s="73" t="inlineStr">
        <is>
          <t>R0</t>
        </is>
      </c>
      <c r="AB437" s="73" t="n">
        <v>0</v>
      </c>
      <c r="AC437" s="73" t="n"/>
      <c r="AD437" s="73" t="n"/>
      <c r="AE437" s="73" t="n"/>
      <c r="AF437" s="73" t="n"/>
      <c r="AG437" s="73" t="n"/>
      <c r="AH437" s="73" t="n"/>
      <c r="AI437" s="73" t="n"/>
      <c r="AJ437" s="73" t="n"/>
      <c r="AK437" s="73" t="n"/>
      <c r="AL437" s="73" t="n"/>
      <c r="AM437" s="73" t="n"/>
      <c r="AN437" s="73" t="n"/>
      <c r="AO437" s="73" t="n"/>
      <c r="AP437" s="73" t="n"/>
      <c r="AQ437" s="73" t="n"/>
      <c r="AR437" s="73" t="n"/>
      <c r="AS437" s="73" t="n"/>
      <c r="AT437" s="73" t="n"/>
      <c r="AU437" s="73" t="n"/>
      <c r="AV437" s="73" t="n"/>
      <c r="AW437" s="73" t="n"/>
      <c r="AX437" s="73" t="n"/>
      <c r="AY437" s="73" t="n"/>
      <c r="AZ437" s="73" t="n"/>
      <c r="BA437" s="73" t="n"/>
      <c r="BB437" s="73" t="n"/>
      <c r="BC437" s="73" t="n"/>
      <c r="BD437" s="73" t="n"/>
      <c r="BE437" s="73" t="n"/>
      <c r="BF437" s="73" t="n"/>
      <c r="BG437" s="73" t="n"/>
      <c r="BH437" s="73" t="n"/>
      <c r="BI437" s="73" t="n"/>
      <c r="BJ437" s="73" t="n"/>
      <c r="BK437" s="73" t="n"/>
      <c r="BL437" s="73" t="n"/>
      <c r="BM437" s="73" t="n"/>
      <c r="BN437" s="73" t="n"/>
      <c r="BO437" s="73" t="n"/>
      <c r="BP437" s="73" t="n"/>
      <c r="BQ437" s="62">
        <f>COUNTIF($G437:$BP437,"a")+COUNTIF($G437:$BP437,"r0,a5")/2+COUNTIF($G437:$BP437,"p5,a5")/2</f>
        <v/>
      </c>
      <c r="BR437" s="62">
        <f>COUNTIF($G437:$BP437,"d")+COUNTIF($G437:$BP437,"r0,d5")/2+COUNTIF($G437:$BP437,"p5,d5")/2</f>
        <v/>
      </c>
      <c r="BS437" s="62">
        <f>COUNTIF($G437:$BP437,"b")+COUNTIF($G437:$BP437,"r0,b5")/2+COUNTIF($G437:$BP437,"p5,b5")/2</f>
        <v/>
      </c>
      <c r="BT437" s="62">
        <f>COUNTIF($G437:$BP437,"c")+COUNTIF($G437:$BP437,"r0,c5")/2+COUNTIF($G437:$BP437,"p5,c5")/2</f>
        <v/>
      </c>
      <c r="BU437" s="62">
        <f>COUNTIF($G437:$BP437,"KH")+COUNTIF($G437:$BP437,"TL")+COUNTIF($G437:$BP437,"L")</f>
        <v/>
      </c>
      <c r="BV437" s="62" t="n"/>
      <c r="BW437" s="62">
        <f>COUNTIF($G437:$BP437,"hh")</f>
        <v/>
      </c>
      <c r="BX437" s="62">
        <f>COUNTIF($G437:$BP437,"nt7")</f>
        <v/>
      </c>
      <c r="BY437" s="62">
        <f>COUNTIF($G437:$BP437,"P")+COUNTIF($G437:$BP437,"p5,a5")/2+COUNTIF($G437:$BP437,"p5,b5")/2+COUNTIF($G437:$BP437,"p5,c5")/2+COUNTIF($G437:$BP437,"p5,d5")/2</f>
        <v/>
      </c>
      <c r="BZ437" s="63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4">
        <f>IF(BZ437&gt;25,4,IF(BZ437&gt;18,3,IF(BZ437&gt;12,2,IF(BZ437&gt;4,1,0))))-BX437-2+1</f>
        <v/>
      </c>
      <c r="CE437" s="30" t="n"/>
      <c r="CF437" s="64">
        <f>CD437*CI437</f>
        <v/>
      </c>
      <c r="CG437" s="65">
        <f>F437-BY437+1</f>
        <v/>
      </c>
      <c r="CH437" s="64">
        <f>CE437*16</f>
        <v/>
      </c>
      <c r="CI437" s="66">
        <f>VLOOKUP(A437,[1]DATA!$A$6:$AI$331,34,0)</f>
        <v/>
      </c>
      <c r="CJ437" s="67">
        <f>VLOOKUP(A437,[2]CHAMCONG!A$7:CI$333,79,0)</f>
        <v/>
      </c>
      <c r="CK437" s="68">
        <f>CJ437-CA437</f>
        <v/>
      </c>
    </row>
    <row r="438">
      <c r="A438" s="88" t="inlineStr">
        <is>
          <t>A2219</t>
        </is>
      </c>
      <c r="B438" s="70" t="inlineStr">
        <is>
          <t>Lê Nhật Quan</t>
        </is>
      </c>
      <c r="C438" s="77" t="inlineStr">
        <is>
          <t>QA/QC X1 Xi</t>
        </is>
      </c>
      <c r="D438" s="84" t="inlineStr">
        <is>
          <t>Trực tiếp</t>
        </is>
      </c>
      <c r="E438" s="69" t="inlineStr">
        <is>
          <t>2022-03-01</t>
        </is>
      </c>
      <c r="F438" s="69" t="inlineStr"/>
      <c r="G438" s="73" t="inlineStr">
        <is>
          <t>A</t>
        </is>
      </c>
      <c r="H438" s="73" t="n">
        <v>4</v>
      </c>
      <c r="I438" s="75" t="inlineStr">
        <is>
          <t>A</t>
        </is>
      </c>
      <c r="J438" s="75" t="n">
        <v>0</v>
      </c>
      <c r="K438" s="73" t="inlineStr"/>
      <c r="L438" s="73" t="n">
        <v>0</v>
      </c>
      <c r="M438" s="73" t="inlineStr">
        <is>
          <t>C</t>
        </is>
      </c>
      <c r="N438" s="73" t="n">
        <v>4</v>
      </c>
      <c r="O438" s="75" t="inlineStr">
        <is>
          <t>C</t>
        </is>
      </c>
      <c r="P438" s="75" t="n">
        <v>4</v>
      </c>
      <c r="Q438" s="73" t="inlineStr">
        <is>
          <t>C</t>
        </is>
      </c>
      <c r="R438" s="73" t="n">
        <v>4</v>
      </c>
      <c r="S438" s="73" t="inlineStr">
        <is>
          <t>C</t>
        </is>
      </c>
      <c r="T438" s="73" t="n">
        <v>4</v>
      </c>
      <c r="U438" s="73" t="inlineStr">
        <is>
          <t>C</t>
        </is>
      </c>
      <c r="V438" s="73" t="n">
        <v>4</v>
      </c>
      <c r="W438" s="73" t="inlineStr">
        <is>
          <t>L</t>
        </is>
      </c>
      <c r="X438" s="73" t="n">
        <v>0</v>
      </c>
      <c r="Y438" s="73" t="inlineStr"/>
      <c r="Z438" s="73" t="n">
        <v>0</v>
      </c>
      <c r="AA438" s="73" t="inlineStr">
        <is>
          <t>R0</t>
        </is>
      </c>
      <c r="AB438" s="73" t="n">
        <v>0</v>
      </c>
      <c r="AC438" s="73" t="n"/>
      <c r="AD438" s="73" t="n"/>
      <c r="AE438" s="73" t="n"/>
      <c r="AF438" s="73" t="n"/>
      <c r="AG438" s="73" t="n"/>
      <c r="AH438" s="73" t="n"/>
      <c r="AI438" s="73" t="n"/>
      <c r="AJ438" s="73" t="n"/>
      <c r="AK438" s="73" t="n"/>
      <c r="AL438" s="73" t="n"/>
      <c r="AM438" s="73" t="n"/>
      <c r="AN438" s="73" t="n"/>
      <c r="AO438" s="73" t="n"/>
      <c r="AP438" s="73" t="n"/>
      <c r="AQ438" s="73" t="n"/>
      <c r="AR438" s="73" t="n"/>
      <c r="AS438" s="73" t="n"/>
      <c r="AT438" s="73" t="n"/>
      <c r="AU438" s="73" t="n"/>
      <c r="AV438" s="73" t="n"/>
      <c r="AW438" s="73" t="n"/>
      <c r="AX438" s="73" t="n"/>
      <c r="AY438" s="73" t="n"/>
      <c r="AZ438" s="73" t="n"/>
      <c r="BA438" s="73" t="n"/>
      <c r="BB438" s="73" t="n"/>
      <c r="BC438" s="73" t="n"/>
      <c r="BD438" s="73" t="n"/>
      <c r="BE438" s="73" t="n"/>
      <c r="BF438" s="73" t="n"/>
      <c r="BG438" s="73" t="n"/>
      <c r="BH438" s="73" t="n"/>
      <c r="BI438" s="73" t="n"/>
      <c r="BJ438" s="73" t="n"/>
      <c r="BK438" s="73" t="n"/>
      <c r="BL438" s="73" t="n"/>
      <c r="BM438" s="73" t="n"/>
      <c r="BN438" s="73" t="n"/>
      <c r="BO438" s="73" t="n"/>
      <c r="BP438" s="73" t="n"/>
      <c r="BQ438" s="62">
        <f>COUNTIF($G438:$BP438,"a")+COUNTIF($G438:$BP438,"r0,a5")/2+COUNTIF($G438:$BP438,"p5,a5")/2</f>
        <v/>
      </c>
      <c r="BR438" s="62">
        <f>COUNTIF($G438:$BP438,"d")+COUNTIF($G438:$BP438,"r0,d5")/2+COUNTIF($G438:$BP438,"p5,d5")/2</f>
        <v/>
      </c>
      <c r="BS438" s="62">
        <f>COUNTIF($G438:$BP438,"b")+COUNTIF($G438:$BP438,"r0,b5")/2+COUNTIF($G438:$BP438,"p5,b5")/2</f>
        <v/>
      </c>
      <c r="BT438" s="62">
        <f>COUNTIF($G438:$BP438,"c")+COUNTIF($G438:$BP438,"r0,c5")/2+COUNTIF($G438:$BP438,"p5,c5")/2</f>
        <v/>
      </c>
      <c r="BU438" s="62">
        <f>COUNTIF($G438:$BP438,"KH")+COUNTIF($G438:$BP438,"TL")+COUNTIF($G438:$BP438,"L")</f>
        <v/>
      </c>
      <c r="BV438" s="62" t="n"/>
      <c r="BW438" s="62">
        <f>COUNTIF($G438:$BP438,"hh")</f>
        <v/>
      </c>
      <c r="BX438" s="62">
        <f>COUNTIF($G438:$BP438,"nt7")</f>
        <v/>
      </c>
      <c r="BY438" s="62">
        <f>COUNTIF($G438:$BP438,"P")+COUNTIF($G438:$BP438,"p5,a5")/2+COUNTIF($G438:$BP438,"p5,b5")/2+COUNTIF($G438:$BP438,"p5,c5")/2+COUNTIF($G438:$BP438,"p5,d5")/2</f>
        <v/>
      </c>
      <c r="BZ438" s="63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4">
        <f>IF(BZ438&gt;25,4,IF(BZ438&gt;18,3,IF(BZ438&gt;12,2,IF(BZ438&gt;4,1,0))))-BX438-2+1</f>
        <v/>
      </c>
      <c r="CE438" s="30" t="n"/>
      <c r="CF438" s="64">
        <f>CD438*CI438</f>
        <v/>
      </c>
      <c r="CG438" s="65">
        <f>F438-BY438+1</f>
        <v/>
      </c>
      <c r="CH438" s="64">
        <f>CE438*16</f>
        <v/>
      </c>
      <c r="CI438" s="66">
        <f>VLOOKUP(A438,[1]DATA!$A$6:$AI$331,34,0)</f>
        <v/>
      </c>
      <c r="CJ438" s="67">
        <f>VLOOKUP(A438,[2]CHAMCONG!A$7:CI$333,79,0)</f>
        <v/>
      </c>
      <c r="CK438" s="68">
        <f>CJ438-CA438</f>
        <v/>
      </c>
    </row>
    <row r="439">
      <c r="A439" s="83" t="inlineStr">
        <is>
          <t>A2220</t>
        </is>
      </c>
      <c r="B439" s="70" t="inlineStr">
        <is>
          <t>Dương Quốc Vương</t>
        </is>
      </c>
      <c r="C439" s="77" t="inlineStr">
        <is>
          <t>QA/QC X1 Xi</t>
        </is>
      </c>
      <c r="D439" s="84" t="inlineStr">
        <is>
          <t>Trực tiếp</t>
        </is>
      </c>
      <c r="E439" s="69" t="inlineStr">
        <is>
          <t>2022-03-01</t>
        </is>
      </c>
      <c r="F439" s="69" t="inlineStr"/>
      <c r="G439" s="73" t="inlineStr">
        <is>
          <t>A</t>
        </is>
      </c>
      <c r="H439" s="73" t="n">
        <v>4</v>
      </c>
      <c r="I439" s="75" t="inlineStr">
        <is>
          <t>A</t>
        </is>
      </c>
      <c r="J439" s="75" t="n">
        <v>4</v>
      </c>
      <c r="K439" s="73" t="inlineStr"/>
      <c r="L439" s="73" t="n">
        <v>0</v>
      </c>
      <c r="M439" s="73" t="inlineStr">
        <is>
          <t>C</t>
        </is>
      </c>
      <c r="N439" s="73" t="n">
        <v>4</v>
      </c>
      <c r="O439" s="75" t="inlineStr">
        <is>
          <t>C</t>
        </is>
      </c>
      <c r="P439" s="75" t="n">
        <v>4</v>
      </c>
      <c r="Q439" s="73" t="inlineStr">
        <is>
          <t>C</t>
        </is>
      </c>
      <c r="R439" s="73" t="n">
        <v>4</v>
      </c>
      <c r="S439" s="73" t="inlineStr">
        <is>
          <t>C</t>
        </is>
      </c>
      <c r="T439" s="73" t="n">
        <v>4</v>
      </c>
      <c r="U439" s="73" t="inlineStr">
        <is>
          <t>C</t>
        </is>
      </c>
      <c r="V439" s="73" t="n">
        <v>4</v>
      </c>
      <c r="W439" s="73" t="inlineStr">
        <is>
          <t>L</t>
        </is>
      </c>
      <c r="X439" s="73" t="n">
        <v>0</v>
      </c>
      <c r="Y439" s="73" t="inlineStr"/>
      <c r="Z439" s="73" t="n">
        <v>0</v>
      </c>
      <c r="AA439" s="73" t="inlineStr">
        <is>
          <t>R0</t>
        </is>
      </c>
      <c r="AB439" s="73" t="n">
        <v>0</v>
      </c>
      <c r="AC439" s="73" t="n"/>
      <c r="AD439" s="73" t="n"/>
      <c r="AE439" s="73" t="n"/>
      <c r="AF439" s="73" t="n"/>
      <c r="AG439" s="73" t="n"/>
      <c r="AH439" s="73" t="n"/>
      <c r="AI439" s="73" t="n"/>
      <c r="AJ439" s="73" t="n"/>
      <c r="AK439" s="73" t="n"/>
      <c r="AL439" s="73" t="n"/>
      <c r="AM439" s="73" t="n"/>
      <c r="AN439" s="73" t="n"/>
      <c r="AO439" s="73" t="n"/>
      <c r="AP439" s="73" t="n"/>
      <c r="AQ439" s="73" t="n"/>
      <c r="AR439" s="73" t="n"/>
      <c r="AS439" s="73" t="n"/>
      <c r="AT439" s="73" t="n"/>
      <c r="AU439" s="73" t="n"/>
      <c r="AV439" s="73" t="n"/>
      <c r="AW439" s="73" t="n"/>
      <c r="AX439" s="73" t="n"/>
      <c r="AY439" s="73" t="n"/>
      <c r="AZ439" s="73" t="n"/>
      <c r="BA439" s="73" t="n"/>
      <c r="BB439" s="73" t="n"/>
      <c r="BC439" s="73" t="n"/>
      <c r="BD439" s="73" t="n"/>
      <c r="BE439" s="73" t="n"/>
      <c r="BF439" s="73" t="n"/>
      <c r="BG439" s="73" t="n"/>
      <c r="BH439" s="73" t="n"/>
      <c r="BI439" s="73" t="n"/>
      <c r="BJ439" s="73" t="n"/>
      <c r="BK439" s="73" t="n"/>
      <c r="BL439" s="73" t="n"/>
      <c r="BM439" s="73" t="n"/>
      <c r="BN439" s="73" t="n"/>
      <c r="BO439" s="73" t="n"/>
      <c r="BP439" s="73" t="n"/>
      <c r="BQ439" s="62">
        <f>COUNTIF($G439:$BP439,"a")+COUNTIF($G439:$BP439,"r0,a5")/2+COUNTIF($G439:$BP439,"p5,a5")/2</f>
        <v/>
      </c>
      <c r="BR439" s="62">
        <f>COUNTIF($G439:$BP439,"d")+COUNTIF($G439:$BP439,"r0,d5")/2+COUNTIF($G439:$BP439,"p5,d5")/2</f>
        <v/>
      </c>
      <c r="BS439" s="62">
        <f>COUNTIF($G439:$BP439,"b")+COUNTIF($G439:$BP439,"r0,b5")/2+COUNTIF($G439:$BP439,"p5,b5")/2</f>
        <v/>
      </c>
      <c r="BT439" s="62">
        <f>COUNTIF($G439:$BP439,"c")+COUNTIF($G439:$BP439,"r0,c5")/2+COUNTIF($G439:$BP439,"p5,c5")/2</f>
        <v/>
      </c>
      <c r="BU439" s="62">
        <f>COUNTIF($G439:$BP439,"KH")+COUNTIF($G439:$BP439,"TL")+COUNTIF($G439:$BP439,"L")</f>
        <v/>
      </c>
      <c r="BV439" s="62" t="n"/>
      <c r="BW439" s="62">
        <f>COUNTIF($G439:$BP439,"hh")</f>
        <v/>
      </c>
      <c r="BX439" s="62">
        <f>COUNTIF($G439:$BP439,"nt7")</f>
        <v/>
      </c>
      <c r="BY439" s="62">
        <f>COUNTIF($G439:$BP439,"P")+COUNTIF($G439:$BP439,"p5,a5")/2+COUNTIF($G439:$BP439,"p5,b5")/2+COUNTIF($G439:$BP439,"p5,c5")/2+COUNTIF($G439:$BP439,"p5,d5")/2</f>
        <v/>
      </c>
      <c r="BZ439" s="63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4">
        <f>IF(BZ439&gt;25,4,IF(BZ439&gt;18,3,IF(BZ439&gt;12,2,IF(BZ439&gt;4,1,0))))-BX439-2+1</f>
        <v/>
      </c>
      <c r="CE439" s="30" t="n"/>
      <c r="CF439" s="64">
        <f>CD439*CI439</f>
        <v/>
      </c>
      <c r="CG439" s="65">
        <f>F439-BY439+1</f>
        <v/>
      </c>
      <c r="CH439" s="64">
        <f>CE439*16</f>
        <v/>
      </c>
      <c r="CI439" s="66">
        <f>VLOOKUP(A439,[1]DATA!$A$6:$AI$331,34,0)</f>
        <v/>
      </c>
      <c r="CJ439" s="67">
        <f>VLOOKUP(A439,[2]CHAMCONG!A$7:CI$333,79,0)</f>
        <v/>
      </c>
      <c r="CK439" s="68">
        <f>CJ439-CA439</f>
        <v/>
      </c>
    </row>
    <row r="440">
      <c r="A440" s="83" t="inlineStr">
        <is>
          <t>A2222</t>
        </is>
      </c>
      <c r="B440" s="70" t="inlineStr">
        <is>
          <t>Phạm Hữu Đức</t>
        </is>
      </c>
      <c r="C440" s="77" t="inlineStr">
        <is>
          <t>Khuôn Lập trình-gia công</t>
        </is>
      </c>
      <c r="D440" s="84" t="inlineStr">
        <is>
          <t>Trực tiếp</t>
        </is>
      </c>
      <c r="E440" s="69" t="inlineStr">
        <is>
          <t>2022-02-24</t>
        </is>
      </c>
      <c r="F440" s="69" t="inlineStr"/>
      <c r="G440" s="73" t="inlineStr">
        <is>
          <t>A</t>
        </is>
      </c>
      <c r="H440" s="73" t="n">
        <v>0</v>
      </c>
      <c r="I440" s="75" t="inlineStr">
        <is>
          <t>A</t>
        </is>
      </c>
      <c r="J440" s="75" t="n">
        <v>1</v>
      </c>
      <c r="K440" s="73" t="inlineStr"/>
      <c r="L440" s="73" t="n">
        <v>0</v>
      </c>
      <c r="M440" s="73" t="inlineStr">
        <is>
          <t>A</t>
        </is>
      </c>
      <c r="N440" s="73" t="n">
        <v>0</v>
      </c>
      <c r="O440" s="75" t="inlineStr">
        <is>
          <t>A</t>
        </is>
      </c>
      <c r="P440" s="75" t="n">
        <v>0</v>
      </c>
      <c r="Q440" s="73" t="inlineStr">
        <is>
          <t>A</t>
        </is>
      </c>
      <c r="R440" s="73" t="n">
        <v>0</v>
      </c>
      <c r="S440" s="73" t="inlineStr">
        <is>
          <t>A</t>
        </is>
      </c>
      <c r="T440" s="73" t="n">
        <v>0</v>
      </c>
      <c r="U440" s="73" t="inlineStr">
        <is>
          <t>A</t>
        </is>
      </c>
      <c r="V440" s="73" t="n">
        <v>1</v>
      </c>
      <c r="W440" s="73" t="inlineStr">
        <is>
          <t>L</t>
        </is>
      </c>
      <c r="X440" s="73" t="n">
        <v>0</v>
      </c>
      <c r="Y440" s="73" t="inlineStr"/>
      <c r="Z440" s="73" t="n">
        <v>0</v>
      </c>
      <c r="AA440" s="73" t="inlineStr">
        <is>
          <t>P0</t>
        </is>
      </c>
      <c r="AB440" s="73" t="n">
        <v>0</v>
      </c>
      <c r="AC440" s="73" t="n"/>
      <c r="AD440" s="73" t="n"/>
      <c r="AE440" s="73" t="n"/>
      <c r="AF440" s="73" t="n"/>
      <c r="AG440" s="73" t="n"/>
      <c r="AH440" s="73" t="n"/>
      <c r="AI440" s="73" t="n"/>
      <c r="AJ440" s="73" t="n"/>
      <c r="AK440" s="73" t="n"/>
      <c r="AL440" s="73" t="n"/>
      <c r="AM440" s="73" t="n"/>
      <c r="AN440" s="73" t="n"/>
      <c r="AO440" s="73" t="n"/>
      <c r="AP440" s="73" t="n"/>
      <c r="AQ440" s="73" t="n"/>
      <c r="AR440" s="73" t="n"/>
      <c r="AS440" s="73" t="n"/>
      <c r="AT440" s="73" t="n"/>
      <c r="AU440" s="73" t="n"/>
      <c r="AV440" s="73" t="n"/>
      <c r="AW440" s="73" t="n"/>
      <c r="AX440" s="73" t="n"/>
      <c r="AY440" s="73" t="n"/>
      <c r="AZ440" s="73" t="n"/>
      <c r="BA440" s="73" t="n"/>
      <c r="BB440" s="73" t="n"/>
      <c r="BC440" s="73" t="n"/>
      <c r="BD440" s="73" t="n"/>
      <c r="BE440" s="73" t="n"/>
      <c r="BF440" s="73" t="n"/>
      <c r="BG440" s="73" t="n"/>
      <c r="BH440" s="73" t="n"/>
      <c r="BI440" s="73" t="n"/>
      <c r="BJ440" s="73" t="n"/>
      <c r="BK440" s="73" t="n"/>
      <c r="BL440" s="73" t="n"/>
      <c r="BM440" s="73" t="n"/>
      <c r="BN440" s="73" t="n"/>
      <c r="BO440" s="73" t="n"/>
      <c r="BP440" s="73" t="n"/>
      <c r="BQ440" s="62">
        <f>COUNTIF($G440:$BP440,"a")+COUNTIF($G440:$BP440,"r0,a5")/2+COUNTIF($G440:$BP440,"p5,a5")/2</f>
        <v/>
      </c>
      <c r="BR440" s="62">
        <f>COUNTIF($G440:$BP440,"d")+COUNTIF($G440:$BP440,"r0,d5")/2+COUNTIF($G440:$BP440,"p5,d5")/2</f>
        <v/>
      </c>
      <c r="BS440" s="62">
        <f>COUNTIF($G440:$BP440,"b")+COUNTIF($G440:$BP440,"r0,b5")/2+COUNTIF($G440:$BP440,"p5,b5")/2</f>
        <v/>
      </c>
      <c r="BT440" s="62">
        <f>COUNTIF($G440:$BP440,"c")+COUNTIF($G440:$BP440,"r0,c5")/2+COUNTIF($G440:$BP440,"p5,c5")/2</f>
        <v/>
      </c>
      <c r="BU440" s="62">
        <f>COUNTIF($G440:$BP440,"KH")+COUNTIF($G440:$BP440,"TL")+COUNTIF($G440:$BP440,"L")</f>
        <v/>
      </c>
      <c r="BV440" s="62" t="n"/>
      <c r="BW440" s="62">
        <f>COUNTIF($G440:$BP440,"hh")</f>
        <v/>
      </c>
      <c r="BX440" s="62">
        <f>COUNTIF($G440:$BP440,"nt7")</f>
        <v/>
      </c>
      <c r="BY440" s="62">
        <f>COUNTIF($G440:$BP440,"P")+COUNTIF($G440:$BP440,"p5,a5")/2+COUNTIF($G440:$BP440,"p5,b5")/2+COUNTIF($G440:$BP440,"p5,c5")/2+COUNTIF($G440:$BP440,"p5,d5")/2</f>
        <v/>
      </c>
      <c r="BZ440" s="63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4">
        <f>IF(BZ440&gt;25,4,IF(BZ440&gt;18,3,IF(BZ440&gt;12,2,IF(BZ440&gt;4,1,0))))-BX440-2+1</f>
        <v/>
      </c>
      <c r="CE440" s="30" t="n"/>
      <c r="CF440" s="64">
        <f>CD440*CI440</f>
        <v/>
      </c>
      <c r="CG440" s="65">
        <f>F440-BY440+1</f>
        <v/>
      </c>
      <c r="CH440" s="64">
        <f>CE440*16</f>
        <v/>
      </c>
      <c r="CI440" s="66">
        <f>VLOOKUP(A440,[1]DATA!$A$6:$AI$331,34,0)</f>
        <v/>
      </c>
      <c r="CJ440" s="67">
        <f>VLOOKUP(A440,[2]CHAMCONG!A$7:CI$333,79,0)</f>
        <v/>
      </c>
      <c r="CK440" s="68">
        <f>CJ440-CA440</f>
        <v/>
      </c>
    </row>
    <row r="441">
      <c r="A441" s="88" t="inlineStr">
        <is>
          <t>A2223</t>
        </is>
      </c>
      <c r="B441" s="70" t="inlineStr">
        <is>
          <t>Huỳnh Văn Kiên</t>
        </is>
      </c>
      <c r="C441" s="77" t="inlineStr">
        <is>
          <t>X1 Ép - A</t>
        </is>
      </c>
      <c r="D441" s="84" t="inlineStr">
        <is>
          <t>Trực tiếp</t>
        </is>
      </c>
      <c r="E441" s="69" t="inlineStr">
        <is>
          <t>2022-03-02</t>
        </is>
      </c>
      <c r="F441" s="69" t="inlineStr"/>
      <c r="G441" s="73" t="inlineStr">
        <is>
          <t>A</t>
        </is>
      </c>
      <c r="H441" s="73" t="n">
        <v>4</v>
      </c>
      <c r="I441" s="75" t="inlineStr">
        <is>
          <t>A</t>
        </is>
      </c>
      <c r="J441" s="75" t="n">
        <v>4</v>
      </c>
      <c r="K441" s="73" t="inlineStr"/>
      <c r="L441" s="73" t="n">
        <v>0</v>
      </c>
      <c r="M441" s="73" t="inlineStr">
        <is>
          <t>C</t>
        </is>
      </c>
      <c r="N441" s="73" t="n">
        <v>4</v>
      </c>
      <c r="O441" s="75" t="inlineStr">
        <is>
          <t>C</t>
        </is>
      </c>
      <c r="P441" s="75" t="n">
        <v>4</v>
      </c>
      <c r="Q441" s="73" t="inlineStr">
        <is>
          <t>C</t>
        </is>
      </c>
      <c r="R441" s="73" t="n">
        <v>4</v>
      </c>
      <c r="S441" s="73" t="inlineStr">
        <is>
          <t>C</t>
        </is>
      </c>
      <c r="T441" s="73" t="n">
        <v>4</v>
      </c>
      <c r="U441" s="73" t="inlineStr">
        <is>
          <t>C</t>
        </is>
      </c>
      <c r="V441" s="73" t="n">
        <v>4</v>
      </c>
      <c r="W441" s="73" t="inlineStr">
        <is>
          <t>L</t>
        </is>
      </c>
      <c r="X441" s="73" t="n">
        <v>0</v>
      </c>
      <c r="Y441" s="73" t="inlineStr"/>
      <c r="Z441" s="73" t="n">
        <v>0</v>
      </c>
      <c r="AA441" s="73" t="inlineStr">
        <is>
          <t>R0</t>
        </is>
      </c>
      <c r="AB441" s="73" t="n">
        <v>0</v>
      </c>
      <c r="AC441" s="73" t="n"/>
      <c r="AD441" s="73" t="n"/>
      <c r="AE441" s="73" t="n"/>
      <c r="AF441" s="73" t="n"/>
      <c r="AG441" s="73" t="n"/>
      <c r="AH441" s="73" t="n"/>
      <c r="AI441" s="73" t="n"/>
      <c r="AJ441" s="73" t="n"/>
      <c r="AK441" s="73" t="n"/>
      <c r="AL441" s="73" t="n"/>
      <c r="AM441" s="73" t="n"/>
      <c r="AN441" s="73" t="n"/>
      <c r="AO441" s="73" t="n"/>
      <c r="AP441" s="73" t="n"/>
      <c r="AQ441" s="73" t="n"/>
      <c r="AR441" s="73" t="n"/>
      <c r="AS441" s="73" t="n"/>
      <c r="AT441" s="73" t="n"/>
      <c r="AU441" s="73" t="n"/>
      <c r="AV441" s="73" t="n"/>
      <c r="AW441" s="73" t="n"/>
      <c r="AX441" s="73" t="n"/>
      <c r="AY441" s="73" t="n"/>
      <c r="AZ441" s="73" t="n"/>
      <c r="BA441" s="73" t="n"/>
      <c r="BB441" s="73" t="n"/>
      <c r="BC441" s="73" t="n"/>
      <c r="BD441" s="73" t="n"/>
      <c r="BE441" s="73" t="n"/>
      <c r="BF441" s="73" t="n"/>
      <c r="BG441" s="73" t="n"/>
      <c r="BH441" s="73" t="n"/>
      <c r="BI441" s="73" t="n"/>
      <c r="BJ441" s="73" t="n"/>
      <c r="BK441" s="73" t="n"/>
      <c r="BL441" s="73" t="n"/>
      <c r="BM441" s="73" t="n"/>
      <c r="BN441" s="73" t="n"/>
      <c r="BO441" s="73" t="n"/>
      <c r="BP441" s="73" t="n"/>
      <c r="BQ441" s="62">
        <f>COUNTIF($G441:$BP441,"a")+COUNTIF($G441:$BP441,"r0,a5")/2+COUNTIF($G441:$BP441,"p5,a5")/2</f>
        <v/>
      </c>
      <c r="BR441" s="62">
        <f>COUNTIF($G441:$BP441,"d")+COUNTIF($G441:$BP441,"r0,d5")/2+COUNTIF($G441:$BP441,"p5,d5")/2</f>
        <v/>
      </c>
      <c r="BS441" s="62">
        <f>COUNTIF($G441:$BP441,"b")+COUNTIF($G441:$BP441,"r0,b5")/2+COUNTIF($G441:$BP441,"p5,b5")/2</f>
        <v/>
      </c>
      <c r="BT441" s="62">
        <f>COUNTIF($G441:$BP441,"c")+COUNTIF($G441:$BP441,"r0,c5")/2+COUNTIF($G441:$BP441,"p5,c5")/2</f>
        <v/>
      </c>
      <c r="BU441" s="62">
        <f>COUNTIF($G441:$BP441,"KH")+COUNTIF($G441:$BP441,"TL")+COUNTIF($G441:$BP441,"L")</f>
        <v/>
      </c>
      <c r="BV441" s="62" t="n"/>
      <c r="BW441" s="62">
        <f>COUNTIF($G441:$BP441,"hh")</f>
        <v/>
      </c>
      <c r="BX441" s="62">
        <f>COUNTIF($G441:$BP441,"nt7")</f>
        <v/>
      </c>
      <c r="BY441" s="62">
        <f>COUNTIF($G441:$BP441,"P")+COUNTIF($G441:$BP441,"p5,a5")/2+COUNTIF($G441:$BP441,"p5,b5")/2+COUNTIF($G441:$BP441,"p5,c5")/2+COUNTIF($G441:$BP441,"p5,d5")/2</f>
        <v/>
      </c>
      <c r="BZ441" s="63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4">
        <f>IF(BZ441&gt;25,4,IF(BZ441&gt;18,3,IF(BZ441&gt;12,2,IF(BZ441&gt;4,1,0))))-BX441-2+1</f>
        <v/>
      </c>
      <c r="CE441" s="30" t="n"/>
      <c r="CF441" s="64">
        <f>CD441*CI441</f>
        <v/>
      </c>
      <c r="CG441" s="65">
        <f>F441-BY441+1</f>
        <v/>
      </c>
      <c r="CH441" s="64">
        <f>CE441*16</f>
        <v/>
      </c>
      <c r="CI441" s="66">
        <f>VLOOKUP(A441,[1]DATA!$A$6:$AI$331,34,0)</f>
        <v/>
      </c>
      <c r="CJ441" s="67">
        <f>VLOOKUP(A441,[2]CHAMCONG!A$7:CI$333,79,0)</f>
        <v/>
      </c>
      <c r="CK441" s="68">
        <f>CJ441-CA441</f>
        <v/>
      </c>
    </row>
    <row r="442">
      <c r="A442" s="83" t="inlineStr">
        <is>
          <t>A2224</t>
        </is>
      </c>
      <c r="B442" s="70" t="inlineStr">
        <is>
          <t>Bùi Thị Ngọc Trâm</t>
        </is>
      </c>
      <c r="C442" s="77" t="inlineStr">
        <is>
          <t>X1 Ép - A</t>
        </is>
      </c>
      <c r="D442" s="84" t="inlineStr">
        <is>
          <t>Trực tiếp</t>
        </is>
      </c>
      <c r="E442" s="69" t="inlineStr">
        <is>
          <t>2022-03-02</t>
        </is>
      </c>
      <c r="F442" s="69" t="inlineStr"/>
      <c r="G442" s="73" t="inlineStr">
        <is>
          <t>A</t>
        </is>
      </c>
      <c r="H442" s="73" t="n">
        <v>4</v>
      </c>
      <c r="I442" s="75" t="inlineStr">
        <is>
          <t>A</t>
        </is>
      </c>
      <c r="J442" s="75" t="n">
        <v>4</v>
      </c>
      <c r="K442" s="73" t="inlineStr"/>
      <c r="L442" s="73" t="n">
        <v>0</v>
      </c>
      <c r="M442" s="73" t="inlineStr">
        <is>
          <t>C</t>
        </is>
      </c>
      <c r="N442" s="73" t="n">
        <v>4</v>
      </c>
      <c r="O442" s="75" t="inlineStr">
        <is>
          <t>C</t>
        </is>
      </c>
      <c r="P442" s="75" t="n">
        <v>4</v>
      </c>
      <c r="Q442" s="73" t="inlineStr">
        <is>
          <t>C</t>
        </is>
      </c>
      <c r="R442" s="73" t="n">
        <v>4</v>
      </c>
      <c r="S442" s="73" t="inlineStr">
        <is>
          <t>C</t>
        </is>
      </c>
      <c r="T442" s="73" t="n">
        <v>4</v>
      </c>
      <c r="U442" s="73" t="inlineStr">
        <is>
          <t>C</t>
        </is>
      </c>
      <c r="V442" s="73" t="n">
        <v>4</v>
      </c>
      <c r="W442" s="73" t="inlineStr">
        <is>
          <t>L</t>
        </is>
      </c>
      <c r="X442" s="73" t="n">
        <v>0</v>
      </c>
      <c r="Y442" s="73" t="inlineStr"/>
      <c r="Z442" s="73" t="n">
        <v>0</v>
      </c>
      <c r="AA442" s="73" t="inlineStr">
        <is>
          <t>R0</t>
        </is>
      </c>
      <c r="AB442" s="73" t="n">
        <v>0</v>
      </c>
      <c r="AC442" s="73" t="n"/>
      <c r="AD442" s="73" t="n"/>
      <c r="AE442" s="73" t="n"/>
      <c r="AF442" s="73" t="n"/>
      <c r="AG442" s="73" t="n"/>
      <c r="AH442" s="73" t="n"/>
      <c r="AI442" s="73" t="n"/>
      <c r="AJ442" s="73" t="n"/>
      <c r="AK442" s="73" t="n"/>
      <c r="AL442" s="73" t="n"/>
      <c r="AM442" s="73" t="n"/>
      <c r="AN442" s="73" t="n"/>
      <c r="AO442" s="73" t="n"/>
      <c r="AP442" s="73" t="n"/>
      <c r="AQ442" s="73" t="n"/>
      <c r="AR442" s="73" t="n"/>
      <c r="AS442" s="73" t="n"/>
      <c r="AT442" s="73" t="n"/>
      <c r="AU442" s="73" t="n"/>
      <c r="AV442" s="73" t="n"/>
      <c r="AW442" s="73" t="n"/>
      <c r="AX442" s="73" t="n"/>
      <c r="AY442" s="73" t="n"/>
      <c r="AZ442" s="73" t="n"/>
      <c r="BA442" s="73" t="n"/>
      <c r="BB442" s="73" t="n"/>
      <c r="BC442" s="73" t="n"/>
      <c r="BD442" s="73" t="n"/>
      <c r="BE442" s="73" t="n"/>
      <c r="BF442" s="73" t="n"/>
      <c r="BG442" s="73" t="n"/>
      <c r="BH442" s="73" t="n"/>
      <c r="BI442" s="73" t="n"/>
      <c r="BJ442" s="73" t="n"/>
      <c r="BK442" s="73" t="n"/>
      <c r="BL442" s="73" t="n"/>
      <c r="BM442" s="73" t="n"/>
      <c r="BN442" s="73" t="n"/>
      <c r="BO442" s="73" t="n"/>
      <c r="BP442" s="73" t="n"/>
      <c r="BQ442" s="62">
        <f>COUNTIF($G442:$BP442,"a")+COUNTIF($G442:$BP442,"r0,a5")/2+COUNTIF($G442:$BP442,"p5,a5")/2</f>
        <v/>
      </c>
      <c r="BR442" s="62">
        <f>COUNTIF($G442:$BP442,"d")+COUNTIF($G442:$BP442,"r0,d5")/2+COUNTIF($G442:$BP442,"p5,d5")/2</f>
        <v/>
      </c>
      <c r="BS442" s="62">
        <f>COUNTIF($G442:$BP442,"b")+COUNTIF($G442:$BP442,"r0,b5")/2+COUNTIF($G442:$BP442,"p5,b5")/2</f>
        <v/>
      </c>
      <c r="BT442" s="62">
        <f>COUNTIF($G442:$BP442,"c")+COUNTIF($G442:$BP442,"r0,c5")/2+COUNTIF($G442:$BP442,"p5,c5")/2</f>
        <v/>
      </c>
      <c r="BU442" s="62">
        <f>COUNTIF($G442:$BP442,"KH")+COUNTIF($G442:$BP442,"TL")+COUNTIF($G442:$BP442,"L")</f>
        <v/>
      </c>
      <c r="BV442" s="62" t="n"/>
      <c r="BW442" s="62">
        <f>COUNTIF($G442:$BP442,"hh")</f>
        <v/>
      </c>
      <c r="BX442" s="62">
        <f>COUNTIF($G442:$BP442,"nt7")</f>
        <v/>
      </c>
      <c r="BY442" s="62">
        <f>COUNTIF($G442:$BP442,"P")+COUNTIF($G442:$BP442,"p5,a5")/2+COUNTIF($G442:$BP442,"p5,b5")/2+COUNTIF($G442:$BP442,"p5,c5")/2+COUNTIF($G442:$BP442,"p5,d5")/2</f>
        <v/>
      </c>
      <c r="BZ442" s="63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4">
        <f>IF(BZ442&gt;25,4,IF(BZ442&gt;18,3,IF(BZ442&gt;12,2,IF(BZ442&gt;4,1,0))))-BX442-2+1</f>
        <v/>
      </c>
      <c r="CE442" s="30" t="n"/>
      <c r="CF442" s="64">
        <f>CD442*CI442</f>
        <v/>
      </c>
      <c r="CG442" s="65">
        <f>F442-BY442+1</f>
        <v/>
      </c>
      <c r="CH442" s="64">
        <f>CE442*16</f>
        <v/>
      </c>
      <c r="CI442" s="66">
        <f>VLOOKUP(A442,[1]DATA!$A$6:$AI$331,34,0)</f>
        <v/>
      </c>
      <c r="CJ442" s="67">
        <f>VLOOKUP(A442,[2]CHAMCONG!A$7:CI$333,79,0)</f>
        <v/>
      </c>
      <c r="CK442" s="68">
        <f>CJ442-CA442</f>
        <v/>
      </c>
    </row>
    <row r="443">
      <c r="A443" s="83" t="inlineStr">
        <is>
          <t>A2225</t>
        </is>
      </c>
      <c r="B443" s="70" t="inlineStr">
        <is>
          <t>Dương Ngọc Quan</t>
        </is>
      </c>
      <c r="C443" s="77" t="inlineStr">
        <is>
          <t>X1 Ép - A</t>
        </is>
      </c>
      <c r="D443" s="84" t="inlineStr">
        <is>
          <t>Trực tiếp</t>
        </is>
      </c>
      <c r="E443" s="69" t="inlineStr">
        <is>
          <t>2022-03-02</t>
        </is>
      </c>
      <c r="F443" s="69" t="inlineStr"/>
      <c r="G443" s="73" t="inlineStr">
        <is>
          <t>R0</t>
        </is>
      </c>
      <c r="H443" s="73" t="n">
        <v>0</v>
      </c>
      <c r="I443" s="75" t="inlineStr">
        <is>
          <t>A</t>
        </is>
      </c>
      <c r="J443" s="75" t="n">
        <v>4</v>
      </c>
      <c r="K443" s="73" t="inlineStr"/>
      <c r="L443" s="73" t="n">
        <v>0</v>
      </c>
      <c r="M443" s="73" t="inlineStr">
        <is>
          <t>C</t>
        </is>
      </c>
      <c r="N443" s="73" t="n">
        <v>4</v>
      </c>
      <c r="O443" s="75" t="inlineStr">
        <is>
          <t>C</t>
        </is>
      </c>
      <c r="P443" s="75" t="n">
        <v>4</v>
      </c>
      <c r="Q443" s="73" t="inlineStr">
        <is>
          <t>C</t>
        </is>
      </c>
      <c r="R443" s="73" t="n">
        <v>4</v>
      </c>
      <c r="S443" s="73" t="inlineStr">
        <is>
          <t>C</t>
        </is>
      </c>
      <c r="T443" s="73" t="n">
        <v>4</v>
      </c>
      <c r="U443" s="73" t="inlineStr">
        <is>
          <t>C</t>
        </is>
      </c>
      <c r="V443" s="73" t="n">
        <v>4</v>
      </c>
      <c r="W443" s="73" t="inlineStr">
        <is>
          <t>L</t>
        </is>
      </c>
      <c r="X443" s="73" t="n">
        <v>0</v>
      </c>
      <c r="Y443" s="73" t="inlineStr"/>
      <c r="Z443" s="73" t="n">
        <v>0</v>
      </c>
      <c r="AA443" s="73" t="inlineStr">
        <is>
          <t>R0</t>
        </is>
      </c>
      <c r="AB443" s="73" t="n">
        <v>0</v>
      </c>
      <c r="AC443" s="73" t="n"/>
      <c r="AD443" s="73" t="n"/>
      <c r="AE443" s="73" t="n"/>
      <c r="AF443" s="73" t="n"/>
      <c r="AG443" s="73" t="n"/>
      <c r="AH443" s="73" t="n"/>
      <c r="AI443" s="73" t="n"/>
      <c r="AJ443" s="73" t="n"/>
      <c r="AK443" s="73" t="n"/>
      <c r="AL443" s="73" t="n"/>
      <c r="AM443" s="73" t="n"/>
      <c r="AN443" s="73" t="n"/>
      <c r="AO443" s="73" t="n"/>
      <c r="AP443" s="73" t="n"/>
      <c r="AQ443" s="73" t="n"/>
      <c r="AR443" s="73" t="n"/>
      <c r="AS443" s="73" t="n"/>
      <c r="AT443" s="73" t="n"/>
      <c r="AU443" s="73" t="n"/>
      <c r="AV443" s="73" t="n"/>
      <c r="AW443" s="73" t="n"/>
      <c r="AX443" s="73" t="n"/>
      <c r="AY443" s="73" t="n"/>
      <c r="AZ443" s="73" t="n"/>
      <c r="BA443" s="73" t="n"/>
      <c r="BB443" s="73" t="n"/>
      <c r="BC443" s="73" t="n"/>
      <c r="BD443" s="73" t="n"/>
      <c r="BE443" s="73" t="n"/>
      <c r="BF443" s="73" t="n"/>
      <c r="BG443" s="73" t="n"/>
      <c r="BH443" s="73" t="n"/>
      <c r="BI443" s="73" t="n"/>
      <c r="BJ443" s="73" t="n"/>
      <c r="BK443" s="73" t="n"/>
      <c r="BL443" s="73" t="n"/>
      <c r="BM443" s="73" t="n"/>
      <c r="BN443" s="73" t="n"/>
      <c r="BO443" s="73" t="n"/>
      <c r="BP443" s="73" t="n"/>
      <c r="BQ443" s="62">
        <f>COUNTIF($G443:$BP443,"a")+COUNTIF($G443:$BP443,"r0,a5")/2+COUNTIF($G443:$BP443,"p5,a5")/2</f>
        <v/>
      </c>
      <c r="BR443" s="62">
        <f>COUNTIF($G443:$BP443,"d")+COUNTIF($G443:$BP443,"r0,d5")/2+COUNTIF($G443:$BP443,"p5,d5")/2</f>
        <v/>
      </c>
      <c r="BS443" s="62">
        <f>COUNTIF($G443:$BP443,"b")+COUNTIF($G443:$BP443,"r0,b5")/2+COUNTIF($G443:$BP443,"p5,b5")/2</f>
        <v/>
      </c>
      <c r="BT443" s="62">
        <f>COUNTIF($G443:$BP443,"c")+COUNTIF($G443:$BP443,"r0,c5")/2+COUNTIF($G443:$BP443,"p5,c5")/2</f>
        <v/>
      </c>
      <c r="BU443" s="62">
        <f>COUNTIF($G443:$BP443,"KH")+COUNTIF($G443:$BP443,"TL")+COUNTIF($G443:$BP443,"L")</f>
        <v/>
      </c>
      <c r="BV443" s="62" t="n"/>
      <c r="BW443" s="62">
        <f>COUNTIF($G443:$BP443,"hh")</f>
        <v/>
      </c>
      <c r="BX443" s="62">
        <f>COUNTIF($G443:$BP443,"nt7")</f>
        <v/>
      </c>
      <c r="BY443" s="62">
        <f>COUNTIF($G443:$BP443,"P")+COUNTIF($G443:$BP443,"p5,a5")/2+COUNTIF($G443:$BP443,"p5,b5")/2+COUNTIF($G443:$BP443,"p5,c5")/2+COUNTIF($G443:$BP443,"p5,d5")/2</f>
        <v/>
      </c>
      <c r="BZ443" s="63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4">
        <f>IF(BZ443&gt;25,4,IF(BZ443&gt;18,3,IF(BZ443&gt;12,2,IF(BZ443&gt;4,1,0))))-BX443-2+1</f>
        <v/>
      </c>
      <c r="CE443" s="30" t="n"/>
      <c r="CF443" s="64">
        <f>CD443*CI443</f>
        <v/>
      </c>
      <c r="CG443" s="65">
        <f>F443-BY443+1</f>
        <v/>
      </c>
      <c r="CH443" s="64">
        <f>CE443*16</f>
        <v/>
      </c>
      <c r="CI443" s="66">
        <f>VLOOKUP(A443,[1]DATA!$A$6:$AI$331,34,0)</f>
        <v/>
      </c>
      <c r="CJ443" s="67">
        <f>VLOOKUP(A443,[2]CHAMCONG!A$7:CI$333,79,0)</f>
        <v/>
      </c>
      <c r="CK443" s="68">
        <f>CJ443-CA443</f>
        <v/>
      </c>
    </row>
    <row r="444">
      <c r="A444" s="88" t="inlineStr">
        <is>
          <t>A2226</t>
        </is>
      </c>
      <c r="B444" s="70" t="inlineStr">
        <is>
          <t>Nguyễn Cẩm Tuyền</t>
        </is>
      </c>
      <c r="C444" s="77" t="inlineStr">
        <is>
          <t>Kho X1</t>
        </is>
      </c>
      <c r="D444" s="84" t="inlineStr">
        <is>
          <t>Trực tiếp</t>
        </is>
      </c>
      <c r="E444" s="69" t="inlineStr">
        <is>
          <t>2022-03-03</t>
        </is>
      </c>
      <c r="F444" s="69" t="inlineStr"/>
      <c r="G444" s="73" t="inlineStr">
        <is>
          <t>P0</t>
        </is>
      </c>
      <c r="H444" s="73" t="n">
        <v>0</v>
      </c>
      <c r="I444" s="75" t="inlineStr">
        <is>
          <t>P0</t>
        </is>
      </c>
      <c r="J444" s="75" t="n">
        <v>0</v>
      </c>
      <c r="K444" s="73" t="inlineStr"/>
      <c r="L444" s="73" t="n">
        <v>0</v>
      </c>
      <c r="M444" s="73" t="inlineStr">
        <is>
          <t>A</t>
        </is>
      </c>
      <c r="N444" s="73" t="n">
        <v>4</v>
      </c>
      <c r="O444" s="75" t="inlineStr">
        <is>
          <t>A</t>
        </is>
      </c>
      <c r="P444" s="75" t="n">
        <v>4</v>
      </c>
      <c r="Q444" s="73" t="inlineStr">
        <is>
          <t>A</t>
        </is>
      </c>
      <c r="R444" s="73" t="n">
        <v>4</v>
      </c>
      <c r="S444" s="73" t="inlineStr">
        <is>
          <t>A</t>
        </is>
      </c>
      <c r="T444" s="73" t="n">
        <v>4</v>
      </c>
      <c r="U444" s="73" t="inlineStr">
        <is>
          <t>A</t>
        </is>
      </c>
      <c r="V444" s="73" t="n">
        <v>4</v>
      </c>
      <c r="W444" s="73" t="inlineStr">
        <is>
          <t>L</t>
        </is>
      </c>
      <c r="X444" s="73" t="n">
        <v>0</v>
      </c>
      <c r="Y444" s="73" t="inlineStr"/>
      <c r="Z444" s="73" t="n">
        <v>0</v>
      </c>
      <c r="AA444" s="73" t="inlineStr">
        <is>
          <t>R0</t>
        </is>
      </c>
      <c r="AB444" s="73" t="n">
        <v>0</v>
      </c>
      <c r="AC444" s="73" t="n"/>
      <c r="AD444" s="73" t="n"/>
      <c r="AE444" s="73" t="n"/>
      <c r="AF444" s="73" t="n"/>
      <c r="AG444" s="73" t="n"/>
      <c r="AH444" s="73" t="n"/>
      <c r="AI444" s="73" t="n"/>
      <c r="AJ444" s="73" t="n"/>
      <c r="AK444" s="73" t="n"/>
      <c r="AL444" s="73" t="n"/>
      <c r="AM444" s="73" t="n"/>
      <c r="AN444" s="73" t="n"/>
      <c r="AO444" s="73" t="n"/>
      <c r="AP444" s="73" t="n"/>
      <c r="AQ444" s="73" t="n"/>
      <c r="AR444" s="73" t="n"/>
      <c r="AS444" s="73" t="n"/>
      <c r="AT444" s="73" t="n"/>
      <c r="AU444" s="73" t="n"/>
      <c r="AV444" s="73" t="n"/>
      <c r="AW444" s="73" t="n"/>
      <c r="AX444" s="73" t="n"/>
      <c r="AY444" s="73" t="n"/>
      <c r="AZ444" s="73" t="n"/>
      <c r="BA444" s="73" t="n"/>
      <c r="BB444" s="73" t="n"/>
      <c r="BC444" s="73" t="n"/>
      <c r="BD444" s="73" t="n"/>
      <c r="BE444" s="73" t="n"/>
      <c r="BF444" s="73" t="n"/>
      <c r="BG444" s="73" t="n"/>
      <c r="BH444" s="73" t="n"/>
      <c r="BI444" s="73" t="n"/>
      <c r="BJ444" s="73" t="n"/>
      <c r="BK444" s="73" t="n"/>
      <c r="BL444" s="73" t="n"/>
      <c r="BM444" s="73" t="n"/>
      <c r="BN444" s="73" t="n"/>
      <c r="BO444" s="73" t="n"/>
      <c r="BP444" s="73" t="n"/>
      <c r="BQ444" s="62">
        <f>COUNTIF($G444:$BP444,"a")+COUNTIF($G444:$BP444,"r0,a5")/2+COUNTIF($G444:$BP444,"p5,a5")/2</f>
        <v/>
      </c>
      <c r="BR444" s="62">
        <f>COUNTIF($G444:$BP444,"d")+COUNTIF($G444:$BP444,"r0,d5")/2+COUNTIF($G444:$BP444,"p5,d5")/2</f>
        <v/>
      </c>
      <c r="BS444" s="62">
        <f>COUNTIF($G444:$BP444,"b")+COUNTIF($G444:$BP444,"r0,b5")/2+COUNTIF($G444:$BP444,"p5,b5")/2</f>
        <v/>
      </c>
      <c r="BT444" s="62">
        <f>COUNTIF($G444:$BP444,"c")+COUNTIF($G444:$BP444,"r0,c5")/2+COUNTIF($G444:$BP444,"p5,c5")/2</f>
        <v/>
      </c>
      <c r="BU444" s="62">
        <f>COUNTIF($G444:$BP444,"KH")+COUNTIF($G444:$BP444,"TL")+COUNTIF($G444:$BP444,"L")</f>
        <v/>
      </c>
      <c r="BV444" s="62" t="n"/>
      <c r="BW444" s="62">
        <f>COUNTIF($G444:$BP444,"hh")</f>
        <v/>
      </c>
      <c r="BX444" s="62">
        <f>COUNTIF($G444:$BP444,"nt7")</f>
        <v/>
      </c>
      <c r="BY444" s="62">
        <f>COUNTIF($G444:$BP444,"P")+COUNTIF($G444:$BP444,"p5,a5")/2+COUNTIF($G444:$BP444,"p5,b5")/2+COUNTIF($G444:$BP444,"p5,c5")/2+COUNTIF($G444:$BP444,"p5,d5")/2</f>
        <v/>
      </c>
      <c r="BZ444" s="63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4">
        <f>IF(BZ444&gt;25,4,IF(BZ444&gt;18,3,IF(BZ444&gt;12,2,IF(BZ444&gt;4,1,0))))-BX444-2+1</f>
        <v/>
      </c>
      <c r="CE444" s="30" t="n"/>
      <c r="CF444" s="64">
        <f>CD444*CI444</f>
        <v/>
      </c>
      <c r="CG444" s="65">
        <f>F444-BY444+1</f>
        <v/>
      </c>
      <c r="CH444" s="64">
        <f>CE444*16</f>
        <v/>
      </c>
      <c r="CI444" s="66">
        <f>VLOOKUP(A444,[1]DATA!$A$6:$AI$331,34,0)</f>
        <v/>
      </c>
      <c r="CJ444" s="67">
        <f>VLOOKUP(A444,[2]CHAMCONG!A$7:CI$333,79,0)</f>
        <v/>
      </c>
      <c r="CK444" s="68">
        <f>CJ444-CA444</f>
        <v/>
      </c>
    </row>
    <row r="445">
      <c r="A445" s="83" t="inlineStr">
        <is>
          <t>A2228</t>
        </is>
      </c>
      <c r="B445" s="70" t="inlineStr">
        <is>
          <t>Phan Mạnh Tường</t>
        </is>
      </c>
      <c r="C445" s="77" t="inlineStr">
        <is>
          <t>Kế Toán Tài Chính</t>
        </is>
      </c>
      <c r="D445" s="84" t="inlineStr">
        <is>
          <t>Gián tiếp</t>
        </is>
      </c>
      <c r="E445" s="69" t="inlineStr">
        <is>
          <t>2022-03-14</t>
        </is>
      </c>
      <c r="F445" s="69" t="inlineStr"/>
      <c r="G445" s="73" t="inlineStr">
        <is>
          <t>D</t>
        </is>
      </c>
      <c r="H445" s="73" t="n">
        <v>0</v>
      </c>
      <c r="I445" s="75" t="inlineStr">
        <is>
          <t>D</t>
        </is>
      </c>
      <c r="J445" s="75" t="n">
        <v>0</v>
      </c>
      <c r="K445" s="73" t="inlineStr"/>
      <c r="L445" s="73" t="n">
        <v>0</v>
      </c>
      <c r="M445" s="73" t="inlineStr">
        <is>
          <t>D</t>
        </is>
      </c>
      <c r="N445" s="73" t="n">
        <v>0</v>
      </c>
      <c r="O445" s="75" t="inlineStr">
        <is>
          <t>D</t>
        </is>
      </c>
      <c r="P445" s="75" t="n">
        <v>0</v>
      </c>
      <c r="Q445" s="73" t="inlineStr">
        <is>
          <t>D</t>
        </is>
      </c>
      <c r="R445" s="73" t="n">
        <v>0</v>
      </c>
      <c r="S445" s="73" t="inlineStr">
        <is>
          <t>D</t>
        </is>
      </c>
      <c r="T445" s="73" t="n">
        <v>0</v>
      </c>
      <c r="U445" s="73" t="inlineStr">
        <is>
          <t>D</t>
        </is>
      </c>
      <c r="V445" s="73" t="n">
        <v>0</v>
      </c>
      <c r="W445" s="73" t="inlineStr">
        <is>
          <t>L</t>
        </is>
      </c>
      <c r="X445" s="73" t="n">
        <v>0</v>
      </c>
      <c r="Y445" s="73" t="inlineStr"/>
      <c r="Z445" s="73" t="n">
        <v>0</v>
      </c>
      <c r="AA445" s="73" t="inlineStr">
        <is>
          <t>P0</t>
        </is>
      </c>
      <c r="AB445" s="73" t="n">
        <v>0</v>
      </c>
      <c r="AC445" s="73" t="n"/>
      <c r="AD445" s="73" t="n"/>
      <c r="AE445" s="73" t="n"/>
      <c r="AF445" s="73" t="n"/>
      <c r="AG445" s="73" t="n"/>
      <c r="AH445" s="73" t="n"/>
      <c r="AI445" s="73" t="n"/>
      <c r="AJ445" s="73" t="n"/>
      <c r="AK445" s="73" t="n"/>
      <c r="AL445" s="73" t="n"/>
      <c r="AM445" s="73" t="n"/>
      <c r="AN445" s="73" t="n"/>
      <c r="AO445" s="73" t="n"/>
      <c r="AP445" s="73" t="n"/>
      <c r="AQ445" s="73" t="n"/>
      <c r="AR445" s="73" t="n"/>
      <c r="AS445" s="73" t="n"/>
      <c r="AT445" s="73" t="n"/>
      <c r="AU445" s="73" t="n"/>
      <c r="AV445" s="73" t="n"/>
      <c r="AW445" s="73" t="n"/>
      <c r="AX445" s="73" t="n"/>
      <c r="AY445" s="73" t="n"/>
      <c r="AZ445" s="73" t="n"/>
      <c r="BA445" s="73" t="n"/>
      <c r="BB445" s="73" t="n"/>
      <c r="BC445" s="73" t="n"/>
      <c r="BD445" s="73" t="n"/>
      <c r="BE445" s="73" t="n"/>
      <c r="BF445" s="73" t="n"/>
      <c r="BG445" s="73" t="n"/>
      <c r="BH445" s="73" t="n"/>
      <c r="BI445" s="73" t="n"/>
      <c r="BJ445" s="73" t="n"/>
      <c r="BK445" s="73" t="n"/>
      <c r="BL445" s="73" t="n"/>
      <c r="BM445" s="73" t="n"/>
      <c r="BN445" s="73" t="n"/>
      <c r="BO445" s="73" t="n"/>
      <c r="BP445" s="73" t="n"/>
      <c r="BQ445" s="62">
        <f>COUNTIF($G445:$BP445,"a")+COUNTIF($G445:$BP445,"r0,a5")/2+COUNTIF($G445:$BP445,"p5,a5")/2</f>
        <v/>
      </c>
      <c r="BR445" s="62">
        <f>COUNTIF($G445:$BP445,"d")+COUNTIF($G445:$BP445,"r0,d5")/2+COUNTIF($G445:$BP445,"p5,d5")/2</f>
        <v/>
      </c>
      <c r="BS445" s="62">
        <f>COUNTIF($G445:$BP445,"b")+COUNTIF($G445:$BP445,"r0,b5")/2+COUNTIF($G445:$BP445,"p5,b5")/2</f>
        <v/>
      </c>
      <c r="BT445" s="62">
        <f>COUNTIF($G445:$BP445,"c")+COUNTIF($G445:$BP445,"r0,c5")/2+COUNTIF($G445:$BP445,"p5,c5")/2</f>
        <v/>
      </c>
      <c r="BU445" s="62">
        <f>COUNTIF($G445:$BP445,"KH")+COUNTIF($G445:$BP445,"TL")+COUNTIF($G445:$BP445,"L")</f>
        <v/>
      </c>
      <c r="BV445" s="62" t="n"/>
      <c r="BW445" s="62">
        <f>COUNTIF($G445:$BP445,"hh")</f>
        <v/>
      </c>
      <c r="BX445" s="62">
        <f>COUNTIF($G445:$BP445,"nt7")</f>
        <v/>
      </c>
      <c r="BY445" s="62">
        <f>COUNTIF($G445:$BP445,"P")+COUNTIF($G445:$BP445,"p5,a5")/2+COUNTIF($G445:$BP445,"p5,b5")/2+COUNTIF($G445:$BP445,"p5,c5")/2+COUNTIF($G445:$BP445,"p5,d5")/2</f>
        <v/>
      </c>
      <c r="BZ445" s="63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4">
        <f>IF(BZ445&gt;25,4,IF(BZ445&gt;18,3,IF(BZ445&gt;12,2,IF(BZ445&gt;4,1,0))))-BX445-2+1</f>
        <v/>
      </c>
      <c r="CE445" s="30" t="n"/>
      <c r="CF445" s="64">
        <f>CD445*CI445</f>
        <v/>
      </c>
      <c r="CG445" s="65">
        <f>F445-BY445+1</f>
        <v/>
      </c>
      <c r="CH445" s="64">
        <f>CE445*16</f>
        <v/>
      </c>
      <c r="CI445" s="66">
        <f>VLOOKUP(A445,[1]DATA!$A$6:$AI$331,34,0)</f>
        <v/>
      </c>
      <c r="CJ445" s="67">
        <f>VLOOKUP(A445,[2]CHAMCONG!A$7:CI$333,79,0)</f>
        <v/>
      </c>
      <c r="CK445" s="68">
        <f>CJ445-CA445</f>
        <v/>
      </c>
    </row>
    <row r="446">
      <c r="A446" s="83" t="inlineStr">
        <is>
          <t>A2231</t>
        </is>
      </c>
      <c r="B446" s="70" t="inlineStr">
        <is>
          <t>Nguyễn Thị Trúc Ngân</t>
        </is>
      </c>
      <c r="C446" s="77" t="inlineStr">
        <is>
          <t>QA/QC X1 Ép</t>
        </is>
      </c>
      <c r="D446" s="84" t="inlineStr">
        <is>
          <t>Trực tiếp</t>
        </is>
      </c>
      <c r="E446" s="69" t="inlineStr">
        <is>
          <t>2022-03-02</t>
        </is>
      </c>
      <c r="F446" s="69" t="inlineStr"/>
      <c r="G446" s="73" t="inlineStr">
        <is>
          <t>C</t>
        </is>
      </c>
      <c r="H446" s="73" t="n">
        <v>4</v>
      </c>
      <c r="I446" s="75" t="inlineStr">
        <is>
          <t>C</t>
        </is>
      </c>
      <c r="J446" s="75" t="n">
        <v>4</v>
      </c>
      <c r="K446" s="73" t="inlineStr"/>
      <c r="L446" s="73" t="n">
        <v>0</v>
      </c>
      <c r="M446" s="73" t="inlineStr">
        <is>
          <t>A</t>
        </is>
      </c>
      <c r="N446" s="73" t="n">
        <v>4</v>
      </c>
      <c r="O446" s="75" t="inlineStr">
        <is>
          <t>A</t>
        </is>
      </c>
      <c r="P446" s="75" t="n">
        <v>4</v>
      </c>
      <c r="Q446" s="73" t="inlineStr">
        <is>
          <t>A</t>
        </is>
      </c>
      <c r="R446" s="73" t="n">
        <v>4</v>
      </c>
      <c r="S446" s="73" t="inlineStr">
        <is>
          <t>A</t>
        </is>
      </c>
      <c r="T446" s="73" t="n">
        <v>4</v>
      </c>
      <c r="U446" s="73" t="inlineStr">
        <is>
          <t>A</t>
        </is>
      </c>
      <c r="V446" s="73" t="n">
        <v>4</v>
      </c>
      <c r="W446" s="73" t="inlineStr">
        <is>
          <t>L</t>
        </is>
      </c>
      <c r="X446" s="73" t="n">
        <v>0</v>
      </c>
      <c r="Y446" s="73" t="inlineStr"/>
      <c r="Z446" s="73" t="n">
        <v>0</v>
      </c>
      <c r="AA446" s="73" t="inlineStr">
        <is>
          <t>P0</t>
        </is>
      </c>
      <c r="AB446" s="73" t="n">
        <v>0</v>
      </c>
      <c r="AC446" s="73" t="n"/>
      <c r="AD446" s="73" t="n"/>
      <c r="AE446" s="73" t="n"/>
      <c r="AF446" s="73" t="n"/>
      <c r="AG446" s="73" t="n"/>
      <c r="AH446" s="73" t="n"/>
      <c r="AI446" s="73" t="n"/>
      <c r="AJ446" s="73" t="n"/>
      <c r="AK446" s="73" t="n"/>
      <c r="AL446" s="73" t="n"/>
      <c r="AM446" s="73" t="n"/>
      <c r="AN446" s="73" t="n"/>
      <c r="AO446" s="73" t="n"/>
      <c r="AP446" s="73" t="n"/>
      <c r="AQ446" s="73" t="n"/>
      <c r="AR446" s="73" t="n"/>
      <c r="AS446" s="73" t="n"/>
      <c r="AT446" s="73" t="n"/>
      <c r="AU446" s="73" t="n"/>
      <c r="AV446" s="73" t="n"/>
      <c r="AW446" s="73" t="n"/>
      <c r="AX446" s="73" t="n"/>
      <c r="AY446" s="73" t="n"/>
      <c r="AZ446" s="73" t="n"/>
      <c r="BA446" s="73" t="n"/>
      <c r="BB446" s="73" t="n"/>
      <c r="BC446" s="73" t="n"/>
      <c r="BD446" s="73" t="n"/>
      <c r="BE446" s="73" t="n"/>
      <c r="BF446" s="73" t="n"/>
      <c r="BG446" s="73" t="n"/>
      <c r="BH446" s="73" t="n"/>
      <c r="BI446" s="73" t="n"/>
      <c r="BJ446" s="73" t="n"/>
      <c r="BK446" s="73" t="n"/>
      <c r="BL446" s="73" t="n"/>
      <c r="BM446" s="73" t="n"/>
      <c r="BN446" s="73" t="n"/>
      <c r="BO446" s="73" t="n"/>
      <c r="BP446" s="73" t="n"/>
      <c r="BQ446" s="62">
        <f>COUNTIF($G446:$BP446,"a")+COUNTIF($G446:$BP446,"r0,a5")/2+COUNTIF($G446:$BP446,"p5,a5")/2</f>
        <v/>
      </c>
      <c r="BR446" s="62">
        <f>COUNTIF($G446:$BP446,"d")+COUNTIF($G446:$BP446,"r0,d5")/2+COUNTIF($G446:$BP446,"p5,d5")/2</f>
        <v/>
      </c>
      <c r="BS446" s="62">
        <f>COUNTIF($G446:$BP446,"b")+COUNTIF($G446:$BP446,"r0,b5")/2+COUNTIF($G446:$BP446,"p5,b5")/2</f>
        <v/>
      </c>
      <c r="BT446" s="62">
        <f>COUNTIF($G446:$BP446,"c")+COUNTIF($G446:$BP446,"r0,c5")/2+COUNTIF($G446:$BP446,"p5,c5")/2</f>
        <v/>
      </c>
      <c r="BU446" s="62">
        <f>COUNTIF($G446:$BP446,"KH")+COUNTIF($G446:$BP446,"TL")+COUNTIF($G446:$BP446,"L")</f>
        <v/>
      </c>
      <c r="BV446" s="62" t="n"/>
      <c r="BW446" s="62">
        <f>COUNTIF($G446:$BP446,"hh")</f>
        <v/>
      </c>
      <c r="BX446" s="62">
        <f>COUNTIF($G446:$BP446,"nt7")</f>
        <v/>
      </c>
      <c r="BY446" s="62">
        <f>COUNTIF($G446:$BP446,"P")+COUNTIF($G446:$BP446,"p5,a5")/2+COUNTIF($G446:$BP446,"p5,b5")/2+COUNTIF($G446:$BP446,"p5,c5")/2+COUNTIF($G446:$BP446,"p5,d5")/2</f>
        <v/>
      </c>
      <c r="BZ446" s="63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4">
        <f>IF(BZ446&gt;25,4,IF(BZ446&gt;18,3,IF(BZ446&gt;12,2,IF(BZ446&gt;4,1,0))))-BX446-2+1</f>
        <v/>
      </c>
      <c r="CE446" s="30" t="n"/>
      <c r="CF446" s="64">
        <f>CD446*CI446</f>
        <v/>
      </c>
      <c r="CG446" s="65">
        <f>F446-BY446+1</f>
        <v/>
      </c>
      <c r="CH446" s="64">
        <f>CE446*16</f>
        <v/>
      </c>
      <c r="CI446" s="66">
        <f>VLOOKUP(A446,[1]DATA!$A$6:$AI$331,34,0)</f>
        <v/>
      </c>
      <c r="CJ446" s="67">
        <f>VLOOKUP(A446,[2]CHAMCONG!A$7:CI$333,79,0)</f>
        <v/>
      </c>
      <c r="CK446" s="68">
        <f>CJ446-CA446</f>
        <v/>
      </c>
    </row>
    <row r="447">
      <c r="A447" s="88" t="inlineStr">
        <is>
          <t>A2233</t>
        </is>
      </c>
      <c r="B447" s="70" t="inlineStr">
        <is>
          <t>Nguyễn Thị Thu Hồng</t>
        </is>
      </c>
      <c r="C447" s="77" t="inlineStr">
        <is>
          <t>QA/QC X1 Ép</t>
        </is>
      </c>
      <c r="D447" s="84" t="inlineStr">
        <is>
          <t>Trực tiếp</t>
        </is>
      </c>
      <c r="E447" s="69" t="inlineStr">
        <is>
          <t>2022-03-02</t>
        </is>
      </c>
      <c r="F447" s="69" t="inlineStr"/>
      <c r="G447" s="73" t="inlineStr">
        <is>
          <t>A</t>
        </is>
      </c>
      <c r="H447" s="73" t="n">
        <v>1</v>
      </c>
      <c r="I447" s="75" t="inlineStr">
        <is>
          <t>A</t>
        </is>
      </c>
      <c r="J447" s="75" t="n">
        <v>4</v>
      </c>
      <c r="K447" s="73" t="inlineStr"/>
      <c r="L447" s="73" t="n">
        <v>0</v>
      </c>
      <c r="M447" s="73" t="inlineStr">
        <is>
          <t>C</t>
        </is>
      </c>
      <c r="N447" s="73" t="n">
        <v>4</v>
      </c>
      <c r="O447" s="75" t="inlineStr">
        <is>
          <t>C</t>
        </is>
      </c>
      <c r="P447" s="75" t="n">
        <v>4</v>
      </c>
      <c r="Q447" s="73" t="inlineStr">
        <is>
          <t>C</t>
        </is>
      </c>
      <c r="R447" s="73" t="n">
        <v>4</v>
      </c>
      <c r="S447" s="73" t="inlineStr">
        <is>
          <t>C</t>
        </is>
      </c>
      <c r="T447" s="73" t="n">
        <v>4</v>
      </c>
      <c r="U447" s="73" t="inlineStr">
        <is>
          <t>R0</t>
        </is>
      </c>
      <c r="V447" s="73" t="n">
        <v>0</v>
      </c>
      <c r="W447" s="73" t="inlineStr">
        <is>
          <t>L</t>
        </is>
      </c>
      <c r="X447" s="73" t="n">
        <v>0</v>
      </c>
      <c r="Y447" s="73" t="inlineStr"/>
      <c r="Z447" s="73" t="n">
        <v>0</v>
      </c>
      <c r="AA447" s="73" t="inlineStr">
        <is>
          <t>R0</t>
        </is>
      </c>
      <c r="AB447" s="73" t="n">
        <v>0</v>
      </c>
      <c r="AC447" s="73" t="n"/>
      <c r="AD447" s="73" t="n"/>
      <c r="AE447" s="73" t="n"/>
      <c r="AF447" s="73" t="n"/>
      <c r="AG447" s="73" t="n"/>
      <c r="AH447" s="73" t="n"/>
      <c r="AI447" s="73" t="n"/>
      <c r="AJ447" s="73" t="n"/>
      <c r="AK447" s="73" t="n"/>
      <c r="AL447" s="73" t="n"/>
      <c r="AM447" s="73" t="n"/>
      <c r="AN447" s="73" t="n"/>
      <c r="AO447" s="73" t="n"/>
      <c r="AP447" s="73" t="n"/>
      <c r="AQ447" s="73" t="n"/>
      <c r="AR447" s="73" t="n"/>
      <c r="AS447" s="73" t="n"/>
      <c r="AT447" s="73" t="n"/>
      <c r="AU447" s="73" t="n"/>
      <c r="AV447" s="73" t="n"/>
      <c r="AW447" s="73" t="n"/>
      <c r="AX447" s="73" t="n"/>
      <c r="AY447" s="73" t="n"/>
      <c r="AZ447" s="73" t="n"/>
      <c r="BA447" s="73" t="n"/>
      <c r="BB447" s="73" t="n"/>
      <c r="BC447" s="73" t="n"/>
      <c r="BD447" s="73" t="n"/>
      <c r="BE447" s="73" t="n"/>
      <c r="BF447" s="73" t="n"/>
      <c r="BG447" s="73" t="n"/>
      <c r="BH447" s="73" t="n"/>
      <c r="BI447" s="73" t="n"/>
      <c r="BJ447" s="73" t="n"/>
      <c r="BK447" s="73" t="n"/>
      <c r="BL447" s="73" t="n"/>
      <c r="BM447" s="73" t="n"/>
      <c r="BN447" s="73" t="n"/>
      <c r="BO447" s="73" t="n"/>
      <c r="BP447" s="73" t="n"/>
      <c r="BQ447" s="62">
        <f>COUNTIF($G447:$BP447,"a")+COUNTIF($G447:$BP447,"r0,a5")/2+COUNTIF($G447:$BP447,"p5,a5")/2</f>
        <v/>
      </c>
      <c r="BR447" s="62">
        <f>COUNTIF($G447:$BP447,"d")+COUNTIF($G447:$BP447,"r0,d5")/2+COUNTIF($G447:$BP447,"p5,d5")/2</f>
        <v/>
      </c>
      <c r="BS447" s="62">
        <f>COUNTIF($G447:$BP447,"b")+COUNTIF($G447:$BP447,"r0,b5")/2+COUNTIF($G447:$BP447,"p5,b5")/2</f>
        <v/>
      </c>
      <c r="BT447" s="62">
        <f>COUNTIF($G447:$BP447,"c")+COUNTIF($G447:$BP447,"r0,c5")/2+COUNTIF($G447:$BP447,"p5,c5")/2</f>
        <v/>
      </c>
      <c r="BU447" s="62">
        <f>COUNTIF($G447:$BP447,"KH")+COUNTIF($G447:$BP447,"TL")+COUNTIF($G447:$BP447,"L")</f>
        <v/>
      </c>
      <c r="BV447" s="62" t="n"/>
      <c r="BW447" s="62">
        <f>COUNTIF($G447:$BP447,"hh")</f>
        <v/>
      </c>
      <c r="BX447" s="62">
        <f>COUNTIF($G447:$BP447,"nt7")</f>
        <v/>
      </c>
      <c r="BY447" s="62">
        <f>COUNTIF($G447:$BP447,"P")+COUNTIF($G447:$BP447,"p5,a5")/2+COUNTIF($G447:$BP447,"p5,b5")/2+COUNTIF($G447:$BP447,"p5,c5")/2+COUNTIF($G447:$BP447,"p5,d5")/2</f>
        <v/>
      </c>
      <c r="BZ447" s="63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4">
        <f>IF(BZ447&gt;25,4,IF(BZ447&gt;18,3,IF(BZ447&gt;12,2,IF(BZ447&gt;4,1,0))))-BX447-2+1</f>
        <v/>
      </c>
      <c r="CE447" s="30" t="n"/>
      <c r="CF447" s="64">
        <f>CD447*CI447</f>
        <v/>
      </c>
      <c r="CG447" s="65">
        <f>F447-BY447+1</f>
        <v/>
      </c>
      <c r="CH447" s="64">
        <f>CE447*16</f>
        <v/>
      </c>
      <c r="CI447" s="66">
        <f>VLOOKUP(A447,[1]DATA!$A$6:$AI$331,34,0)</f>
        <v/>
      </c>
      <c r="CJ447" s="67">
        <f>VLOOKUP(A447,[2]CHAMCONG!A$7:CI$333,79,0)</f>
        <v/>
      </c>
      <c r="CK447" s="68">
        <f>CJ447-CA447</f>
        <v/>
      </c>
    </row>
    <row r="448">
      <c r="A448" s="83" t="inlineStr">
        <is>
          <t>A2236</t>
        </is>
      </c>
      <c r="B448" s="70" t="inlineStr">
        <is>
          <t>Nguyễn Thị Huệ</t>
        </is>
      </c>
      <c r="C448" s="77" t="inlineStr">
        <is>
          <t>Kế Toán Tài Chính</t>
        </is>
      </c>
      <c r="D448" s="84" t="inlineStr">
        <is>
          <t>Gián tiếp</t>
        </is>
      </c>
      <c r="E448" s="69" t="inlineStr">
        <is>
          <t>2022-03-07</t>
        </is>
      </c>
      <c r="F448" s="69" t="inlineStr"/>
      <c r="G448" s="73" t="inlineStr">
        <is>
          <t>R0</t>
        </is>
      </c>
      <c r="H448" s="73" t="n">
        <v>0</v>
      </c>
      <c r="I448" s="75" t="inlineStr">
        <is>
          <t>D</t>
        </is>
      </c>
      <c r="J448" s="75" t="n">
        <v>0</v>
      </c>
      <c r="K448" s="73" t="inlineStr"/>
      <c r="L448" s="73" t="n">
        <v>0</v>
      </c>
      <c r="M448" s="73" t="inlineStr">
        <is>
          <t>D</t>
        </is>
      </c>
      <c r="N448" s="73" t="n">
        <v>0</v>
      </c>
      <c r="O448" s="75" t="inlineStr">
        <is>
          <t>D</t>
        </is>
      </c>
      <c r="P448" s="75" t="n">
        <v>0</v>
      </c>
      <c r="Q448" s="73" t="inlineStr">
        <is>
          <t>D</t>
        </is>
      </c>
      <c r="R448" s="73" t="n">
        <v>0</v>
      </c>
      <c r="S448" s="73" t="inlineStr">
        <is>
          <t>D</t>
        </is>
      </c>
      <c r="T448" s="73" t="n">
        <v>0</v>
      </c>
      <c r="U448" s="73" t="inlineStr">
        <is>
          <t>D</t>
        </is>
      </c>
      <c r="V448" s="73" t="n">
        <v>0</v>
      </c>
      <c r="W448" s="73" t="inlineStr">
        <is>
          <t>L</t>
        </is>
      </c>
      <c r="X448" s="73" t="n">
        <v>0</v>
      </c>
      <c r="Y448" s="73" t="inlineStr"/>
      <c r="Z448" s="73" t="n">
        <v>0</v>
      </c>
      <c r="AA448" s="73" t="inlineStr">
        <is>
          <t>R0</t>
        </is>
      </c>
      <c r="AB448" s="73" t="n">
        <v>0</v>
      </c>
      <c r="AC448" s="73" t="n"/>
      <c r="AD448" s="73" t="n"/>
      <c r="AE448" s="73" t="n"/>
      <c r="AF448" s="73" t="n"/>
      <c r="AG448" s="73" t="n"/>
      <c r="AH448" s="73" t="n"/>
      <c r="AI448" s="73" t="n"/>
      <c r="AJ448" s="73" t="n"/>
      <c r="AK448" s="73" t="n"/>
      <c r="AL448" s="73" t="n"/>
      <c r="AM448" s="73" t="n"/>
      <c r="AN448" s="73" t="n"/>
      <c r="AO448" s="73" t="n"/>
      <c r="AP448" s="73" t="n"/>
      <c r="AQ448" s="73" t="n"/>
      <c r="AR448" s="73" t="n"/>
      <c r="AS448" s="73" t="n"/>
      <c r="AT448" s="73" t="n"/>
      <c r="AU448" s="73" t="n"/>
      <c r="AV448" s="73" t="n"/>
      <c r="AW448" s="73" t="n"/>
      <c r="AX448" s="73" t="n"/>
      <c r="AY448" s="73" t="n"/>
      <c r="AZ448" s="73" t="n"/>
      <c r="BA448" s="73" t="n"/>
      <c r="BB448" s="73" t="n"/>
      <c r="BC448" s="73" t="n"/>
      <c r="BD448" s="73" t="n"/>
      <c r="BE448" s="73" t="n"/>
      <c r="BF448" s="73" t="n"/>
      <c r="BG448" s="73" t="n"/>
      <c r="BH448" s="73" t="n"/>
      <c r="BI448" s="73" t="n"/>
      <c r="BJ448" s="73" t="n"/>
      <c r="BK448" s="73" t="n"/>
      <c r="BL448" s="73" t="n"/>
      <c r="BM448" s="73" t="n"/>
      <c r="BN448" s="73" t="n"/>
      <c r="BO448" s="73" t="n"/>
      <c r="BP448" s="73" t="n"/>
      <c r="BQ448" s="62">
        <f>COUNTIF($G448:$BP448,"a")+COUNTIF($G448:$BP448,"r0,a5")/2+COUNTIF($G448:$BP448,"p5,a5")/2</f>
        <v/>
      </c>
      <c r="BR448" s="62">
        <f>COUNTIF($G448:$BP448,"d")+COUNTIF($G448:$BP448,"r0,d5")/2+COUNTIF($G448:$BP448,"p5,d5")/2</f>
        <v/>
      </c>
      <c r="BS448" s="62">
        <f>COUNTIF($G448:$BP448,"b")+COUNTIF($G448:$BP448,"r0,b5")/2+COUNTIF($G448:$BP448,"p5,b5")/2</f>
        <v/>
      </c>
      <c r="BT448" s="62">
        <f>COUNTIF($G448:$BP448,"c")+COUNTIF($G448:$BP448,"r0,c5")/2+COUNTIF($G448:$BP448,"p5,c5")/2</f>
        <v/>
      </c>
      <c r="BU448" s="62">
        <f>COUNTIF($G448:$BP448,"KH")+COUNTIF($G448:$BP448,"TL")+COUNTIF($G448:$BP448,"L")</f>
        <v/>
      </c>
      <c r="BV448" s="62" t="n"/>
      <c r="BW448" s="62">
        <f>COUNTIF($G448:$BP448,"hh")</f>
        <v/>
      </c>
      <c r="BX448" s="62">
        <f>COUNTIF($G448:$BP448,"nt7")</f>
        <v/>
      </c>
      <c r="BY448" s="62">
        <f>COUNTIF($G448:$BP448,"P")+COUNTIF($G448:$BP448,"p5,a5")/2+COUNTIF($G448:$BP448,"p5,b5")/2+COUNTIF($G448:$BP448,"p5,c5")/2+COUNTIF($G448:$BP448,"p5,d5")/2</f>
        <v/>
      </c>
      <c r="BZ448" s="63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4">
        <f>IF(BZ448&gt;25,4,IF(BZ448&gt;18,3,IF(BZ448&gt;12,2,IF(BZ448&gt;4,1,0))))-BX448-2+1</f>
        <v/>
      </c>
      <c r="CE448" s="30" t="n"/>
      <c r="CF448" s="64">
        <f>CD448*CI448</f>
        <v/>
      </c>
      <c r="CG448" s="65">
        <f>F448-BY448+1</f>
        <v/>
      </c>
      <c r="CH448" s="64">
        <f>CE448*16</f>
        <v/>
      </c>
      <c r="CI448" s="66">
        <f>VLOOKUP(A448,[1]DATA!$A$6:$AI$331,34,0)</f>
        <v/>
      </c>
      <c r="CJ448" s="67">
        <f>VLOOKUP(A448,[2]CHAMCONG!A$7:CI$333,79,0)</f>
        <v/>
      </c>
      <c r="CK448" s="68">
        <f>CJ448-CA448</f>
        <v/>
      </c>
    </row>
    <row r="449">
      <c r="A449" s="88" t="inlineStr">
        <is>
          <t>A2237</t>
        </is>
      </c>
      <c r="B449" s="70" t="inlineStr">
        <is>
          <t>Võ Hoài Nam</t>
        </is>
      </c>
      <c r="C449" s="77" t="inlineStr">
        <is>
          <t>X1 Ép - A</t>
        </is>
      </c>
      <c r="D449" s="84" t="inlineStr">
        <is>
          <t>Trực tiếp</t>
        </is>
      </c>
      <c r="E449" s="69" t="inlineStr">
        <is>
          <t>2022-03-04</t>
        </is>
      </c>
      <c r="F449" s="69" t="inlineStr"/>
      <c r="G449" s="73" t="inlineStr">
        <is>
          <t>A</t>
        </is>
      </c>
      <c r="H449" s="73" t="n">
        <v>4</v>
      </c>
      <c r="I449" s="75" t="inlineStr">
        <is>
          <t>A</t>
        </is>
      </c>
      <c r="J449" s="75" t="n">
        <v>4</v>
      </c>
      <c r="K449" s="73" t="inlineStr"/>
      <c r="L449" s="73" t="n">
        <v>0</v>
      </c>
      <c r="M449" s="73" t="inlineStr">
        <is>
          <t>C</t>
        </is>
      </c>
      <c r="N449" s="73" t="n">
        <v>4</v>
      </c>
      <c r="O449" s="75" t="inlineStr">
        <is>
          <t>C</t>
        </is>
      </c>
      <c r="P449" s="75" t="n">
        <v>4</v>
      </c>
      <c r="Q449" s="73" t="inlineStr">
        <is>
          <t>C</t>
        </is>
      </c>
      <c r="R449" s="73" t="n">
        <v>4</v>
      </c>
      <c r="S449" s="73" t="inlineStr">
        <is>
          <t>C</t>
        </is>
      </c>
      <c r="T449" s="73" t="n">
        <v>4</v>
      </c>
      <c r="U449" s="73" t="inlineStr">
        <is>
          <t>C</t>
        </is>
      </c>
      <c r="V449" s="73" t="n">
        <v>4</v>
      </c>
      <c r="W449" s="73" t="inlineStr">
        <is>
          <t>L</t>
        </is>
      </c>
      <c r="X449" s="73" t="n">
        <v>0</v>
      </c>
      <c r="Y449" s="73" t="inlineStr"/>
      <c r="Z449" s="73" t="n">
        <v>0</v>
      </c>
      <c r="AA449" s="73" t="inlineStr">
        <is>
          <t>R0</t>
        </is>
      </c>
      <c r="AB449" s="73" t="n">
        <v>0</v>
      </c>
      <c r="AC449" s="73" t="n"/>
      <c r="AD449" s="73" t="n"/>
      <c r="AE449" s="73" t="n"/>
      <c r="AF449" s="73" t="n"/>
      <c r="AG449" s="73" t="n"/>
      <c r="AH449" s="73" t="n"/>
      <c r="AI449" s="73" t="n"/>
      <c r="AJ449" s="73" t="n"/>
      <c r="AK449" s="73" t="n"/>
      <c r="AL449" s="73" t="n"/>
      <c r="AM449" s="73" t="n"/>
      <c r="AN449" s="73" t="n"/>
      <c r="AO449" s="73" t="n"/>
      <c r="AP449" s="73" t="n"/>
      <c r="AQ449" s="73" t="n"/>
      <c r="AR449" s="73" t="n"/>
      <c r="AS449" s="73" t="n"/>
      <c r="AT449" s="73" t="n"/>
      <c r="AU449" s="73" t="n"/>
      <c r="AV449" s="73" t="n"/>
      <c r="AW449" s="73" t="n"/>
      <c r="AX449" s="73" t="n"/>
      <c r="AY449" s="73" t="n"/>
      <c r="AZ449" s="73" t="n"/>
      <c r="BA449" s="73" t="n"/>
      <c r="BB449" s="73" t="n"/>
      <c r="BC449" s="73" t="n"/>
      <c r="BD449" s="73" t="n"/>
      <c r="BE449" s="73" t="n"/>
      <c r="BF449" s="73" t="n"/>
      <c r="BG449" s="73" t="n"/>
      <c r="BH449" s="73" t="n"/>
      <c r="BI449" s="73" t="n"/>
      <c r="BJ449" s="73" t="n"/>
      <c r="BK449" s="73" t="n"/>
      <c r="BL449" s="73" t="n"/>
      <c r="BM449" s="73" t="n"/>
      <c r="BN449" s="73" t="n"/>
      <c r="BO449" s="73" t="n"/>
      <c r="BP449" s="73" t="n"/>
      <c r="BQ449" s="62">
        <f>COUNTIF($G449:$BP449,"a")+COUNTIF($G449:$BP449,"r0,a5")/2+COUNTIF($G449:$BP449,"p5,a5")/2</f>
        <v/>
      </c>
      <c r="BR449" s="62">
        <f>COUNTIF($G449:$BP449,"d")+COUNTIF($G449:$BP449,"r0,d5")/2+COUNTIF($G449:$BP449,"p5,d5")/2</f>
        <v/>
      </c>
      <c r="BS449" s="62">
        <f>COUNTIF($G449:$BP449,"b")+COUNTIF($G449:$BP449,"r0,b5")/2+COUNTIF($G449:$BP449,"p5,b5")/2</f>
        <v/>
      </c>
      <c r="BT449" s="62">
        <f>COUNTIF($G449:$BP449,"c")+COUNTIF($G449:$BP449,"r0,c5")/2+COUNTIF($G449:$BP449,"p5,c5")/2</f>
        <v/>
      </c>
      <c r="BU449" s="62">
        <f>COUNTIF($G449:$BP449,"KH")+COUNTIF($G449:$BP449,"TL")+COUNTIF($G449:$BP449,"L")</f>
        <v/>
      </c>
      <c r="BV449" s="62" t="n"/>
      <c r="BW449" s="62">
        <f>COUNTIF($G449:$BP449,"hh")</f>
        <v/>
      </c>
      <c r="BX449" s="62">
        <f>COUNTIF($G449:$BP449,"nt7")</f>
        <v/>
      </c>
      <c r="BY449" s="62">
        <f>COUNTIF($G449:$BP449,"P")+COUNTIF($G449:$BP449,"p5,a5")/2+COUNTIF($G449:$BP449,"p5,b5")/2+COUNTIF($G449:$BP449,"p5,c5")/2+COUNTIF($G449:$BP449,"p5,d5")/2</f>
        <v/>
      </c>
      <c r="BZ449" s="63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4">
        <f>IF(BZ449&gt;25,4,IF(BZ449&gt;18,3,IF(BZ449&gt;12,2,IF(BZ449&gt;4,1,0))))-BX449-2+1</f>
        <v/>
      </c>
      <c r="CE449" s="30" t="n"/>
      <c r="CF449" s="64">
        <f>CD449*CI449</f>
        <v/>
      </c>
      <c r="CG449" s="65">
        <f>F449-BY449+1</f>
        <v/>
      </c>
      <c r="CH449" s="64">
        <f>CE449*16</f>
        <v/>
      </c>
      <c r="CI449" s="66">
        <f>VLOOKUP(A449,[1]DATA!$A$6:$AI$331,34,0)</f>
        <v/>
      </c>
      <c r="CJ449" s="67">
        <f>VLOOKUP(A449,[2]CHAMCONG!A$7:CI$333,79,0)</f>
        <v/>
      </c>
      <c r="CK449" s="68">
        <f>CJ449-CA449</f>
        <v/>
      </c>
    </row>
    <row r="450">
      <c r="A450" s="88" t="inlineStr">
        <is>
          <t>A2238</t>
        </is>
      </c>
      <c r="B450" s="70" t="inlineStr">
        <is>
          <t>Trần Văn Linh</t>
        </is>
      </c>
      <c r="C450" s="77" t="inlineStr">
        <is>
          <t>QA/QC Hành Chính</t>
        </is>
      </c>
      <c r="D450" s="84" t="inlineStr">
        <is>
          <t>Gián tiếp</t>
        </is>
      </c>
      <c r="E450" s="69" t="inlineStr">
        <is>
          <t>2022-03-16</t>
        </is>
      </c>
      <c r="F450" s="69" t="inlineStr"/>
      <c r="G450" s="73" t="inlineStr">
        <is>
          <t>D</t>
        </is>
      </c>
      <c r="H450" s="73" t="n">
        <v>0</v>
      </c>
      <c r="I450" s="75" t="inlineStr">
        <is>
          <t>D</t>
        </is>
      </c>
      <c r="J450" s="75" t="n">
        <v>0</v>
      </c>
      <c r="K450" s="73" t="inlineStr"/>
      <c r="L450" s="73" t="n">
        <v>0</v>
      </c>
      <c r="M450" s="73" t="inlineStr">
        <is>
          <t>D</t>
        </is>
      </c>
      <c r="N450" s="73" t="n">
        <v>0</v>
      </c>
      <c r="O450" s="75" t="inlineStr">
        <is>
          <t>D</t>
        </is>
      </c>
      <c r="P450" s="75" t="n">
        <v>0</v>
      </c>
      <c r="Q450" s="73" t="inlineStr">
        <is>
          <t>D</t>
        </is>
      </c>
      <c r="R450" s="73" t="n">
        <v>0</v>
      </c>
      <c r="S450" s="73" t="inlineStr">
        <is>
          <t>D</t>
        </is>
      </c>
      <c r="T450" s="73" t="n">
        <v>0</v>
      </c>
      <c r="U450" s="73" t="inlineStr">
        <is>
          <t>D</t>
        </is>
      </c>
      <c r="V450" s="73" t="n">
        <v>0</v>
      </c>
      <c r="W450" s="73" t="inlineStr">
        <is>
          <t>L</t>
        </is>
      </c>
      <c r="X450" s="73" t="n">
        <v>0</v>
      </c>
      <c r="Y450" s="73" t="inlineStr"/>
      <c r="Z450" s="73" t="n">
        <v>0</v>
      </c>
      <c r="AA450" s="73" t="inlineStr">
        <is>
          <t>R0</t>
        </is>
      </c>
      <c r="AB450" s="73" t="n">
        <v>0</v>
      </c>
      <c r="AC450" s="73" t="n"/>
      <c r="AD450" s="73" t="n"/>
      <c r="AE450" s="73" t="n"/>
      <c r="AF450" s="73" t="n"/>
      <c r="AG450" s="73" t="n"/>
      <c r="AH450" s="73" t="n"/>
      <c r="AI450" s="73" t="n"/>
      <c r="AJ450" s="73" t="n"/>
      <c r="AK450" s="73" t="n"/>
      <c r="AL450" s="73" t="n"/>
      <c r="AM450" s="73" t="n"/>
      <c r="AN450" s="73" t="n"/>
      <c r="AO450" s="73" t="n"/>
      <c r="AP450" s="73" t="n"/>
      <c r="AQ450" s="73" t="n"/>
      <c r="AR450" s="73" t="n"/>
      <c r="AS450" s="73" t="n"/>
      <c r="AT450" s="73" t="n"/>
      <c r="AU450" s="73" t="n"/>
      <c r="AV450" s="73" t="n"/>
      <c r="AW450" s="73" t="n"/>
      <c r="AX450" s="73" t="n"/>
      <c r="AY450" s="73" t="n"/>
      <c r="AZ450" s="73" t="n"/>
      <c r="BA450" s="73" t="n"/>
      <c r="BB450" s="73" t="n"/>
      <c r="BC450" s="73" t="n"/>
      <c r="BD450" s="73" t="n"/>
      <c r="BE450" s="73" t="n"/>
      <c r="BF450" s="73" t="n"/>
      <c r="BG450" s="73" t="n"/>
      <c r="BH450" s="73" t="n"/>
      <c r="BI450" s="73" t="n"/>
      <c r="BJ450" s="73" t="n"/>
      <c r="BK450" s="73" t="n"/>
      <c r="BL450" s="73" t="n"/>
      <c r="BM450" s="73" t="n"/>
      <c r="BN450" s="73" t="n"/>
      <c r="BO450" s="73" t="n"/>
      <c r="BP450" s="73" t="n"/>
      <c r="BQ450" s="62">
        <f>COUNTIF($G450:$BP450,"a")+COUNTIF($G450:$BP450,"r0,a5")/2+COUNTIF($G450:$BP450,"p5,a5")/2</f>
        <v/>
      </c>
      <c r="BR450" s="62">
        <f>COUNTIF($G450:$BP450,"d")+COUNTIF($G450:$BP450,"r0,d5")/2+COUNTIF($G450:$BP450,"p5,d5")/2</f>
        <v/>
      </c>
      <c r="BS450" s="62">
        <f>COUNTIF($G450:$BP450,"b")+COUNTIF($G450:$BP450,"r0,b5")/2+COUNTIF($G450:$BP450,"p5,b5")/2</f>
        <v/>
      </c>
      <c r="BT450" s="62">
        <f>COUNTIF($G450:$BP450,"c")+COUNTIF($G450:$BP450,"r0,c5")/2+COUNTIF($G450:$BP450,"p5,c5")/2</f>
        <v/>
      </c>
      <c r="BU450" s="62">
        <f>COUNTIF($G450:$BP450,"KH")+COUNTIF($G450:$BP450,"TL")+COUNTIF($G450:$BP450,"L")</f>
        <v/>
      </c>
      <c r="BV450" s="62" t="n"/>
      <c r="BW450" s="62">
        <f>COUNTIF($G450:$BP450,"hh")</f>
        <v/>
      </c>
      <c r="BX450" s="62">
        <f>COUNTIF($G450:$BP450,"nt7")</f>
        <v/>
      </c>
      <c r="BY450" s="62">
        <f>COUNTIF($G450:$BP450,"P")+COUNTIF($G450:$BP450,"p5,a5")/2+COUNTIF($G450:$BP450,"p5,b5")/2+COUNTIF($G450:$BP450,"p5,c5")/2+COUNTIF($G450:$BP450,"p5,d5")/2</f>
        <v/>
      </c>
      <c r="BZ450" s="63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4">
        <f>IF(BZ450&gt;25,4,IF(BZ450&gt;18,3,IF(BZ450&gt;12,2,IF(BZ450&gt;4,1,0))))-BX450-2+1</f>
        <v/>
      </c>
      <c r="CE450" s="30" t="n"/>
      <c r="CF450" s="64">
        <f>CD450*CI450</f>
        <v/>
      </c>
      <c r="CG450" s="65">
        <f>F450-BY450+1</f>
        <v/>
      </c>
      <c r="CH450" s="64">
        <f>CE450*16</f>
        <v/>
      </c>
      <c r="CI450" s="66">
        <f>VLOOKUP(A450,[1]DATA!$A$6:$AI$331,34,0)</f>
        <v/>
      </c>
      <c r="CJ450" s="67">
        <f>VLOOKUP(A450,[2]CHAMCONG!A$7:CI$333,79,0)</f>
        <v/>
      </c>
      <c r="CK450" s="68">
        <f>CJ450-CA450</f>
        <v/>
      </c>
    </row>
    <row r="451">
      <c r="A451" s="88" t="inlineStr">
        <is>
          <t>A2239</t>
        </is>
      </c>
      <c r="B451" s="70" t="inlineStr">
        <is>
          <t>Đặng Thị Mỹ Duyên</t>
        </is>
      </c>
      <c r="C451" s="77" t="inlineStr">
        <is>
          <t>QA/QC X1 Xi</t>
        </is>
      </c>
      <c r="D451" s="84" t="inlineStr">
        <is>
          <t>Trực tiếp</t>
        </is>
      </c>
      <c r="E451" s="69" t="inlineStr">
        <is>
          <t>2022-03-04</t>
        </is>
      </c>
      <c r="F451" s="69" t="inlineStr"/>
      <c r="G451" s="73" t="inlineStr">
        <is>
          <t>C</t>
        </is>
      </c>
      <c r="H451" s="73" t="n">
        <v>4</v>
      </c>
      <c r="I451" s="75" t="inlineStr">
        <is>
          <t>C</t>
        </is>
      </c>
      <c r="J451" s="75" t="n">
        <v>4</v>
      </c>
      <c r="K451" s="73" t="inlineStr"/>
      <c r="L451" s="73" t="n">
        <v>0</v>
      </c>
      <c r="M451" s="73" t="inlineStr">
        <is>
          <t>A</t>
        </is>
      </c>
      <c r="N451" s="73" t="n">
        <v>4</v>
      </c>
      <c r="O451" s="75" t="inlineStr">
        <is>
          <t>A</t>
        </is>
      </c>
      <c r="P451" s="75" t="n">
        <v>4</v>
      </c>
      <c r="Q451" s="73" t="inlineStr">
        <is>
          <t>A</t>
        </is>
      </c>
      <c r="R451" s="73" t="n">
        <v>4</v>
      </c>
      <c r="S451" s="73" t="inlineStr">
        <is>
          <t>A</t>
        </is>
      </c>
      <c r="T451" s="73" t="n">
        <v>4</v>
      </c>
      <c r="U451" s="73" t="inlineStr">
        <is>
          <t>A</t>
        </is>
      </c>
      <c r="V451" s="73" t="n">
        <v>4</v>
      </c>
      <c r="W451" s="73" t="inlineStr">
        <is>
          <t>L</t>
        </is>
      </c>
      <c r="X451" s="73" t="n">
        <v>0</v>
      </c>
      <c r="Y451" s="73" t="inlineStr"/>
      <c r="Z451" s="73" t="n">
        <v>0</v>
      </c>
      <c r="AA451" s="73" t="inlineStr">
        <is>
          <t>P0</t>
        </is>
      </c>
      <c r="AB451" s="73" t="n">
        <v>0</v>
      </c>
      <c r="AC451" s="73" t="n"/>
      <c r="AD451" s="73" t="n"/>
      <c r="AE451" s="73" t="n"/>
      <c r="AF451" s="73" t="n"/>
      <c r="AG451" s="73" t="n"/>
      <c r="AH451" s="73" t="n"/>
      <c r="AI451" s="73" t="n"/>
      <c r="AJ451" s="73" t="n"/>
      <c r="AK451" s="73" t="n"/>
      <c r="AL451" s="73" t="n"/>
      <c r="AM451" s="73" t="n"/>
      <c r="AN451" s="73" t="n"/>
      <c r="AO451" s="73" t="n"/>
      <c r="AP451" s="73" t="n"/>
      <c r="AQ451" s="73" t="n"/>
      <c r="AR451" s="73" t="n"/>
      <c r="AS451" s="73" t="n"/>
      <c r="AT451" s="73" t="n"/>
      <c r="AU451" s="73" t="n"/>
      <c r="AV451" s="73" t="n"/>
      <c r="AW451" s="73" t="n"/>
      <c r="AX451" s="73" t="n"/>
      <c r="AY451" s="73" t="n"/>
      <c r="AZ451" s="73" t="n"/>
      <c r="BA451" s="73" t="n"/>
      <c r="BB451" s="73" t="n"/>
      <c r="BC451" s="73" t="n"/>
      <c r="BD451" s="73" t="n"/>
      <c r="BE451" s="73" t="n"/>
      <c r="BF451" s="73" t="n"/>
      <c r="BG451" s="73" t="n"/>
      <c r="BH451" s="73" t="n"/>
      <c r="BI451" s="73" t="n"/>
      <c r="BJ451" s="73" t="n"/>
      <c r="BK451" s="73" t="n"/>
      <c r="BL451" s="73" t="n"/>
      <c r="BM451" s="73" t="n"/>
      <c r="BN451" s="73" t="n"/>
      <c r="BO451" s="73" t="n"/>
      <c r="BP451" s="73" t="n"/>
      <c r="BQ451" s="62">
        <f>COUNTIF($G451:$BP451,"a")+COUNTIF($G451:$BP451,"r0,a5")/2+COUNTIF($G451:$BP451,"p5,a5")/2</f>
        <v/>
      </c>
      <c r="BR451" s="62">
        <f>COUNTIF($G451:$BP451,"d")+COUNTIF($G451:$BP451,"r0,d5")/2+COUNTIF($G451:$BP451,"p5,d5")/2</f>
        <v/>
      </c>
      <c r="BS451" s="62">
        <f>COUNTIF($G451:$BP451,"b")+COUNTIF($G451:$BP451,"r0,b5")/2+COUNTIF($G451:$BP451,"p5,b5")/2</f>
        <v/>
      </c>
      <c r="BT451" s="62">
        <f>COUNTIF($G451:$BP451,"c")+COUNTIF($G451:$BP451,"r0,c5")/2+COUNTIF($G451:$BP451,"p5,c5")/2</f>
        <v/>
      </c>
      <c r="BU451" s="62">
        <f>COUNTIF($G451:$BP451,"KH")+COUNTIF($G451:$BP451,"TL")+COUNTIF($G451:$BP451,"L")</f>
        <v/>
      </c>
      <c r="BV451" s="62" t="n"/>
      <c r="BW451" s="62">
        <f>COUNTIF($G451:$BP451,"hh")</f>
        <v/>
      </c>
      <c r="BX451" s="62">
        <f>COUNTIF($G451:$BP451,"nt7")</f>
        <v/>
      </c>
      <c r="BY451" s="62">
        <f>COUNTIF($G451:$BP451,"P")+COUNTIF($G451:$BP451,"p5,a5")/2+COUNTIF($G451:$BP451,"p5,b5")/2+COUNTIF($G451:$BP451,"p5,c5")/2+COUNTIF($G451:$BP451,"p5,d5")/2</f>
        <v/>
      </c>
      <c r="BZ451" s="63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4">
        <f>IF(BZ451&gt;25,4,IF(BZ451&gt;18,3,IF(BZ451&gt;12,2,IF(BZ451&gt;4,1,0))))-BX451-2+1</f>
        <v/>
      </c>
      <c r="CE451" s="30" t="n"/>
      <c r="CF451" s="64">
        <f>CD451*CI451</f>
        <v/>
      </c>
      <c r="CG451" s="65">
        <f>F451-BY451+1</f>
        <v/>
      </c>
      <c r="CH451" s="64">
        <f>CE451*16</f>
        <v/>
      </c>
      <c r="CI451" s="66">
        <f>VLOOKUP(A451,[1]DATA!$A$6:$AI$331,34,0)</f>
        <v/>
      </c>
      <c r="CJ451" s="67">
        <f>VLOOKUP(A451,[2]CHAMCONG!A$7:CI$333,79,0)</f>
        <v/>
      </c>
      <c r="CK451" s="68">
        <f>CJ451-CA451</f>
        <v/>
      </c>
    </row>
    <row r="452">
      <c r="A452" s="88" t="inlineStr">
        <is>
          <t>A2240</t>
        </is>
      </c>
      <c r="B452" s="70" t="inlineStr">
        <is>
          <t>Nguyễn Thị Thúy Hồng</t>
        </is>
      </c>
      <c r="C452" s="77" t="inlineStr">
        <is>
          <t>X1 Ép - B</t>
        </is>
      </c>
      <c r="D452" s="84" t="inlineStr">
        <is>
          <t>Trực tiếp</t>
        </is>
      </c>
      <c r="E452" s="69" t="inlineStr">
        <is>
          <t>2022-03-09</t>
        </is>
      </c>
      <c r="F452" s="69" t="inlineStr"/>
      <c r="G452" s="73" t="inlineStr">
        <is>
          <t>P0</t>
        </is>
      </c>
      <c r="H452" s="73" t="n">
        <v>0</v>
      </c>
      <c r="I452" s="75" t="inlineStr">
        <is>
          <t>C</t>
        </is>
      </c>
      <c r="J452" s="75" t="n">
        <v>4</v>
      </c>
      <c r="K452" s="73" t="inlineStr"/>
      <c r="L452" s="73" t="n">
        <v>0</v>
      </c>
      <c r="M452" s="73" t="inlineStr">
        <is>
          <t>A</t>
        </is>
      </c>
      <c r="N452" s="73" t="n">
        <v>4</v>
      </c>
      <c r="O452" s="75" t="inlineStr">
        <is>
          <t>A</t>
        </is>
      </c>
      <c r="P452" s="75" t="n">
        <v>4</v>
      </c>
      <c r="Q452" s="73" t="inlineStr">
        <is>
          <t>A</t>
        </is>
      </c>
      <c r="R452" s="73" t="n">
        <v>4</v>
      </c>
      <c r="S452" s="73" t="inlineStr">
        <is>
          <t>P0</t>
        </is>
      </c>
      <c r="T452" s="73" t="n">
        <v>0</v>
      </c>
      <c r="U452" s="73" t="inlineStr">
        <is>
          <t>P0</t>
        </is>
      </c>
      <c r="V452" s="73" t="n">
        <v>0</v>
      </c>
      <c r="W452" s="73" t="inlineStr">
        <is>
          <t>L</t>
        </is>
      </c>
      <c r="X452" s="73" t="n">
        <v>0</v>
      </c>
      <c r="Y452" s="73" t="inlineStr"/>
      <c r="Z452" s="73" t="n">
        <v>0</v>
      </c>
      <c r="AA452" s="73" t="inlineStr">
        <is>
          <t>P0</t>
        </is>
      </c>
      <c r="AB452" s="73" t="n">
        <v>0</v>
      </c>
      <c r="AC452" s="73" t="n"/>
      <c r="AD452" s="73" t="n"/>
      <c r="AE452" s="73" t="n"/>
      <c r="AF452" s="73" t="n"/>
      <c r="AG452" s="73" t="n"/>
      <c r="AH452" s="73" t="n"/>
      <c r="AI452" s="73" t="n"/>
      <c r="AJ452" s="73" t="n"/>
      <c r="AK452" s="73" t="n"/>
      <c r="AL452" s="73" t="n"/>
      <c r="AM452" s="73" t="n"/>
      <c r="AN452" s="73" t="n"/>
      <c r="AO452" s="73" t="n"/>
      <c r="AP452" s="73" t="n"/>
      <c r="AQ452" s="73" t="n"/>
      <c r="AR452" s="73" t="n"/>
      <c r="AS452" s="73" t="n"/>
      <c r="AT452" s="73" t="n"/>
      <c r="AU452" s="73" t="n"/>
      <c r="AV452" s="73" t="n"/>
      <c r="AW452" s="73" t="n"/>
      <c r="AX452" s="73" t="n"/>
      <c r="AY452" s="73" t="n"/>
      <c r="AZ452" s="73" t="n"/>
      <c r="BA452" s="73" t="n"/>
      <c r="BB452" s="73" t="n"/>
      <c r="BC452" s="73" t="n"/>
      <c r="BD452" s="73" t="n"/>
      <c r="BE452" s="73" t="n"/>
      <c r="BF452" s="73" t="n"/>
      <c r="BG452" s="73" t="n"/>
      <c r="BH452" s="73" t="n"/>
      <c r="BI452" s="73" t="n"/>
      <c r="BJ452" s="73" t="n"/>
      <c r="BK452" s="73" t="n"/>
      <c r="BL452" s="73" t="n"/>
      <c r="BM452" s="73" t="n"/>
      <c r="BN452" s="73" t="n"/>
      <c r="BO452" s="73" t="n"/>
      <c r="BP452" s="73" t="n"/>
      <c r="BQ452" s="62">
        <f>COUNTIF($G452:$BP452,"a")+COUNTIF($G452:$BP452,"r0,a5")/2+COUNTIF($G452:$BP452,"p5,a5")/2</f>
        <v/>
      </c>
      <c r="BR452" s="62">
        <f>COUNTIF($G452:$BP452,"d")+COUNTIF($G452:$BP452,"r0,d5")/2+COUNTIF($G452:$BP452,"p5,d5")/2</f>
        <v/>
      </c>
      <c r="BS452" s="62">
        <f>COUNTIF($G452:$BP452,"b")+COUNTIF($G452:$BP452,"r0,b5")/2+COUNTIF($G452:$BP452,"p5,b5")/2</f>
        <v/>
      </c>
      <c r="BT452" s="62">
        <f>COUNTIF($G452:$BP452,"c")+COUNTIF($G452:$BP452,"r0,c5")/2+COUNTIF($G452:$BP452,"p5,c5")/2</f>
        <v/>
      </c>
      <c r="BU452" s="62">
        <f>COUNTIF($G452:$BP452,"KH")+COUNTIF($G452:$BP452,"TL")+COUNTIF($G452:$BP452,"L")</f>
        <v/>
      </c>
      <c r="BV452" s="62" t="n"/>
      <c r="BW452" s="62">
        <f>COUNTIF($G452:$BP452,"hh")</f>
        <v/>
      </c>
      <c r="BX452" s="62">
        <f>COUNTIF($G452:$BP452,"nt7")</f>
        <v/>
      </c>
      <c r="BY452" s="62">
        <f>COUNTIF($G452:$BP452,"P")+COUNTIF($G452:$BP452,"p5,a5")/2+COUNTIF($G452:$BP452,"p5,b5")/2+COUNTIF($G452:$BP452,"p5,c5")/2+COUNTIF($G452:$BP452,"p5,d5")/2</f>
        <v/>
      </c>
      <c r="BZ452" s="63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4">
        <f>IF(BZ452&gt;25,4,IF(BZ452&gt;18,3,IF(BZ452&gt;12,2,IF(BZ452&gt;4,1,0))))-BX452-2+1</f>
        <v/>
      </c>
      <c r="CE452" s="30" t="n"/>
      <c r="CF452" s="64">
        <f>CD452*CI452</f>
        <v/>
      </c>
      <c r="CG452" s="65">
        <f>F452-BY452+1</f>
        <v/>
      </c>
      <c r="CH452" s="64">
        <f>CE452*16</f>
        <v/>
      </c>
      <c r="CI452" s="66">
        <f>VLOOKUP(A452,[1]DATA!$A$6:$AI$331,34,0)</f>
        <v/>
      </c>
      <c r="CJ452" s="67">
        <f>VLOOKUP(A452,[2]CHAMCONG!A$7:CI$333,79,0)</f>
        <v/>
      </c>
      <c r="CK452" s="68">
        <f>CJ452-CA452</f>
        <v/>
      </c>
    </row>
    <row r="453">
      <c r="A453" s="88" t="inlineStr">
        <is>
          <t>A2242</t>
        </is>
      </c>
      <c r="B453" s="70" t="inlineStr">
        <is>
          <t>Trần Thị Thiên Hương</t>
        </is>
      </c>
      <c r="C453" s="77" t="inlineStr">
        <is>
          <t>Kế Toán Tài Chính</t>
        </is>
      </c>
      <c r="D453" s="84" t="inlineStr">
        <is>
          <t>Gián tiếp</t>
        </is>
      </c>
      <c r="E453" s="69" t="inlineStr">
        <is>
          <t>2022-03-07</t>
        </is>
      </c>
      <c r="F453" s="69" t="inlineStr"/>
      <c r="G453" s="73" t="inlineStr">
        <is>
          <t>D</t>
        </is>
      </c>
      <c r="H453" s="73" t="n">
        <v>0</v>
      </c>
      <c r="I453" s="75" t="inlineStr">
        <is>
          <t>D</t>
        </is>
      </c>
      <c r="J453" s="75" t="n">
        <v>0</v>
      </c>
      <c r="K453" s="73" t="inlineStr"/>
      <c r="L453" s="73" t="n">
        <v>0</v>
      </c>
      <c r="M453" s="73" t="inlineStr">
        <is>
          <t>D</t>
        </is>
      </c>
      <c r="N453" s="73" t="n">
        <v>0</v>
      </c>
      <c r="O453" s="75" t="inlineStr">
        <is>
          <t>D</t>
        </is>
      </c>
      <c r="P453" s="75" t="n">
        <v>0</v>
      </c>
      <c r="Q453" s="73" t="inlineStr">
        <is>
          <t>D</t>
        </is>
      </c>
      <c r="R453" s="73" t="n">
        <v>0</v>
      </c>
      <c r="S453" s="73" t="inlineStr">
        <is>
          <t>D</t>
        </is>
      </c>
      <c r="T453" s="73" t="n">
        <v>0</v>
      </c>
      <c r="U453" s="73" t="inlineStr">
        <is>
          <t>R0</t>
        </is>
      </c>
      <c r="V453" s="73" t="n">
        <v>0</v>
      </c>
      <c r="W453" s="73" t="inlineStr">
        <is>
          <t>L</t>
        </is>
      </c>
      <c r="X453" s="73" t="n">
        <v>0</v>
      </c>
      <c r="Y453" s="73" t="inlineStr"/>
      <c r="Z453" s="73" t="n">
        <v>0</v>
      </c>
      <c r="AA453" s="73" t="inlineStr">
        <is>
          <t>P0</t>
        </is>
      </c>
      <c r="AB453" s="73" t="n">
        <v>0</v>
      </c>
      <c r="AC453" s="73" t="n"/>
      <c r="AD453" s="73" t="n"/>
      <c r="AE453" s="73" t="n"/>
      <c r="AF453" s="73" t="n"/>
      <c r="AG453" s="73" t="n"/>
      <c r="AH453" s="73" t="n"/>
      <c r="AI453" s="73" t="n"/>
      <c r="AJ453" s="73" t="n"/>
      <c r="AK453" s="73" t="n"/>
      <c r="AL453" s="73" t="n"/>
      <c r="AM453" s="73" t="n"/>
      <c r="AN453" s="73" t="n"/>
      <c r="AO453" s="73" t="n"/>
      <c r="AP453" s="73" t="n"/>
      <c r="AQ453" s="73" t="n"/>
      <c r="AR453" s="73" t="n"/>
      <c r="AS453" s="73" t="n"/>
      <c r="AT453" s="73" t="n"/>
      <c r="AU453" s="73" t="n"/>
      <c r="AV453" s="73" t="n"/>
      <c r="AW453" s="73" t="n"/>
      <c r="AX453" s="73" t="n"/>
      <c r="AY453" s="73" t="n"/>
      <c r="AZ453" s="73" t="n"/>
      <c r="BA453" s="73" t="n"/>
      <c r="BB453" s="73" t="n"/>
      <c r="BC453" s="73" t="n"/>
      <c r="BD453" s="73" t="n"/>
      <c r="BE453" s="73" t="n"/>
      <c r="BF453" s="73" t="n"/>
      <c r="BG453" s="73" t="n"/>
      <c r="BH453" s="73" t="n"/>
      <c r="BI453" s="73" t="n"/>
      <c r="BJ453" s="73" t="n"/>
      <c r="BK453" s="73" t="n"/>
      <c r="BL453" s="73" t="n"/>
      <c r="BM453" s="73" t="n"/>
      <c r="BN453" s="73" t="n"/>
      <c r="BO453" s="73" t="n"/>
      <c r="BP453" s="73" t="n"/>
      <c r="BQ453" s="62">
        <f>COUNTIF($G453:$BP453,"a")+COUNTIF($G453:$BP453,"r0,a5")/2+COUNTIF($G453:$BP453,"p5,a5")/2</f>
        <v/>
      </c>
      <c r="BR453" s="62">
        <f>COUNTIF($G453:$BP453,"d")+COUNTIF($G453:$BP453,"r0,d5")/2+COUNTIF($G453:$BP453,"p5,d5")/2</f>
        <v/>
      </c>
      <c r="BS453" s="62">
        <f>COUNTIF($G453:$BP453,"b")+COUNTIF($G453:$BP453,"r0,b5")/2+COUNTIF($G453:$BP453,"p5,b5")/2</f>
        <v/>
      </c>
      <c r="BT453" s="62">
        <f>COUNTIF($G453:$BP453,"c")+COUNTIF($G453:$BP453,"r0,c5")/2+COUNTIF($G453:$BP453,"p5,c5")/2</f>
        <v/>
      </c>
      <c r="BU453" s="62">
        <f>COUNTIF($G453:$BP453,"KH")+COUNTIF($G453:$BP453,"TL")+COUNTIF($G453:$BP453,"L")</f>
        <v/>
      </c>
      <c r="BV453" s="62" t="n"/>
      <c r="BW453" s="62">
        <f>COUNTIF($G453:$BP453,"hh")</f>
        <v/>
      </c>
      <c r="BX453" s="62">
        <f>COUNTIF($G453:$BP453,"nt7")</f>
        <v/>
      </c>
      <c r="BY453" s="62">
        <f>COUNTIF($G453:$BP453,"P")+COUNTIF($G453:$BP453,"p5,a5")/2+COUNTIF($G453:$BP453,"p5,b5")/2+COUNTIF($G453:$BP453,"p5,c5")/2+COUNTIF($G453:$BP453,"p5,d5")/2</f>
        <v/>
      </c>
      <c r="BZ453" s="63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4">
        <f>IF(BZ453&gt;25,4,IF(BZ453&gt;18,3,IF(BZ453&gt;12,2,IF(BZ453&gt;4,1,0))))-BX453-2+1</f>
        <v/>
      </c>
      <c r="CE453" s="30" t="n"/>
      <c r="CF453" s="64">
        <f>CD453*CI453</f>
        <v/>
      </c>
      <c r="CG453" s="65">
        <f>F453-BY453+1</f>
        <v/>
      </c>
      <c r="CH453" s="64">
        <f>CE453*16</f>
        <v/>
      </c>
      <c r="CI453" s="66">
        <f>VLOOKUP(A453,[1]DATA!$A$6:$AI$331,34,0)</f>
        <v/>
      </c>
      <c r="CJ453" s="67">
        <f>VLOOKUP(A453,[2]CHAMCONG!A$7:CI$333,79,0)</f>
        <v/>
      </c>
      <c r="CK453" s="68">
        <f>CJ453-CA453</f>
        <v/>
      </c>
    </row>
    <row r="454">
      <c r="A454" s="88" t="inlineStr">
        <is>
          <t>A2243</t>
        </is>
      </c>
      <c r="B454" s="70" t="inlineStr">
        <is>
          <t>Nguyễn Thị Xuân</t>
        </is>
      </c>
      <c r="C454" s="77" t="inlineStr">
        <is>
          <t>QA/QC Hành Chính</t>
        </is>
      </c>
      <c r="D454" s="84" t="inlineStr">
        <is>
          <t>Gián tiếp</t>
        </is>
      </c>
      <c r="E454" s="69" t="inlineStr">
        <is>
          <t>2022-03-16</t>
        </is>
      </c>
      <c r="F454" s="69" t="inlineStr"/>
      <c r="G454" s="73" t="inlineStr">
        <is>
          <t>D</t>
        </is>
      </c>
      <c r="H454" s="73" t="n">
        <v>0</v>
      </c>
      <c r="I454" s="75" t="inlineStr">
        <is>
          <t>D</t>
        </is>
      </c>
      <c r="J454" s="75" t="n">
        <v>0</v>
      </c>
      <c r="K454" s="73" t="inlineStr"/>
      <c r="L454" s="73" t="n">
        <v>0</v>
      </c>
      <c r="M454" s="73" t="inlineStr">
        <is>
          <t>D</t>
        </is>
      </c>
      <c r="N454" s="73" t="n">
        <v>0</v>
      </c>
      <c r="O454" s="75" t="inlineStr">
        <is>
          <t>D</t>
        </is>
      </c>
      <c r="P454" s="75" t="n">
        <v>0</v>
      </c>
      <c r="Q454" s="73" t="inlineStr">
        <is>
          <t>D</t>
        </is>
      </c>
      <c r="R454" s="73" t="n">
        <v>0</v>
      </c>
      <c r="S454" s="73" t="inlineStr">
        <is>
          <t>D</t>
        </is>
      </c>
      <c r="T454" s="73" t="n">
        <v>0</v>
      </c>
      <c r="U454" s="73" t="inlineStr">
        <is>
          <t>D</t>
        </is>
      </c>
      <c r="V454" s="73" t="n">
        <v>0</v>
      </c>
      <c r="W454" s="73" t="inlineStr">
        <is>
          <t>L</t>
        </is>
      </c>
      <c r="X454" s="73" t="n">
        <v>0</v>
      </c>
      <c r="Y454" s="73" t="inlineStr"/>
      <c r="Z454" s="73" t="n">
        <v>0</v>
      </c>
      <c r="AA454" s="73" t="inlineStr">
        <is>
          <t>R0</t>
        </is>
      </c>
      <c r="AB454" s="73" t="n">
        <v>0</v>
      </c>
      <c r="AC454" s="73" t="n"/>
      <c r="AD454" s="73" t="n"/>
      <c r="AE454" s="73" t="n"/>
      <c r="AF454" s="73" t="n"/>
      <c r="AG454" s="73" t="n"/>
      <c r="AH454" s="73" t="n"/>
      <c r="AI454" s="73" t="n"/>
      <c r="AJ454" s="73" t="n"/>
      <c r="AK454" s="73" t="n"/>
      <c r="AL454" s="73" t="n"/>
      <c r="AM454" s="73" t="n"/>
      <c r="AN454" s="73" t="n"/>
      <c r="AO454" s="73" t="n"/>
      <c r="AP454" s="73" t="n"/>
      <c r="AQ454" s="73" t="n"/>
      <c r="AR454" s="73" t="n"/>
      <c r="AS454" s="73" t="n"/>
      <c r="AT454" s="73" t="n"/>
      <c r="AU454" s="73" t="n"/>
      <c r="AV454" s="73" t="n"/>
      <c r="AW454" s="73" t="n"/>
      <c r="AX454" s="73" t="n"/>
      <c r="AY454" s="73" t="n"/>
      <c r="AZ454" s="73" t="n"/>
      <c r="BA454" s="73" t="n"/>
      <c r="BB454" s="73" t="n"/>
      <c r="BC454" s="73" t="n"/>
      <c r="BD454" s="73" t="n"/>
      <c r="BE454" s="73" t="n"/>
      <c r="BF454" s="73" t="n"/>
      <c r="BG454" s="73" t="n"/>
      <c r="BH454" s="73" t="n"/>
      <c r="BI454" s="73" t="n"/>
      <c r="BJ454" s="73" t="n"/>
      <c r="BK454" s="73" t="n"/>
      <c r="BL454" s="73" t="n"/>
      <c r="BM454" s="73" t="n"/>
      <c r="BN454" s="73" t="n"/>
      <c r="BO454" s="73" t="n"/>
      <c r="BP454" s="73" t="n"/>
      <c r="BQ454" s="62">
        <f>COUNTIF($G454:$BP454,"a")+COUNTIF($G454:$BP454,"r0,a5")/2+COUNTIF($G454:$BP454,"p5,a5")/2</f>
        <v/>
      </c>
      <c r="BR454" s="62">
        <f>COUNTIF($G454:$BP454,"d")+COUNTIF($G454:$BP454,"r0,d5")/2+COUNTIF($G454:$BP454,"p5,d5")/2</f>
        <v/>
      </c>
      <c r="BS454" s="62">
        <f>COUNTIF($G454:$BP454,"b")+COUNTIF($G454:$BP454,"r0,b5")/2+COUNTIF($G454:$BP454,"p5,b5")/2</f>
        <v/>
      </c>
      <c r="BT454" s="62">
        <f>COUNTIF($G454:$BP454,"c")+COUNTIF($G454:$BP454,"r0,c5")/2+COUNTIF($G454:$BP454,"p5,c5")/2</f>
        <v/>
      </c>
      <c r="BU454" s="62">
        <f>COUNTIF($G454:$BP454,"KH")+COUNTIF($G454:$BP454,"TL")+COUNTIF($G454:$BP454,"L")</f>
        <v/>
      </c>
      <c r="BV454" s="62" t="n"/>
      <c r="BW454" s="62">
        <f>COUNTIF($G454:$BP454,"hh")</f>
        <v/>
      </c>
      <c r="BX454" s="62">
        <f>COUNTIF($G454:$BP454,"nt7")</f>
        <v/>
      </c>
      <c r="BY454" s="62">
        <f>COUNTIF($G454:$BP454,"P")+COUNTIF($G454:$BP454,"p5,a5")/2+COUNTIF($G454:$BP454,"p5,b5")/2+COUNTIF($G454:$BP454,"p5,c5")/2+COUNTIF($G454:$BP454,"p5,d5")/2</f>
        <v/>
      </c>
      <c r="BZ454" s="63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4">
        <f>IF(BZ454&gt;25,4,IF(BZ454&gt;18,3,IF(BZ454&gt;12,2,IF(BZ454&gt;4,1,0))))-BX454-2+1</f>
        <v/>
      </c>
      <c r="CE454" s="30" t="n"/>
      <c r="CF454" s="64">
        <f>CD454*CI454</f>
        <v/>
      </c>
      <c r="CG454" s="65">
        <f>F454-BY454+1</f>
        <v/>
      </c>
      <c r="CH454" s="64">
        <f>CE454*16</f>
        <v/>
      </c>
      <c r="CI454" s="66">
        <f>VLOOKUP(A454,[1]DATA!$A$6:$AI$331,34,0)</f>
        <v/>
      </c>
      <c r="CJ454" s="67">
        <f>VLOOKUP(A454,[2]CHAMCONG!A$7:CI$333,79,0)</f>
        <v/>
      </c>
      <c r="CK454" s="68">
        <f>CJ454-CA454</f>
        <v/>
      </c>
    </row>
    <row r="455">
      <c r="A455" s="88" t="inlineStr">
        <is>
          <t>A2244</t>
        </is>
      </c>
      <c r="B455" s="70" t="inlineStr">
        <is>
          <t>Huỳnh Thị Hoa</t>
        </is>
      </c>
      <c r="C455" s="77" t="inlineStr">
        <is>
          <t>Kế hoạch</t>
        </is>
      </c>
      <c r="D455" s="84" t="inlineStr">
        <is>
          <t>Gián tiếp</t>
        </is>
      </c>
      <c r="E455" s="69" t="inlineStr">
        <is>
          <t>2022-03-07</t>
        </is>
      </c>
      <c r="F455" s="69" t="inlineStr"/>
      <c r="G455" s="73" t="inlineStr">
        <is>
          <t>R0</t>
        </is>
      </c>
      <c r="H455" s="73" t="n">
        <v>0</v>
      </c>
      <c r="I455" s="75" t="inlineStr">
        <is>
          <t>D</t>
        </is>
      </c>
      <c r="J455" s="75" t="n">
        <v>0</v>
      </c>
      <c r="K455" s="73" t="inlineStr"/>
      <c r="L455" s="73" t="n">
        <v>0</v>
      </c>
      <c r="M455" s="73" t="inlineStr">
        <is>
          <t>D</t>
        </is>
      </c>
      <c r="N455" s="73" t="n">
        <v>0</v>
      </c>
      <c r="O455" s="75" t="inlineStr">
        <is>
          <t>D</t>
        </is>
      </c>
      <c r="P455" s="75" t="n">
        <v>0</v>
      </c>
      <c r="Q455" s="73" t="inlineStr">
        <is>
          <t>D</t>
        </is>
      </c>
      <c r="R455" s="73" t="n">
        <v>0</v>
      </c>
      <c r="S455" s="73" t="inlineStr">
        <is>
          <t>D</t>
        </is>
      </c>
      <c r="T455" s="73" t="n">
        <v>0</v>
      </c>
      <c r="U455" s="73" t="inlineStr">
        <is>
          <t>D</t>
        </is>
      </c>
      <c r="V455" s="73" t="n">
        <v>0</v>
      </c>
      <c r="W455" s="73" t="inlineStr">
        <is>
          <t>L</t>
        </is>
      </c>
      <c r="X455" s="73" t="n">
        <v>0</v>
      </c>
      <c r="Y455" s="73" t="inlineStr"/>
      <c r="Z455" s="73" t="n">
        <v>0</v>
      </c>
      <c r="AA455" s="73" t="inlineStr">
        <is>
          <t>P0</t>
        </is>
      </c>
      <c r="AB455" s="73" t="n">
        <v>0</v>
      </c>
      <c r="AC455" s="73" t="n"/>
      <c r="AD455" s="73" t="n"/>
      <c r="AE455" s="73" t="n"/>
      <c r="AF455" s="73" t="n"/>
      <c r="AG455" s="73" t="n"/>
      <c r="AH455" s="73" t="n"/>
      <c r="AI455" s="73" t="n"/>
      <c r="AJ455" s="73" t="n"/>
      <c r="AK455" s="73" t="n"/>
      <c r="AL455" s="73" t="n"/>
      <c r="AM455" s="73" t="n"/>
      <c r="AN455" s="73" t="n"/>
      <c r="AO455" s="73" t="n"/>
      <c r="AP455" s="73" t="n"/>
      <c r="AQ455" s="73" t="n"/>
      <c r="AR455" s="73" t="n"/>
      <c r="AS455" s="73" t="n"/>
      <c r="AT455" s="73" t="n"/>
      <c r="AU455" s="73" t="n"/>
      <c r="AV455" s="73" t="n"/>
      <c r="AW455" s="73" t="n"/>
      <c r="AX455" s="73" t="n"/>
      <c r="AY455" s="73" t="n"/>
      <c r="AZ455" s="73" t="n"/>
      <c r="BA455" s="73" t="n"/>
      <c r="BB455" s="73" t="n"/>
      <c r="BC455" s="73" t="n"/>
      <c r="BD455" s="73" t="n"/>
      <c r="BE455" s="73" t="n"/>
      <c r="BF455" s="73" t="n"/>
      <c r="BG455" s="73" t="n"/>
      <c r="BH455" s="73" t="n"/>
      <c r="BI455" s="73" t="n"/>
      <c r="BJ455" s="73" t="n"/>
      <c r="BK455" s="73" t="n"/>
      <c r="BL455" s="73" t="n"/>
      <c r="BM455" s="73" t="n"/>
      <c r="BN455" s="73" t="n"/>
      <c r="BO455" s="73" t="n"/>
      <c r="BP455" s="73" t="n"/>
      <c r="BQ455" s="62">
        <f>COUNTIF($G455:$BP455,"a")+COUNTIF($G455:$BP455,"r0,a5")/2+COUNTIF($G455:$BP455,"p5,a5")/2</f>
        <v/>
      </c>
      <c r="BR455" s="62">
        <f>COUNTIF($G455:$BP455,"d")+COUNTIF($G455:$BP455,"r0,d5")/2+COUNTIF($G455:$BP455,"p5,d5")/2</f>
        <v/>
      </c>
      <c r="BS455" s="62">
        <f>COUNTIF($G455:$BP455,"b")+COUNTIF($G455:$BP455,"r0,b5")/2+COUNTIF($G455:$BP455,"p5,b5")/2</f>
        <v/>
      </c>
      <c r="BT455" s="62">
        <f>COUNTIF($G455:$BP455,"c")+COUNTIF($G455:$BP455,"r0,c5")/2+COUNTIF($G455:$BP455,"p5,c5")/2</f>
        <v/>
      </c>
      <c r="BU455" s="62">
        <f>COUNTIF($G455:$BP455,"KH")+COUNTIF($G455:$BP455,"TL")+COUNTIF($G455:$BP455,"L")</f>
        <v/>
      </c>
      <c r="BV455" s="62" t="n"/>
      <c r="BW455" s="62">
        <f>COUNTIF($G455:$BP455,"hh")</f>
        <v/>
      </c>
      <c r="BX455" s="62">
        <f>COUNTIF($G455:$BP455,"nt7")</f>
        <v/>
      </c>
      <c r="BY455" s="62">
        <f>COUNTIF($G455:$BP455,"P")+COUNTIF($G455:$BP455,"p5,a5")/2+COUNTIF($G455:$BP455,"p5,b5")/2+COUNTIF($G455:$BP455,"p5,c5")/2+COUNTIF($G455:$BP455,"p5,d5")/2</f>
        <v/>
      </c>
      <c r="BZ455" s="63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4">
        <f>IF(BZ455&gt;25,4,IF(BZ455&gt;18,3,IF(BZ455&gt;12,2,IF(BZ455&gt;4,1,0))))-BX455-2+1</f>
        <v/>
      </c>
      <c r="CE455" s="30" t="n"/>
      <c r="CF455" s="64">
        <f>CD455*CI455</f>
        <v/>
      </c>
      <c r="CG455" s="65">
        <f>F455-BY455+1</f>
        <v/>
      </c>
      <c r="CH455" s="64">
        <f>CE455*16</f>
        <v/>
      </c>
      <c r="CI455" s="66">
        <f>VLOOKUP(A455,[1]DATA!$A$6:$AI$331,34,0)</f>
        <v/>
      </c>
      <c r="CJ455" s="67">
        <f>VLOOKUP(A455,[2]CHAMCONG!A$7:CI$333,79,0)</f>
        <v/>
      </c>
      <c r="CK455" s="68">
        <f>CJ455-CA455</f>
        <v/>
      </c>
    </row>
    <row r="456">
      <c r="A456" s="88" t="inlineStr">
        <is>
          <t>A2245</t>
        </is>
      </c>
      <c r="B456" s="70" t="inlineStr">
        <is>
          <t>Nguyễn Thị Lệ Giang</t>
        </is>
      </c>
      <c r="C456" s="77" t="inlineStr">
        <is>
          <t>R&amp;D</t>
        </is>
      </c>
      <c r="D456" s="84" t="inlineStr">
        <is>
          <t>Gián tiếp</t>
        </is>
      </c>
      <c r="E456" s="69" t="inlineStr">
        <is>
          <t>2022-03-07</t>
        </is>
      </c>
      <c r="F456" s="69" t="inlineStr"/>
      <c r="G456" s="73" t="inlineStr">
        <is>
          <t>P0</t>
        </is>
      </c>
      <c r="H456" s="73" t="n">
        <v>0</v>
      </c>
      <c r="I456" s="75" t="inlineStr">
        <is>
          <t>P0</t>
        </is>
      </c>
      <c r="J456" s="75" t="n">
        <v>0</v>
      </c>
      <c r="K456" s="73" t="inlineStr"/>
      <c r="L456" s="73" t="n">
        <v>0</v>
      </c>
      <c r="M456" s="73" t="inlineStr">
        <is>
          <t>P0</t>
        </is>
      </c>
      <c r="N456" s="73" t="n">
        <v>0</v>
      </c>
      <c r="O456" s="75" t="inlineStr">
        <is>
          <t>D</t>
        </is>
      </c>
      <c r="P456" s="75" t="n">
        <v>0</v>
      </c>
      <c r="Q456" s="73" t="inlineStr">
        <is>
          <t>D</t>
        </is>
      </c>
      <c r="R456" s="73" t="n">
        <v>0</v>
      </c>
      <c r="S456" s="73" t="inlineStr">
        <is>
          <t>P0</t>
        </is>
      </c>
      <c r="T456" s="73" t="n">
        <v>0</v>
      </c>
      <c r="U456" s="73" t="inlineStr">
        <is>
          <t>D</t>
        </is>
      </c>
      <c r="V456" s="73" t="n">
        <v>0</v>
      </c>
      <c r="W456" s="73" t="inlineStr">
        <is>
          <t>L</t>
        </is>
      </c>
      <c r="X456" s="73" t="n">
        <v>0</v>
      </c>
      <c r="Y456" s="73" t="inlineStr"/>
      <c r="Z456" s="73" t="n">
        <v>0</v>
      </c>
      <c r="AA456" s="73" t="inlineStr">
        <is>
          <t>P0</t>
        </is>
      </c>
      <c r="AB456" s="73" t="n">
        <v>0</v>
      </c>
      <c r="AC456" s="73" t="n"/>
      <c r="AD456" s="73" t="n"/>
      <c r="AE456" s="73" t="n"/>
      <c r="AF456" s="73" t="n"/>
      <c r="AG456" s="73" t="n"/>
      <c r="AH456" s="73" t="n"/>
      <c r="AI456" s="73" t="n"/>
      <c r="AJ456" s="73" t="n"/>
      <c r="AK456" s="73" t="n"/>
      <c r="AL456" s="73" t="n"/>
      <c r="AM456" s="73" t="n"/>
      <c r="AN456" s="73" t="n"/>
      <c r="AO456" s="73" t="n"/>
      <c r="AP456" s="73" t="n"/>
      <c r="AQ456" s="73" t="n"/>
      <c r="AR456" s="73" t="n"/>
      <c r="AS456" s="73" t="n"/>
      <c r="AT456" s="73" t="n"/>
      <c r="AU456" s="73" t="n"/>
      <c r="AV456" s="73" t="n"/>
      <c r="AW456" s="73" t="n"/>
      <c r="AX456" s="73" t="n"/>
      <c r="AY456" s="73" t="n"/>
      <c r="AZ456" s="73" t="n"/>
      <c r="BA456" s="73" t="n"/>
      <c r="BB456" s="73" t="n"/>
      <c r="BC456" s="73" t="n"/>
      <c r="BD456" s="73" t="n"/>
      <c r="BE456" s="73" t="n"/>
      <c r="BF456" s="73" t="n"/>
      <c r="BG456" s="73" t="n"/>
      <c r="BH456" s="73" t="n"/>
      <c r="BI456" s="73" t="n"/>
      <c r="BJ456" s="73" t="n"/>
      <c r="BK456" s="73" t="n"/>
      <c r="BL456" s="73" t="n"/>
      <c r="BM456" s="73" t="n"/>
      <c r="BN456" s="73" t="n"/>
      <c r="BO456" s="73" t="n"/>
      <c r="BP456" s="73" t="n"/>
      <c r="BQ456" s="62">
        <f>COUNTIF($G456:$BP456,"a")+COUNTIF($G456:$BP456,"r0,a5")/2+COUNTIF($G456:$BP456,"p5,a5")/2</f>
        <v/>
      </c>
      <c r="BR456" s="62">
        <f>COUNTIF($G456:$BP456,"d")+COUNTIF($G456:$BP456,"r0,d5")/2+COUNTIF($G456:$BP456,"p5,d5")/2</f>
        <v/>
      </c>
      <c r="BS456" s="62">
        <f>COUNTIF($G456:$BP456,"b")+COUNTIF($G456:$BP456,"r0,b5")/2+COUNTIF($G456:$BP456,"p5,b5")/2</f>
        <v/>
      </c>
      <c r="BT456" s="62">
        <f>COUNTIF($G456:$BP456,"c")+COUNTIF($G456:$BP456,"r0,c5")/2+COUNTIF($G456:$BP456,"p5,c5")/2</f>
        <v/>
      </c>
      <c r="BU456" s="62">
        <f>COUNTIF($G456:$BP456,"KH")+COUNTIF($G456:$BP456,"TL")+COUNTIF($G456:$BP456,"L")</f>
        <v/>
      </c>
      <c r="BV456" s="62" t="n"/>
      <c r="BW456" s="62">
        <f>COUNTIF($G456:$BP456,"hh")</f>
        <v/>
      </c>
      <c r="BX456" s="62">
        <f>COUNTIF($G456:$BP456,"nt7")</f>
        <v/>
      </c>
      <c r="BY456" s="62">
        <f>COUNTIF($G456:$BP456,"P")+COUNTIF($G456:$BP456,"p5,a5")/2+COUNTIF($G456:$BP456,"p5,b5")/2+COUNTIF($G456:$BP456,"p5,c5")/2+COUNTIF($G456:$BP456,"p5,d5")/2</f>
        <v/>
      </c>
      <c r="BZ456" s="63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4">
        <f>IF(BZ456&gt;25,4,IF(BZ456&gt;18,3,IF(BZ456&gt;12,2,IF(BZ456&gt;4,1,0))))-BX456-2+1</f>
        <v/>
      </c>
      <c r="CE456" s="30" t="n"/>
      <c r="CF456" s="64">
        <f>CD456*CI456</f>
        <v/>
      </c>
      <c r="CG456" s="65">
        <f>F456-BY456+1</f>
        <v/>
      </c>
      <c r="CH456" s="64">
        <f>CE456*16</f>
        <v/>
      </c>
      <c r="CI456" s="66">
        <f>VLOOKUP(A456,[1]DATA!$A$6:$AI$331,34,0)</f>
        <v/>
      </c>
      <c r="CJ456" s="67">
        <f>VLOOKUP(A456,[2]CHAMCONG!A$7:CI$333,79,0)</f>
        <v/>
      </c>
      <c r="CK456" s="68">
        <f>CJ456-CA456</f>
        <v/>
      </c>
    </row>
    <row r="457">
      <c r="A457" s="88" t="inlineStr">
        <is>
          <t>A2246</t>
        </is>
      </c>
      <c r="B457" s="70" t="inlineStr">
        <is>
          <t>Đinh Thị Len</t>
        </is>
      </c>
      <c r="C457" s="77" t="inlineStr">
        <is>
          <t>QA/QC Hành Chính</t>
        </is>
      </c>
      <c r="D457" s="84" t="inlineStr">
        <is>
          <t>Trực tiếp</t>
        </is>
      </c>
      <c r="E457" s="69" t="inlineStr">
        <is>
          <t>2022-03-01</t>
        </is>
      </c>
      <c r="F457" s="69" t="inlineStr"/>
      <c r="G457" s="73" t="inlineStr">
        <is>
          <t>P0</t>
        </is>
      </c>
      <c r="H457" s="73" t="n">
        <v>0</v>
      </c>
      <c r="I457" s="75" t="inlineStr">
        <is>
          <t>P0</t>
        </is>
      </c>
      <c r="J457" s="75" t="n">
        <v>0</v>
      </c>
      <c r="K457" s="73" t="inlineStr"/>
      <c r="L457" s="73" t="n">
        <v>0</v>
      </c>
      <c r="M457" s="73" t="inlineStr">
        <is>
          <t>P0</t>
        </is>
      </c>
      <c r="N457" s="73" t="n">
        <v>0</v>
      </c>
      <c r="O457" s="75" t="inlineStr">
        <is>
          <t>P0</t>
        </is>
      </c>
      <c r="P457" s="75" t="n">
        <v>0</v>
      </c>
      <c r="Q457" s="73" t="inlineStr">
        <is>
          <t>P0</t>
        </is>
      </c>
      <c r="R457" s="73" t="n">
        <v>0</v>
      </c>
      <c r="S457" s="73" t="inlineStr">
        <is>
          <t>P0</t>
        </is>
      </c>
      <c r="T457" s="73" t="n">
        <v>0</v>
      </c>
      <c r="U457" s="73" t="inlineStr">
        <is>
          <t>P0</t>
        </is>
      </c>
      <c r="V457" s="73" t="n">
        <v>0</v>
      </c>
      <c r="W457" s="73" t="inlineStr">
        <is>
          <t>L</t>
        </is>
      </c>
      <c r="X457" s="73" t="n">
        <v>0</v>
      </c>
      <c r="Y457" s="73" t="inlineStr"/>
      <c r="Z457" s="73" t="n">
        <v>0</v>
      </c>
      <c r="AA457" s="73" t="inlineStr">
        <is>
          <t>P0</t>
        </is>
      </c>
      <c r="AB457" s="73" t="n">
        <v>0</v>
      </c>
      <c r="AC457" s="73" t="n"/>
      <c r="AD457" s="73" t="n"/>
      <c r="AE457" s="73" t="n"/>
      <c r="AF457" s="73" t="n"/>
      <c r="AG457" s="73" t="n"/>
      <c r="AH457" s="73" t="n"/>
      <c r="AI457" s="73" t="n"/>
      <c r="AJ457" s="73" t="n"/>
      <c r="AK457" s="73" t="n"/>
      <c r="AL457" s="73" t="n"/>
      <c r="AM457" s="73" t="n"/>
      <c r="AN457" s="73" t="n"/>
      <c r="AO457" s="73" t="n"/>
      <c r="AP457" s="73" t="n"/>
      <c r="AQ457" s="73" t="n"/>
      <c r="AR457" s="73" t="n"/>
      <c r="AS457" s="73" t="n"/>
      <c r="AT457" s="73" t="n"/>
      <c r="AU457" s="73" t="n"/>
      <c r="AV457" s="73" t="n"/>
      <c r="AW457" s="73" t="n"/>
      <c r="AX457" s="73" t="n"/>
      <c r="AY457" s="73" t="n"/>
      <c r="AZ457" s="73" t="n"/>
      <c r="BA457" s="73" t="n"/>
      <c r="BB457" s="73" t="n"/>
      <c r="BC457" s="73" t="n"/>
      <c r="BD457" s="73" t="n"/>
      <c r="BE457" s="73" t="n"/>
      <c r="BF457" s="73" t="n"/>
      <c r="BG457" s="73" t="n"/>
      <c r="BH457" s="73" t="n"/>
      <c r="BI457" s="73" t="n"/>
      <c r="BJ457" s="73" t="n"/>
      <c r="BK457" s="73" t="n"/>
      <c r="BL457" s="73" t="n"/>
      <c r="BM457" s="73" t="n"/>
      <c r="BN457" s="73" t="n"/>
      <c r="BO457" s="73" t="n"/>
      <c r="BP457" s="73" t="n"/>
      <c r="BQ457" s="62">
        <f>COUNTIF($G457:$BP457,"a")+COUNTIF($G457:$BP457,"r0,a5")/2+COUNTIF($G457:$BP457,"p5,a5")/2</f>
        <v/>
      </c>
      <c r="BR457" s="62">
        <f>COUNTIF($G457:$BP457,"d")+COUNTIF($G457:$BP457,"r0,d5")/2+COUNTIF($G457:$BP457,"p5,d5")/2</f>
        <v/>
      </c>
      <c r="BS457" s="62">
        <f>COUNTIF($G457:$BP457,"b")+COUNTIF($G457:$BP457,"r0,b5")/2+COUNTIF($G457:$BP457,"p5,b5")/2</f>
        <v/>
      </c>
      <c r="BT457" s="62">
        <f>COUNTIF($G457:$BP457,"c")+COUNTIF($G457:$BP457,"r0,c5")/2+COUNTIF($G457:$BP457,"p5,c5")/2</f>
        <v/>
      </c>
      <c r="BU457" s="62">
        <f>COUNTIF($G457:$BP457,"KH")+COUNTIF($G457:$BP457,"TL")+COUNTIF($G457:$BP457,"L")</f>
        <v/>
      </c>
      <c r="BV457" s="62" t="n"/>
      <c r="BW457" s="62">
        <f>COUNTIF($G457:$BP457,"hh")</f>
        <v/>
      </c>
      <c r="BX457" s="62">
        <f>COUNTIF($G457:$BP457,"nt7")</f>
        <v/>
      </c>
      <c r="BY457" s="62">
        <f>COUNTIF($G457:$BP457,"P")+COUNTIF($G457:$BP457,"p5,a5")/2+COUNTIF($G457:$BP457,"p5,b5")/2+COUNTIF($G457:$BP457,"p5,c5")/2+COUNTIF($G457:$BP457,"p5,d5")/2</f>
        <v/>
      </c>
      <c r="BZ457" s="63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4">
        <f>IF(BZ457&gt;25,4,IF(BZ457&gt;18,3,IF(BZ457&gt;12,2,IF(BZ457&gt;4,1,0))))-BX457-2+1</f>
        <v/>
      </c>
      <c r="CE457" s="30" t="n"/>
      <c r="CF457" s="64">
        <f>CD457*CI457</f>
        <v/>
      </c>
      <c r="CG457" s="65">
        <f>F457-BY457+1</f>
        <v/>
      </c>
      <c r="CH457" s="64">
        <f>CE457*16</f>
        <v/>
      </c>
      <c r="CI457" s="66">
        <f>VLOOKUP(A457,[1]DATA!$A$6:$AI$331,34,0)</f>
        <v/>
      </c>
      <c r="CJ457" s="67">
        <f>VLOOKUP(A457,[2]CHAMCONG!A$7:CI$333,79,0)</f>
        <v/>
      </c>
      <c r="CK457" s="68">
        <f>CJ457-CA457</f>
        <v/>
      </c>
    </row>
    <row r="458">
      <c r="A458" s="88" t="inlineStr">
        <is>
          <t>A2247</t>
        </is>
      </c>
      <c r="B458" s="70" t="inlineStr">
        <is>
          <t>Võ Minh Tâm</t>
        </is>
      </c>
      <c r="C458" s="77" t="inlineStr">
        <is>
          <t>Kho X1</t>
        </is>
      </c>
      <c r="D458" s="84" t="inlineStr">
        <is>
          <t>Trực tiếp</t>
        </is>
      </c>
      <c r="E458" s="69" t="inlineStr">
        <is>
          <t>2022-03-04</t>
        </is>
      </c>
      <c r="F458" s="69" t="inlineStr"/>
      <c r="G458" s="73" t="inlineStr">
        <is>
          <t>A</t>
        </is>
      </c>
      <c r="H458" s="73" t="n">
        <v>4</v>
      </c>
      <c r="I458" s="75" t="inlineStr">
        <is>
          <t>A</t>
        </is>
      </c>
      <c r="J458" s="75" t="n">
        <v>4</v>
      </c>
      <c r="K458" s="73" t="inlineStr"/>
      <c r="L458" s="73" t="n">
        <v>0</v>
      </c>
      <c r="M458" s="73" t="inlineStr">
        <is>
          <t>A</t>
        </is>
      </c>
      <c r="N458" s="73" t="n">
        <v>4</v>
      </c>
      <c r="O458" s="75" t="inlineStr">
        <is>
          <t>A</t>
        </is>
      </c>
      <c r="P458" s="75" t="n">
        <v>4</v>
      </c>
      <c r="Q458" s="73" t="inlineStr">
        <is>
          <t>A</t>
        </is>
      </c>
      <c r="R458" s="73" t="n">
        <v>4</v>
      </c>
      <c r="S458" s="73" t="inlineStr">
        <is>
          <t>A</t>
        </is>
      </c>
      <c r="T458" s="73" t="n">
        <v>4</v>
      </c>
      <c r="U458" s="73" t="inlineStr">
        <is>
          <t>A</t>
        </is>
      </c>
      <c r="V458" s="73" t="n">
        <v>4</v>
      </c>
      <c r="W458" s="73" t="inlineStr">
        <is>
          <t>L</t>
        </is>
      </c>
      <c r="X458" s="73" t="n">
        <v>0</v>
      </c>
      <c r="Y458" s="73" t="inlineStr"/>
      <c r="Z458" s="73" t="n">
        <v>0</v>
      </c>
      <c r="AA458" s="73" t="inlineStr">
        <is>
          <t>R0</t>
        </is>
      </c>
      <c r="AB458" s="73" t="n">
        <v>0</v>
      </c>
      <c r="AC458" s="73" t="n"/>
      <c r="AD458" s="73" t="n"/>
      <c r="AE458" s="73" t="n"/>
      <c r="AF458" s="73" t="n"/>
      <c r="AG458" s="73" t="n"/>
      <c r="AH458" s="73" t="n"/>
      <c r="AI458" s="73" t="n"/>
      <c r="AJ458" s="73" t="n"/>
      <c r="AK458" s="73" t="n"/>
      <c r="AL458" s="73" t="n"/>
      <c r="AM458" s="73" t="n"/>
      <c r="AN458" s="73" t="n"/>
      <c r="AO458" s="73" t="n"/>
      <c r="AP458" s="73" t="n"/>
      <c r="AQ458" s="73" t="n"/>
      <c r="AR458" s="73" t="n"/>
      <c r="AS458" s="73" t="n"/>
      <c r="AT458" s="73" t="n"/>
      <c r="AU458" s="73" t="n"/>
      <c r="AV458" s="73" t="n"/>
      <c r="AW458" s="73" t="n"/>
      <c r="AX458" s="73" t="n"/>
      <c r="AY458" s="73" t="n"/>
      <c r="AZ458" s="73" t="n"/>
      <c r="BA458" s="73" t="n"/>
      <c r="BB458" s="73" t="n"/>
      <c r="BC458" s="73" t="n"/>
      <c r="BD458" s="73" t="n"/>
      <c r="BE458" s="73" t="n"/>
      <c r="BF458" s="73" t="n"/>
      <c r="BG458" s="73" t="n"/>
      <c r="BH458" s="73" t="n"/>
      <c r="BI458" s="73" t="n"/>
      <c r="BJ458" s="73" t="n"/>
      <c r="BK458" s="73" t="n"/>
      <c r="BL458" s="73" t="n"/>
      <c r="BM458" s="73" t="n"/>
      <c r="BN458" s="73" t="n"/>
      <c r="BO458" s="73" t="n"/>
      <c r="BP458" s="73" t="n"/>
      <c r="BQ458" s="62">
        <f>COUNTIF($G458:$BP458,"a")+COUNTIF($G458:$BP458,"r0,a5")/2+COUNTIF($G458:$BP458,"p5,a5")/2</f>
        <v/>
      </c>
      <c r="BR458" s="62">
        <f>COUNTIF($G458:$BP458,"d")+COUNTIF($G458:$BP458,"r0,d5")/2+COUNTIF($G458:$BP458,"p5,d5")/2</f>
        <v/>
      </c>
      <c r="BS458" s="62">
        <f>COUNTIF($G458:$BP458,"b")+COUNTIF($G458:$BP458,"r0,b5")/2+COUNTIF($G458:$BP458,"p5,b5")/2</f>
        <v/>
      </c>
      <c r="BT458" s="62">
        <f>COUNTIF($G458:$BP458,"c")+COUNTIF($G458:$BP458,"r0,c5")/2+COUNTIF($G458:$BP458,"p5,c5")/2</f>
        <v/>
      </c>
      <c r="BU458" s="62">
        <f>COUNTIF($G458:$BP458,"KH")+COUNTIF($G458:$BP458,"TL")+COUNTIF($G458:$BP458,"L")</f>
        <v/>
      </c>
      <c r="BV458" s="62" t="n"/>
      <c r="BW458" s="62">
        <f>COUNTIF($G458:$BP458,"hh")</f>
        <v/>
      </c>
      <c r="BX458" s="62">
        <f>COUNTIF($G458:$BP458,"nt7")</f>
        <v/>
      </c>
      <c r="BY458" s="62">
        <f>COUNTIF($G458:$BP458,"P")+COUNTIF($G458:$BP458,"p5,a5")/2+COUNTIF($G458:$BP458,"p5,b5")/2+COUNTIF($G458:$BP458,"p5,c5")/2+COUNTIF($G458:$BP458,"p5,d5")/2</f>
        <v/>
      </c>
      <c r="BZ458" s="63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4">
        <f>IF(BZ458&gt;25,4,IF(BZ458&gt;18,3,IF(BZ458&gt;12,2,IF(BZ458&gt;4,1,0))))-BX458-2+1</f>
        <v/>
      </c>
      <c r="CE458" s="30" t="n"/>
      <c r="CF458" s="64">
        <f>CD458*CI458</f>
        <v/>
      </c>
      <c r="CG458" s="65">
        <f>F458-BY458+1</f>
        <v/>
      </c>
      <c r="CH458" s="64">
        <f>CE458*16</f>
        <v/>
      </c>
      <c r="CI458" s="66">
        <f>VLOOKUP(A458,[1]DATA!$A$6:$AI$331,34,0)</f>
        <v/>
      </c>
      <c r="CJ458" s="67">
        <f>VLOOKUP(A458,[2]CHAMCONG!A$7:CI$333,79,0)</f>
        <v/>
      </c>
      <c r="CK458" s="68">
        <f>CJ458-CA458</f>
        <v/>
      </c>
    </row>
    <row r="459">
      <c r="A459" s="88" t="inlineStr">
        <is>
          <t>A2248</t>
        </is>
      </c>
      <c r="B459" s="70" t="inlineStr">
        <is>
          <t>Nguyễn Thị Oanh</t>
        </is>
      </c>
      <c r="C459" s="77" t="inlineStr">
        <is>
          <t>X1 Ép - A</t>
        </is>
      </c>
      <c r="D459" s="84" t="inlineStr">
        <is>
          <t>Trực tiếp</t>
        </is>
      </c>
      <c r="E459" s="69" t="inlineStr">
        <is>
          <t>2022-03-04</t>
        </is>
      </c>
      <c r="F459" s="69" t="inlineStr"/>
      <c r="G459" s="73" t="inlineStr">
        <is>
          <t>A</t>
        </is>
      </c>
      <c r="H459" s="73" t="n">
        <v>4</v>
      </c>
      <c r="I459" s="75" t="inlineStr">
        <is>
          <t>A</t>
        </is>
      </c>
      <c r="J459" s="75" t="n">
        <v>4</v>
      </c>
      <c r="K459" s="73" t="inlineStr"/>
      <c r="L459" s="73" t="n">
        <v>4</v>
      </c>
      <c r="M459" s="73" t="inlineStr">
        <is>
          <t>C</t>
        </is>
      </c>
      <c r="N459" s="73" t="n">
        <v>4</v>
      </c>
      <c r="O459" s="75" t="inlineStr">
        <is>
          <t>C</t>
        </is>
      </c>
      <c r="P459" s="75" t="n">
        <v>4</v>
      </c>
      <c r="Q459" s="73" t="inlineStr">
        <is>
          <t>C</t>
        </is>
      </c>
      <c r="R459" s="73" t="n">
        <v>4</v>
      </c>
      <c r="S459" s="73" t="inlineStr">
        <is>
          <t>C</t>
        </is>
      </c>
      <c r="T459" s="73" t="n">
        <v>4</v>
      </c>
      <c r="U459" s="73" t="inlineStr">
        <is>
          <t>C</t>
        </is>
      </c>
      <c r="V459" s="73" t="n">
        <v>4</v>
      </c>
      <c r="W459" s="73" t="inlineStr">
        <is>
          <t>L</t>
        </is>
      </c>
      <c r="X459" s="73" t="n">
        <v>0</v>
      </c>
      <c r="Y459" s="73" t="inlineStr"/>
      <c r="Z459" s="73" t="n">
        <v>0</v>
      </c>
      <c r="AA459" s="73" t="inlineStr">
        <is>
          <t>R0</t>
        </is>
      </c>
      <c r="AB459" s="73" t="n">
        <v>0</v>
      </c>
      <c r="AC459" s="73" t="n"/>
      <c r="AD459" s="73" t="n"/>
      <c r="AE459" s="73" t="n"/>
      <c r="AF459" s="73" t="n"/>
      <c r="AG459" s="73" t="n"/>
      <c r="AH459" s="73" t="n"/>
      <c r="AI459" s="73" t="n"/>
      <c r="AJ459" s="73" t="n"/>
      <c r="AK459" s="73" t="n"/>
      <c r="AL459" s="73" t="n"/>
      <c r="AM459" s="73" t="n"/>
      <c r="AN459" s="73" t="n"/>
      <c r="AO459" s="73" t="n"/>
      <c r="AP459" s="73" t="n"/>
      <c r="AQ459" s="73" t="n"/>
      <c r="AR459" s="73" t="n"/>
      <c r="AS459" s="73" t="n"/>
      <c r="AT459" s="73" t="n"/>
      <c r="AU459" s="73" t="n"/>
      <c r="AV459" s="73" t="n"/>
      <c r="AW459" s="73" t="n"/>
      <c r="AX459" s="73" t="n"/>
      <c r="AY459" s="73" t="n"/>
      <c r="AZ459" s="73" t="n"/>
      <c r="BA459" s="73" t="n"/>
      <c r="BB459" s="73" t="n"/>
      <c r="BC459" s="73" t="n"/>
      <c r="BD459" s="73" t="n"/>
      <c r="BE459" s="73" t="n"/>
      <c r="BF459" s="73" t="n"/>
      <c r="BG459" s="73" t="n"/>
      <c r="BH459" s="73" t="n"/>
      <c r="BI459" s="73" t="n"/>
      <c r="BJ459" s="73" t="n"/>
      <c r="BK459" s="73" t="n"/>
      <c r="BL459" s="73" t="n"/>
      <c r="BM459" s="73" t="n"/>
      <c r="BN459" s="73" t="n"/>
      <c r="BO459" s="73" t="n"/>
      <c r="BP459" s="73" t="n"/>
      <c r="BQ459" s="62">
        <f>COUNTIF($G459:$BP459,"a")+COUNTIF($G459:$BP459,"r0,a5")/2+COUNTIF($G459:$BP459,"p5,a5")/2</f>
        <v/>
      </c>
      <c r="BR459" s="62">
        <f>COUNTIF($G459:$BP459,"d")+COUNTIF($G459:$BP459,"r0,d5")/2+COUNTIF($G459:$BP459,"p5,d5")/2</f>
        <v/>
      </c>
      <c r="BS459" s="62">
        <f>COUNTIF($G459:$BP459,"b")+COUNTIF($G459:$BP459,"r0,b5")/2+COUNTIF($G459:$BP459,"p5,b5")/2</f>
        <v/>
      </c>
      <c r="BT459" s="62">
        <f>COUNTIF($G459:$BP459,"c")+COUNTIF($G459:$BP459,"r0,c5")/2+COUNTIF($G459:$BP459,"p5,c5")/2</f>
        <v/>
      </c>
      <c r="BU459" s="62">
        <f>COUNTIF($G459:$BP459,"KH")+COUNTIF($G459:$BP459,"TL")+COUNTIF($G459:$BP459,"L")</f>
        <v/>
      </c>
      <c r="BV459" s="62" t="n"/>
      <c r="BW459" s="62">
        <f>COUNTIF($G459:$BP459,"hh")</f>
        <v/>
      </c>
      <c r="BX459" s="62">
        <f>COUNTIF($G459:$BP459,"nt7")</f>
        <v/>
      </c>
      <c r="BY459" s="62">
        <f>COUNTIF($G459:$BP459,"P")+COUNTIF($G459:$BP459,"p5,a5")/2+COUNTIF($G459:$BP459,"p5,b5")/2+COUNTIF($G459:$BP459,"p5,c5")/2+COUNTIF($G459:$BP459,"p5,d5")/2</f>
        <v/>
      </c>
      <c r="BZ459" s="63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4">
        <f>IF(BZ459&gt;25,4,IF(BZ459&gt;18,3,IF(BZ459&gt;12,2,IF(BZ459&gt;4,1,0))))-BX459-2+1</f>
        <v/>
      </c>
      <c r="CE459" s="30" t="n"/>
      <c r="CF459" s="64">
        <f>CD459*CI459</f>
        <v/>
      </c>
      <c r="CG459" s="65">
        <f>F459-BY459+1</f>
        <v/>
      </c>
      <c r="CH459" s="64">
        <f>CE459*16</f>
        <v/>
      </c>
      <c r="CI459" s="66">
        <f>VLOOKUP(A459,[1]DATA!$A$6:$AI$331,34,0)</f>
        <v/>
      </c>
      <c r="CJ459" s="67">
        <f>VLOOKUP(A459,[2]CHAMCONG!A$7:CI$333,79,0)</f>
        <v/>
      </c>
      <c r="CK459" s="68">
        <f>CJ459-CA459</f>
        <v/>
      </c>
    </row>
    <row r="460">
      <c r="A460" s="88" t="inlineStr">
        <is>
          <t>A2249</t>
        </is>
      </c>
      <c r="B460" s="70" t="inlineStr">
        <is>
          <t>Nguyễn Văn Thái</t>
        </is>
      </c>
      <c r="C460" s="77" t="inlineStr">
        <is>
          <t>QA/QC Hành Chính</t>
        </is>
      </c>
      <c r="D460" s="84" t="inlineStr">
        <is>
          <t>Trực tiếp</t>
        </is>
      </c>
      <c r="E460" s="69" t="inlineStr">
        <is>
          <t>2022-03-09</t>
        </is>
      </c>
      <c r="F460" s="69" t="inlineStr"/>
      <c r="G460" s="73" t="inlineStr">
        <is>
          <t>P0</t>
        </is>
      </c>
      <c r="H460" s="73" t="n">
        <v>0</v>
      </c>
      <c r="I460" s="75" t="inlineStr">
        <is>
          <t>D</t>
        </is>
      </c>
      <c r="J460" s="75" t="n">
        <v>0</v>
      </c>
      <c r="K460" s="73" t="inlineStr"/>
      <c r="L460" s="73" t="n">
        <v>0</v>
      </c>
      <c r="M460" s="73" t="inlineStr">
        <is>
          <t>D</t>
        </is>
      </c>
      <c r="N460" s="73" t="n">
        <v>0</v>
      </c>
      <c r="O460" s="75" t="inlineStr">
        <is>
          <t>D</t>
        </is>
      </c>
      <c r="P460" s="75" t="n">
        <v>0</v>
      </c>
      <c r="Q460" s="73" t="inlineStr">
        <is>
          <t>D</t>
        </is>
      </c>
      <c r="R460" s="73" t="n">
        <v>0</v>
      </c>
      <c r="S460" s="73" t="inlineStr">
        <is>
          <t>D</t>
        </is>
      </c>
      <c r="T460" s="73" t="n">
        <v>0</v>
      </c>
      <c r="U460" s="73" t="inlineStr">
        <is>
          <t>D</t>
        </is>
      </c>
      <c r="V460" s="73" t="n">
        <v>0</v>
      </c>
      <c r="W460" s="73" t="inlineStr">
        <is>
          <t>L</t>
        </is>
      </c>
      <c r="X460" s="73" t="n">
        <v>0</v>
      </c>
      <c r="Y460" s="73" t="inlineStr"/>
      <c r="Z460" s="73" t="n">
        <v>0</v>
      </c>
      <c r="AA460" s="73" t="inlineStr">
        <is>
          <t>R0</t>
        </is>
      </c>
      <c r="AB460" s="73" t="n">
        <v>0</v>
      </c>
      <c r="AC460" s="73" t="n"/>
      <c r="AD460" s="73" t="n"/>
      <c r="AE460" s="73" t="n"/>
      <c r="AF460" s="73" t="n"/>
      <c r="AG460" s="73" t="n"/>
      <c r="AH460" s="73" t="n"/>
      <c r="AI460" s="73" t="n"/>
      <c r="AJ460" s="73" t="n"/>
      <c r="AK460" s="73" t="n"/>
      <c r="AL460" s="73" t="n"/>
      <c r="AM460" s="73" t="n"/>
      <c r="AN460" s="73" t="n"/>
      <c r="AO460" s="73" t="n"/>
      <c r="AP460" s="73" t="n"/>
      <c r="AQ460" s="73" t="n"/>
      <c r="AR460" s="73" t="n"/>
      <c r="AS460" s="73" t="n"/>
      <c r="AT460" s="73" t="n"/>
      <c r="AU460" s="73" t="n"/>
      <c r="AV460" s="73" t="n"/>
      <c r="AW460" s="73" t="n"/>
      <c r="AX460" s="73" t="n"/>
      <c r="AY460" s="73" t="n"/>
      <c r="AZ460" s="73" t="n"/>
      <c r="BA460" s="73" t="n"/>
      <c r="BB460" s="73" t="n"/>
      <c r="BC460" s="73" t="n"/>
      <c r="BD460" s="73" t="n"/>
      <c r="BE460" s="73" t="n"/>
      <c r="BF460" s="73" t="n"/>
      <c r="BG460" s="73" t="n"/>
      <c r="BH460" s="73" t="n"/>
      <c r="BI460" s="73" t="n"/>
      <c r="BJ460" s="73" t="n"/>
      <c r="BK460" s="73" t="n"/>
      <c r="BL460" s="73" t="n"/>
      <c r="BM460" s="73" t="n"/>
      <c r="BN460" s="73" t="n"/>
      <c r="BO460" s="73" t="n"/>
      <c r="BP460" s="73" t="n"/>
      <c r="BQ460" s="62">
        <f>COUNTIF($G460:$BP460,"a")+COUNTIF($G460:$BP460,"r0,a5")/2+COUNTIF($G460:$BP460,"p5,a5")/2</f>
        <v/>
      </c>
      <c r="BR460" s="62">
        <f>COUNTIF($G460:$BP460,"d")+COUNTIF($G460:$BP460,"r0,d5")/2+COUNTIF($G460:$BP460,"p5,d5")/2</f>
        <v/>
      </c>
      <c r="BS460" s="62">
        <f>COUNTIF($G460:$BP460,"b")+COUNTIF($G460:$BP460,"r0,b5")/2+COUNTIF($G460:$BP460,"p5,b5")/2</f>
        <v/>
      </c>
      <c r="BT460" s="62">
        <f>COUNTIF($G460:$BP460,"c")+COUNTIF($G460:$BP460,"r0,c5")/2+COUNTIF($G460:$BP460,"p5,c5")/2</f>
        <v/>
      </c>
      <c r="BU460" s="62">
        <f>COUNTIF($G460:$BP460,"KH")+COUNTIF($G460:$BP460,"TL")+COUNTIF($G460:$BP460,"L")</f>
        <v/>
      </c>
      <c r="BV460" s="62" t="n"/>
      <c r="BW460" s="62">
        <f>COUNTIF($G460:$BP460,"hh")</f>
        <v/>
      </c>
      <c r="BX460" s="62">
        <f>COUNTIF($G460:$BP460,"nt7")</f>
        <v/>
      </c>
      <c r="BY460" s="62">
        <f>COUNTIF($G460:$BP460,"P")+COUNTIF($G460:$BP460,"p5,a5")/2+COUNTIF($G460:$BP460,"p5,b5")/2+COUNTIF($G460:$BP460,"p5,c5")/2+COUNTIF($G460:$BP460,"p5,d5")/2</f>
        <v/>
      </c>
      <c r="BZ460" s="63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4">
        <f>IF(BZ460&gt;25,4,IF(BZ460&gt;18,3,IF(BZ460&gt;12,2,IF(BZ460&gt;4,1,0))))-BX460-2+1</f>
        <v/>
      </c>
      <c r="CE460" s="30" t="n"/>
      <c r="CF460" s="64">
        <f>CD460*CI460</f>
        <v/>
      </c>
      <c r="CG460" s="65">
        <f>F460-BY460+1</f>
        <v/>
      </c>
      <c r="CH460" s="64">
        <f>CE460*16</f>
        <v/>
      </c>
      <c r="CI460" s="66">
        <f>VLOOKUP(A460,[1]DATA!$A$6:$AI$331,34,0)</f>
        <v/>
      </c>
      <c r="CJ460" s="67">
        <f>VLOOKUP(A460,[2]CHAMCONG!A$7:CI$333,79,0)</f>
        <v/>
      </c>
      <c r="CK460" s="68">
        <f>CJ460-CA460</f>
        <v/>
      </c>
    </row>
    <row r="461">
      <c r="A461" s="88" t="inlineStr">
        <is>
          <t>A2251</t>
        </is>
      </c>
      <c r="B461" s="70" t="inlineStr">
        <is>
          <t>Nguyễn Chí Dững</t>
        </is>
      </c>
      <c r="C461" s="77" t="inlineStr">
        <is>
          <t>QA/QC X2</t>
        </is>
      </c>
      <c r="D461" s="84" t="inlineStr">
        <is>
          <t>Trực tiếp</t>
        </is>
      </c>
      <c r="E461" s="69" t="inlineStr">
        <is>
          <t>2022-03-07</t>
        </is>
      </c>
      <c r="F461" s="69" t="inlineStr"/>
      <c r="G461" s="73" t="inlineStr">
        <is>
          <t>A</t>
        </is>
      </c>
      <c r="H461" s="73" t="n">
        <v>4</v>
      </c>
      <c r="I461" s="75" t="inlineStr">
        <is>
          <t>A</t>
        </is>
      </c>
      <c r="J461" s="75" t="n">
        <v>4</v>
      </c>
      <c r="K461" s="73" t="inlineStr"/>
      <c r="L461" s="73" t="n">
        <v>0</v>
      </c>
      <c r="M461" s="73" t="inlineStr">
        <is>
          <t>P0</t>
        </is>
      </c>
      <c r="N461" s="73" t="n">
        <v>0</v>
      </c>
      <c r="O461" s="75" t="inlineStr">
        <is>
          <t>P0</t>
        </is>
      </c>
      <c r="P461" s="75" t="n">
        <v>0</v>
      </c>
      <c r="Q461" s="73" t="inlineStr">
        <is>
          <t>C</t>
        </is>
      </c>
      <c r="R461" s="73" t="n">
        <v>4</v>
      </c>
      <c r="S461" s="73" t="inlineStr">
        <is>
          <t>C</t>
        </is>
      </c>
      <c r="T461" s="73" t="n">
        <v>4</v>
      </c>
      <c r="U461" s="73" t="inlineStr">
        <is>
          <t>C</t>
        </is>
      </c>
      <c r="V461" s="73" t="n">
        <v>4</v>
      </c>
      <c r="W461" s="73" t="inlineStr">
        <is>
          <t>L</t>
        </is>
      </c>
      <c r="X461" s="73" t="n">
        <v>0</v>
      </c>
      <c r="Y461" s="73" t="inlineStr"/>
      <c r="Z461" s="73" t="n">
        <v>0</v>
      </c>
      <c r="AA461" s="73" t="inlineStr">
        <is>
          <t>R0</t>
        </is>
      </c>
      <c r="AB461" s="73" t="n">
        <v>0</v>
      </c>
      <c r="AC461" s="73" t="n"/>
      <c r="AD461" s="73" t="n"/>
      <c r="AE461" s="73" t="n"/>
      <c r="AF461" s="73" t="n"/>
      <c r="AG461" s="73" t="n"/>
      <c r="AH461" s="73" t="n"/>
      <c r="AI461" s="73" t="n"/>
      <c r="AJ461" s="73" t="n"/>
      <c r="AK461" s="73" t="n"/>
      <c r="AL461" s="73" t="n"/>
      <c r="AM461" s="73" t="n"/>
      <c r="AN461" s="73" t="n"/>
      <c r="AO461" s="73" t="n"/>
      <c r="AP461" s="73" t="n"/>
      <c r="AQ461" s="73" t="n"/>
      <c r="AR461" s="73" t="n"/>
      <c r="AS461" s="73" t="n"/>
      <c r="AT461" s="73" t="n"/>
      <c r="AU461" s="73" t="n"/>
      <c r="AV461" s="73" t="n"/>
      <c r="AW461" s="73" t="n"/>
      <c r="AX461" s="73" t="n"/>
      <c r="AY461" s="73" t="n"/>
      <c r="AZ461" s="73" t="n"/>
      <c r="BA461" s="73" t="n"/>
      <c r="BB461" s="73" t="n"/>
      <c r="BC461" s="73" t="n"/>
      <c r="BD461" s="73" t="n"/>
      <c r="BE461" s="73" t="n"/>
      <c r="BF461" s="73" t="n"/>
      <c r="BG461" s="73" t="n"/>
      <c r="BH461" s="73" t="n"/>
      <c r="BI461" s="73" t="n"/>
      <c r="BJ461" s="73" t="n"/>
      <c r="BK461" s="73" t="n"/>
      <c r="BL461" s="73" t="n"/>
      <c r="BM461" s="73" t="n"/>
      <c r="BN461" s="73" t="n"/>
      <c r="BO461" s="73" t="n"/>
      <c r="BP461" s="73" t="n"/>
      <c r="BQ461" s="62">
        <f>COUNTIF($G461:$BP461,"a")+COUNTIF($G461:$BP461,"r0,a5")/2+COUNTIF($G461:$BP461,"p5,a5")/2</f>
        <v/>
      </c>
      <c r="BR461" s="62">
        <f>COUNTIF($G461:$BP461,"d")+COUNTIF($G461:$BP461,"r0,d5")/2+COUNTIF($G461:$BP461,"p5,d5")/2</f>
        <v/>
      </c>
      <c r="BS461" s="62">
        <f>COUNTIF($G461:$BP461,"b")+COUNTIF($G461:$BP461,"r0,b5")/2+COUNTIF($G461:$BP461,"p5,b5")/2</f>
        <v/>
      </c>
      <c r="BT461" s="62">
        <f>COUNTIF($G461:$BP461,"c")+COUNTIF($G461:$BP461,"r0,c5")/2+COUNTIF($G461:$BP461,"p5,c5")/2</f>
        <v/>
      </c>
      <c r="BU461" s="62">
        <f>COUNTIF($G461:$BP461,"KH")+COUNTIF($G461:$BP461,"TL")+COUNTIF($G461:$BP461,"L")</f>
        <v/>
      </c>
      <c r="BV461" s="62" t="n"/>
      <c r="BW461" s="62">
        <f>COUNTIF($G461:$BP461,"hh")</f>
        <v/>
      </c>
      <c r="BX461" s="62">
        <f>COUNTIF($G461:$BP461,"nt7")</f>
        <v/>
      </c>
      <c r="BY461" s="62">
        <f>COUNTIF($G461:$BP461,"P")+COUNTIF($G461:$BP461,"p5,a5")/2+COUNTIF($G461:$BP461,"p5,b5")/2+COUNTIF($G461:$BP461,"p5,c5")/2+COUNTIF($G461:$BP461,"p5,d5")/2</f>
        <v/>
      </c>
      <c r="BZ461" s="63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4">
        <f>IF(BZ461&gt;25,4,IF(BZ461&gt;18,3,IF(BZ461&gt;12,2,IF(BZ461&gt;4,1,0))))-BX461-2+1</f>
        <v/>
      </c>
      <c r="CE461" s="30" t="n"/>
      <c r="CF461" s="64">
        <f>CD461*CI461</f>
        <v/>
      </c>
      <c r="CG461" s="65">
        <f>F461-BY461+1</f>
        <v/>
      </c>
      <c r="CH461" s="64">
        <f>CE461*16</f>
        <v/>
      </c>
      <c r="CI461" s="66">
        <f>VLOOKUP(A461,[1]DATA!$A$6:$AI$331,34,0)</f>
        <v/>
      </c>
      <c r="CJ461" s="67">
        <f>VLOOKUP(A461,[2]CHAMCONG!A$7:CI$333,79,0)</f>
        <v/>
      </c>
      <c r="CK461" s="68">
        <f>CJ461-CA461</f>
        <v/>
      </c>
    </row>
    <row r="462">
      <c r="A462" s="88" t="inlineStr">
        <is>
          <t>A2256</t>
        </is>
      </c>
      <c r="B462" s="70" t="inlineStr">
        <is>
          <t>Phạm Văn Đoàn</t>
        </is>
      </c>
      <c r="C462" s="77" t="inlineStr">
        <is>
          <t>X1 Ép - B</t>
        </is>
      </c>
      <c r="D462" s="84" t="inlineStr">
        <is>
          <t>Trực tiếp</t>
        </is>
      </c>
      <c r="E462" s="69" t="inlineStr">
        <is>
          <t>2022-03-07</t>
        </is>
      </c>
      <c r="F462" s="69" t="inlineStr"/>
      <c r="G462" s="73" t="inlineStr">
        <is>
          <t>C</t>
        </is>
      </c>
      <c r="H462" s="73" t="n">
        <v>4</v>
      </c>
      <c r="I462" s="75" t="inlineStr">
        <is>
          <t>C</t>
        </is>
      </c>
      <c r="J462" s="75" t="n">
        <v>4</v>
      </c>
      <c r="K462" s="73" t="inlineStr"/>
      <c r="L462" s="73" t="n">
        <v>0</v>
      </c>
      <c r="M462" s="73" t="inlineStr">
        <is>
          <t>A</t>
        </is>
      </c>
      <c r="N462" s="73" t="n">
        <v>4</v>
      </c>
      <c r="O462" s="75" t="inlineStr">
        <is>
          <t>A</t>
        </is>
      </c>
      <c r="P462" s="75" t="n">
        <v>4</v>
      </c>
      <c r="Q462" s="73" t="inlineStr">
        <is>
          <t>A</t>
        </is>
      </c>
      <c r="R462" s="73" t="n">
        <v>4</v>
      </c>
      <c r="S462" s="73" t="inlineStr">
        <is>
          <t>A</t>
        </is>
      </c>
      <c r="T462" s="73" t="n">
        <v>4</v>
      </c>
      <c r="U462" s="73" t="inlineStr">
        <is>
          <t>A</t>
        </is>
      </c>
      <c r="V462" s="73" t="n">
        <v>4</v>
      </c>
      <c r="W462" s="73" t="inlineStr">
        <is>
          <t>L</t>
        </is>
      </c>
      <c r="X462" s="73" t="n">
        <v>0</v>
      </c>
      <c r="Y462" s="73" t="inlineStr"/>
      <c r="Z462" s="73" t="n">
        <v>0</v>
      </c>
      <c r="AA462" s="73" t="inlineStr">
        <is>
          <t>P0</t>
        </is>
      </c>
      <c r="AB462" s="73" t="n">
        <v>0</v>
      </c>
      <c r="AC462" s="73" t="n"/>
      <c r="AD462" s="73" t="n"/>
      <c r="AE462" s="73" t="n"/>
      <c r="AF462" s="73" t="n"/>
      <c r="AG462" s="73" t="n"/>
      <c r="AH462" s="73" t="n"/>
      <c r="AI462" s="73" t="n"/>
      <c r="AJ462" s="73" t="n"/>
      <c r="AK462" s="73" t="n"/>
      <c r="AL462" s="73" t="n"/>
      <c r="AM462" s="73" t="n"/>
      <c r="AN462" s="73" t="n"/>
      <c r="AO462" s="73" t="n"/>
      <c r="AP462" s="73" t="n"/>
      <c r="AQ462" s="73" t="n"/>
      <c r="AR462" s="73" t="n"/>
      <c r="AS462" s="73" t="n"/>
      <c r="AT462" s="73" t="n"/>
      <c r="AU462" s="73" t="n"/>
      <c r="AV462" s="73" t="n"/>
      <c r="AW462" s="73" t="n"/>
      <c r="AX462" s="73" t="n"/>
      <c r="AY462" s="73" t="n"/>
      <c r="AZ462" s="73" t="n"/>
      <c r="BA462" s="73" t="n"/>
      <c r="BB462" s="73" t="n"/>
      <c r="BC462" s="73" t="n"/>
      <c r="BD462" s="73" t="n"/>
      <c r="BE462" s="73" t="n"/>
      <c r="BF462" s="73" t="n"/>
      <c r="BG462" s="73" t="n"/>
      <c r="BH462" s="73" t="n"/>
      <c r="BI462" s="73" t="n"/>
      <c r="BJ462" s="73" t="n"/>
      <c r="BK462" s="73" t="n"/>
      <c r="BL462" s="73" t="n"/>
      <c r="BM462" s="73" t="n"/>
      <c r="BN462" s="73" t="n"/>
      <c r="BO462" s="73" t="n"/>
      <c r="BP462" s="73" t="n"/>
      <c r="BQ462" s="62">
        <f>COUNTIF($G462:$BP462,"a")+COUNTIF($G462:$BP462,"r0,a5")/2+COUNTIF($G462:$BP462,"p5,a5")/2</f>
        <v/>
      </c>
      <c r="BR462" s="62">
        <f>COUNTIF($G462:$BP462,"d")+COUNTIF($G462:$BP462,"r0,d5")/2+COUNTIF($G462:$BP462,"p5,d5")/2</f>
        <v/>
      </c>
      <c r="BS462" s="62">
        <f>COUNTIF($G462:$BP462,"b")+COUNTIF($G462:$BP462,"r0,b5")/2+COUNTIF($G462:$BP462,"p5,b5")/2</f>
        <v/>
      </c>
      <c r="BT462" s="62">
        <f>COUNTIF($G462:$BP462,"c")+COUNTIF($G462:$BP462,"r0,c5")/2+COUNTIF($G462:$BP462,"p5,c5")/2</f>
        <v/>
      </c>
      <c r="BU462" s="62">
        <f>COUNTIF($G462:$BP462,"KH")+COUNTIF($G462:$BP462,"TL")+COUNTIF($G462:$BP462,"L")</f>
        <v/>
      </c>
      <c r="BV462" s="62" t="n"/>
      <c r="BW462" s="62">
        <f>COUNTIF($G462:$BP462,"hh")</f>
        <v/>
      </c>
      <c r="BX462" s="62">
        <f>COUNTIF($G462:$BP462,"nt7")</f>
        <v/>
      </c>
      <c r="BY462" s="62">
        <f>COUNTIF($G462:$BP462,"P")+COUNTIF($G462:$BP462,"p5,a5")/2+COUNTIF($G462:$BP462,"p5,b5")/2+COUNTIF($G462:$BP462,"p5,c5")/2+COUNTIF($G462:$BP462,"p5,d5")/2</f>
        <v/>
      </c>
      <c r="BZ462" s="63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4">
        <f>IF(BZ462&gt;25,4,IF(BZ462&gt;18,3,IF(BZ462&gt;12,2,IF(BZ462&gt;4,1,0))))-BX462-2+1</f>
        <v/>
      </c>
      <c r="CE462" s="30" t="n"/>
      <c r="CF462" s="64">
        <f>CD462*CI462</f>
        <v/>
      </c>
      <c r="CG462" s="65">
        <f>F462-BY462+1</f>
        <v/>
      </c>
      <c r="CH462" s="64">
        <f>CE462*16</f>
        <v/>
      </c>
      <c r="CI462" s="66">
        <f>VLOOKUP(A462,[1]DATA!$A$6:$AI$331,34,0)</f>
        <v/>
      </c>
      <c r="CJ462" s="67">
        <f>VLOOKUP(A462,[2]CHAMCONG!A$7:CI$333,79,0)</f>
        <v/>
      </c>
      <c r="CK462" s="68">
        <f>CJ462-CA462</f>
        <v/>
      </c>
    </row>
    <row r="463">
      <c r="A463" s="88" t="inlineStr">
        <is>
          <t>A2257</t>
        </is>
      </c>
      <c r="B463" s="70" t="inlineStr">
        <is>
          <t>Nguyễn Thị Hồng Mai</t>
        </is>
      </c>
      <c r="C463" s="77" t="inlineStr">
        <is>
          <t>X1 Ép - B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C</t>
        </is>
      </c>
      <c r="H463" s="73" t="n">
        <v>4</v>
      </c>
      <c r="I463" s="75" t="inlineStr">
        <is>
          <t>C</t>
        </is>
      </c>
      <c r="J463" s="75" t="n">
        <v>4</v>
      </c>
      <c r="K463" s="73" t="inlineStr"/>
      <c r="L463" s="73" t="n">
        <v>0</v>
      </c>
      <c r="M463" s="73" t="inlineStr">
        <is>
          <t>A</t>
        </is>
      </c>
      <c r="N463" s="73" t="n">
        <v>4</v>
      </c>
      <c r="O463" s="75" t="inlineStr">
        <is>
          <t>A</t>
        </is>
      </c>
      <c r="P463" s="75" t="n">
        <v>4</v>
      </c>
      <c r="Q463" s="73" t="inlineStr">
        <is>
          <t>A</t>
        </is>
      </c>
      <c r="R463" s="73" t="n">
        <v>4</v>
      </c>
      <c r="S463" s="73" t="inlineStr">
        <is>
          <t>P0</t>
        </is>
      </c>
      <c r="T463" s="73" t="n">
        <v>0</v>
      </c>
      <c r="U463" s="73" t="inlineStr">
        <is>
          <t>P0</t>
        </is>
      </c>
      <c r="V463" s="73" t="n">
        <v>0</v>
      </c>
      <c r="W463" s="73" t="inlineStr">
        <is>
          <t>L</t>
        </is>
      </c>
      <c r="X463" s="73" t="n">
        <v>0</v>
      </c>
      <c r="Y463" s="73" t="inlineStr"/>
      <c r="Z463" s="73" t="n">
        <v>0</v>
      </c>
      <c r="AA463" s="73" t="inlineStr">
        <is>
          <t>P0</t>
        </is>
      </c>
      <c r="AB463" s="73" t="n">
        <v>0</v>
      </c>
      <c r="AC463" s="73" t="n"/>
      <c r="AD463" s="73" t="n"/>
      <c r="AE463" s="73" t="n"/>
      <c r="AF463" s="73" t="n"/>
      <c r="AG463" s="73" t="n"/>
      <c r="AH463" s="73" t="n"/>
      <c r="AI463" s="73" t="n"/>
      <c r="AJ463" s="73" t="n"/>
      <c r="AK463" s="73" t="n"/>
      <c r="AL463" s="73" t="n"/>
      <c r="AM463" s="73" t="n"/>
      <c r="AN463" s="73" t="n"/>
      <c r="AO463" s="73" t="n"/>
      <c r="AP463" s="73" t="n"/>
      <c r="AQ463" s="73" t="n"/>
      <c r="AR463" s="73" t="n"/>
      <c r="AS463" s="73" t="n"/>
      <c r="AT463" s="73" t="n"/>
      <c r="AU463" s="73" t="n"/>
      <c r="AV463" s="73" t="n"/>
      <c r="AW463" s="73" t="n"/>
      <c r="AX463" s="73" t="n"/>
      <c r="AY463" s="73" t="n"/>
      <c r="AZ463" s="73" t="n"/>
      <c r="BA463" s="73" t="n"/>
      <c r="BB463" s="73" t="n"/>
      <c r="BC463" s="73" t="n"/>
      <c r="BD463" s="73" t="n"/>
      <c r="BE463" s="73" t="n"/>
      <c r="BF463" s="73" t="n"/>
      <c r="BG463" s="73" t="n"/>
      <c r="BH463" s="73" t="n"/>
      <c r="BI463" s="73" t="n"/>
      <c r="BJ463" s="73" t="n"/>
      <c r="BK463" s="73" t="n"/>
      <c r="BL463" s="73" t="n"/>
      <c r="BM463" s="73" t="n"/>
      <c r="BN463" s="73" t="n"/>
      <c r="BO463" s="73" t="n"/>
      <c r="BP463" s="73" t="n"/>
      <c r="BQ463" s="62">
        <f>COUNTIF($G463:$BP463,"a")+COUNTIF($G463:$BP463,"r0,a5")/2+COUNTIF($G463:$BP463,"p5,a5")/2</f>
        <v/>
      </c>
      <c r="BR463" s="62">
        <f>COUNTIF($G463:$BP463,"d")+COUNTIF($G463:$BP463,"r0,d5")/2+COUNTIF($G463:$BP463,"p5,d5")/2</f>
        <v/>
      </c>
      <c r="BS463" s="62">
        <f>COUNTIF($G463:$BP463,"b")+COUNTIF($G463:$BP463,"r0,b5")/2+COUNTIF($G463:$BP463,"p5,b5")/2</f>
        <v/>
      </c>
      <c r="BT463" s="62">
        <f>COUNTIF($G463:$BP463,"c")+COUNTIF($G463:$BP463,"r0,c5")/2+COUNTIF($G463:$BP463,"p5,c5")/2</f>
        <v/>
      </c>
      <c r="BU463" s="62">
        <f>COUNTIF($G463:$BP463,"KH")+COUNTIF($G463:$BP463,"TL")+COUNTIF($G463:$BP463,"L")</f>
        <v/>
      </c>
      <c r="BV463" s="62" t="n"/>
      <c r="BW463" s="62">
        <f>COUNTIF($G463:$BP463,"hh")</f>
        <v/>
      </c>
      <c r="BX463" s="62">
        <f>COUNTIF($G463:$BP463,"nt7")</f>
        <v/>
      </c>
      <c r="BY463" s="62">
        <f>COUNTIF($G463:$BP463,"P")+COUNTIF($G463:$BP463,"p5,a5")/2+COUNTIF($G463:$BP463,"p5,b5")/2+COUNTIF($G463:$BP463,"p5,c5")/2+COUNTIF($G463:$BP463,"p5,d5")/2</f>
        <v/>
      </c>
      <c r="BZ463" s="63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4">
        <f>IF(BZ463&gt;25,4,IF(BZ463&gt;18,3,IF(BZ463&gt;12,2,IF(BZ463&gt;4,1,0))))-BX463-2+1</f>
        <v/>
      </c>
      <c r="CE463" s="30" t="n"/>
      <c r="CF463" s="64">
        <f>CD463*CI463</f>
        <v/>
      </c>
      <c r="CG463" s="65">
        <f>F463-BY463+1</f>
        <v/>
      </c>
      <c r="CH463" s="64">
        <f>CE463*16</f>
        <v/>
      </c>
      <c r="CI463" s="66">
        <f>VLOOKUP(A463,[1]DATA!$A$6:$AI$331,34,0)</f>
        <v/>
      </c>
      <c r="CJ463" s="67">
        <f>VLOOKUP(A463,[2]CHAMCONG!A$7:CI$333,79,0)</f>
        <v/>
      </c>
      <c r="CK463" s="68">
        <f>CJ463-CA463</f>
        <v/>
      </c>
    </row>
    <row r="464">
      <c r="A464" s="88" t="inlineStr">
        <is>
          <t>A2258</t>
        </is>
      </c>
      <c r="B464" s="70" t="inlineStr">
        <is>
          <t>Nguyễn Chí Tín</t>
        </is>
      </c>
      <c r="C464" s="77" t="inlineStr">
        <is>
          <t>QA/QC Hành Chính</t>
        </is>
      </c>
      <c r="D464" s="84" t="inlineStr">
        <is>
          <t>Gián tiếp</t>
        </is>
      </c>
      <c r="E464" s="69" t="inlineStr">
        <is>
          <t>2022-03-23</t>
        </is>
      </c>
      <c r="F464" s="69" t="inlineStr"/>
      <c r="G464" s="73" t="inlineStr">
        <is>
          <t>D</t>
        </is>
      </c>
      <c r="H464" s="73" t="n">
        <v>0</v>
      </c>
      <c r="I464" s="75" t="inlineStr">
        <is>
          <t>D</t>
        </is>
      </c>
      <c r="J464" s="75" t="n">
        <v>0</v>
      </c>
      <c r="K464" s="73" t="inlineStr"/>
      <c r="L464" s="73" t="n">
        <v>0</v>
      </c>
      <c r="M464" s="73" t="inlineStr">
        <is>
          <t>D</t>
        </is>
      </c>
      <c r="N464" s="73" t="n">
        <v>0</v>
      </c>
      <c r="O464" s="75" t="inlineStr">
        <is>
          <t>D</t>
        </is>
      </c>
      <c r="P464" s="75" t="n">
        <v>0</v>
      </c>
      <c r="Q464" s="73" t="inlineStr">
        <is>
          <t>D</t>
        </is>
      </c>
      <c r="R464" s="73" t="n">
        <v>0</v>
      </c>
      <c r="S464" s="73" t="inlineStr">
        <is>
          <t>D</t>
        </is>
      </c>
      <c r="T464" s="73" t="n">
        <v>0</v>
      </c>
      <c r="U464" s="73" t="inlineStr">
        <is>
          <t>D</t>
        </is>
      </c>
      <c r="V464" s="73" t="n">
        <v>0</v>
      </c>
      <c r="W464" s="73" t="inlineStr">
        <is>
          <t>L</t>
        </is>
      </c>
      <c r="X464" s="73" t="n">
        <v>0</v>
      </c>
      <c r="Y464" s="73" t="inlineStr"/>
      <c r="Z464" s="73" t="n">
        <v>0</v>
      </c>
      <c r="AA464" s="73" t="inlineStr">
        <is>
          <t>R0</t>
        </is>
      </c>
      <c r="AB464" s="73" t="n">
        <v>0</v>
      </c>
      <c r="AC464" s="73" t="n"/>
      <c r="AD464" s="73" t="n"/>
      <c r="AE464" s="73" t="n"/>
      <c r="AF464" s="73" t="n"/>
      <c r="AG464" s="73" t="n"/>
      <c r="AH464" s="73" t="n"/>
      <c r="AI464" s="73" t="n"/>
      <c r="AJ464" s="73" t="n"/>
      <c r="AK464" s="73" t="n"/>
      <c r="AL464" s="73" t="n"/>
      <c r="AM464" s="73" t="n"/>
      <c r="AN464" s="73" t="n"/>
      <c r="AO464" s="73" t="n"/>
      <c r="AP464" s="73" t="n"/>
      <c r="AQ464" s="73" t="n"/>
      <c r="AR464" s="73" t="n"/>
      <c r="AS464" s="73" t="n"/>
      <c r="AT464" s="73" t="n"/>
      <c r="AU464" s="73" t="n"/>
      <c r="AV464" s="73" t="n"/>
      <c r="AW464" s="73" t="n"/>
      <c r="AX464" s="73" t="n"/>
      <c r="AY464" s="73" t="n"/>
      <c r="AZ464" s="73" t="n"/>
      <c r="BA464" s="73" t="n"/>
      <c r="BB464" s="73" t="n"/>
      <c r="BC464" s="73" t="n"/>
      <c r="BD464" s="73" t="n"/>
      <c r="BE464" s="73" t="n"/>
      <c r="BF464" s="73" t="n"/>
      <c r="BG464" s="73" t="n"/>
      <c r="BH464" s="73" t="n"/>
      <c r="BI464" s="73" t="n"/>
      <c r="BJ464" s="73" t="n"/>
      <c r="BK464" s="73" t="n"/>
      <c r="BL464" s="73" t="n"/>
      <c r="BM464" s="73" t="n"/>
      <c r="BN464" s="73" t="n"/>
      <c r="BO464" s="73" t="n"/>
      <c r="BP464" s="73" t="n"/>
      <c r="BQ464" s="62">
        <f>COUNTIF($G464:$BP464,"a")+COUNTIF($G464:$BP464,"r0,a5")/2+COUNTIF($G464:$BP464,"p5,a5")/2</f>
        <v/>
      </c>
      <c r="BR464" s="62">
        <f>COUNTIF($G464:$BP464,"d")+COUNTIF($G464:$BP464,"r0,d5")/2+COUNTIF($G464:$BP464,"p5,d5")/2</f>
        <v/>
      </c>
      <c r="BS464" s="62">
        <f>COUNTIF($G464:$BP464,"b")+COUNTIF($G464:$BP464,"r0,b5")/2+COUNTIF($G464:$BP464,"p5,b5")/2</f>
        <v/>
      </c>
      <c r="BT464" s="62">
        <f>COUNTIF($G464:$BP464,"c")+COUNTIF($G464:$BP464,"r0,c5")/2+COUNTIF($G464:$BP464,"p5,c5")/2</f>
        <v/>
      </c>
      <c r="BU464" s="62">
        <f>COUNTIF($G464:$BP464,"KH")+COUNTIF($G464:$BP464,"TL")+COUNTIF($G464:$BP464,"L")</f>
        <v/>
      </c>
      <c r="BV464" s="62" t="n"/>
      <c r="BW464" s="62">
        <f>COUNTIF($G464:$BP464,"hh")</f>
        <v/>
      </c>
      <c r="BX464" s="62">
        <f>COUNTIF($G464:$BP464,"nt7")</f>
        <v/>
      </c>
      <c r="BY464" s="62">
        <f>COUNTIF($G464:$BP464,"P")+COUNTIF($G464:$BP464,"p5,a5")/2+COUNTIF($G464:$BP464,"p5,b5")/2+COUNTIF($G464:$BP464,"p5,c5")/2+COUNTIF($G464:$BP464,"p5,d5")/2</f>
        <v/>
      </c>
      <c r="BZ464" s="63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4">
        <f>IF(BZ464&gt;25,4,IF(BZ464&gt;18,3,IF(BZ464&gt;12,2,IF(BZ464&gt;4,1,0))))-BX464-2+1</f>
        <v/>
      </c>
      <c r="CE464" s="30" t="n"/>
      <c r="CF464" s="64">
        <f>CD464*CI464</f>
        <v/>
      </c>
      <c r="CG464" s="65">
        <f>F464-BY464+1</f>
        <v/>
      </c>
      <c r="CH464" s="64">
        <f>CE464*16</f>
        <v/>
      </c>
      <c r="CI464" s="66">
        <f>VLOOKUP(A464,[1]DATA!$A$6:$AI$331,34,0)</f>
        <v/>
      </c>
      <c r="CJ464" s="67">
        <f>VLOOKUP(A464,[2]CHAMCONG!A$7:CI$333,79,0)</f>
        <v/>
      </c>
      <c r="CK464" s="68">
        <f>CJ464-CA464</f>
        <v/>
      </c>
    </row>
    <row r="465">
      <c r="A465" s="88" t="inlineStr">
        <is>
          <t>A2259</t>
        </is>
      </c>
      <c r="B465" s="70" t="inlineStr">
        <is>
          <t>Lê Hoàng Minh Tân</t>
        </is>
      </c>
      <c r="C465" s="77" t="inlineStr">
        <is>
          <t>KINH DOANH</t>
        </is>
      </c>
      <c r="D465" s="84" t="inlineStr">
        <is>
          <t>Gián tiếp</t>
        </is>
      </c>
      <c r="E465" s="69" t="inlineStr">
        <is>
          <t>2022-03-21</t>
        </is>
      </c>
      <c r="F465" s="69" t="inlineStr"/>
      <c r="G465" s="73" t="inlineStr">
        <is>
          <t>D</t>
        </is>
      </c>
      <c r="H465" s="73" t="n">
        <v>0</v>
      </c>
      <c r="I465" s="75" t="inlineStr">
        <is>
          <t>D</t>
        </is>
      </c>
      <c r="J465" s="75" t="n">
        <v>0</v>
      </c>
      <c r="K465" s="73" t="inlineStr"/>
      <c r="L465" s="73" t="n">
        <v>0</v>
      </c>
      <c r="M465" s="73" t="inlineStr">
        <is>
          <t>D</t>
        </is>
      </c>
      <c r="N465" s="73" t="n">
        <v>0</v>
      </c>
      <c r="O465" s="75" t="inlineStr">
        <is>
          <t>D</t>
        </is>
      </c>
      <c r="P465" s="75" t="n">
        <v>0</v>
      </c>
      <c r="Q465" s="73" t="inlineStr">
        <is>
          <t>D</t>
        </is>
      </c>
      <c r="R465" s="73" t="n">
        <v>0</v>
      </c>
      <c r="S465" s="73" t="inlineStr">
        <is>
          <t>D</t>
        </is>
      </c>
      <c r="T465" s="73" t="n">
        <v>0</v>
      </c>
      <c r="U465" s="73" t="inlineStr">
        <is>
          <t>D</t>
        </is>
      </c>
      <c r="V465" s="73" t="n">
        <v>0</v>
      </c>
      <c r="W465" s="73" t="inlineStr">
        <is>
          <t>L</t>
        </is>
      </c>
      <c r="X465" s="73" t="n">
        <v>0</v>
      </c>
      <c r="Y465" s="73" t="inlineStr"/>
      <c r="Z465" s="73" t="n">
        <v>0</v>
      </c>
      <c r="AA465" s="73" t="inlineStr">
        <is>
          <t>P0</t>
        </is>
      </c>
      <c r="AB465" s="73" t="n">
        <v>0</v>
      </c>
      <c r="AC465" s="73" t="n"/>
      <c r="AD465" s="73" t="n"/>
      <c r="AE465" s="73" t="n"/>
      <c r="AF465" s="73" t="n"/>
      <c r="AG465" s="73" t="n"/>
      <c r="AH465" s="73" t="n"/>
      <c r="AI465" s="73" t="n"/>
      <c r="AJ465" s="73" t="n"/>
      <c r="AK465" s="73" t="n"/>
      <c r="AL465" s="73" t="n"/>
      <c r="AM465" s="73" t="n"/>
      <c r="AN465" s="73" t="n"/>
      <c r="AO465" s="73" t="n"/>
      <c r="AP465" s="73" t="n"/>
      <c r="AQ465" s="73" t="n"/>
      <c r="AR465" s="73" t="n"/>
      <c r="AS465" s="73" t="n"/>
      <c r="AT465" s="73" t="n"/>
      <c r="AU465" s="73" t="n"/>
      <c r="AV465" s="73" t="n"/>
      <c r="AW465" s="73" t="n"/>
      <c r="AX465" s="73" t="n"/>
      <c r="AY465" s="73" t="n"/>
      <c r="AZ465" s="73" t="n"/>
      <c r="BA465" s="73" t="n"/>
      <c r="BB465" s="73" t="n"/>
      <c r="BC465" s="73" t="n"/>
      <c r="BD465" s="73" t="n"/>
      <c r="BE465" s="73" t="n"/>
      <c r="BF465" s="73" t="n"/>
      <c r="BG465" s="73" t="n"/>
      <c r="BH465" s="73" t="n"/>
      <c r="BI465" s="73" t="n"/>
      <c r="BJ465" s="73" t="n"/>
      <c r="BK465" s="73" t="n"/>
      <c r="BL465" s="73" t="n"/>
      <c r="BM465" s="73" t="n"/>
      <c r="BN465" s="73" t="n"/>
      <c r="BO465" s="73" t="n"/>
      <c r="BP465" s="73" t="n"/>
      <c r="BQ465" s="62">
        <f>COUNTIF($G465:$BP465,"a")+COUNTIF($G465:$BP465,"r0,a5")/2+COUNTIF($G465:$BP465,"p5,a5")/2</f>
        <v/>
      </c>
      <c r="BR465" s="62">
        <f>COUNTIF($G465:$BP465,"d")+COUNTIF($G465:$BP465,"r0,d5")/2+COUNTIF($G465:$BP465,"p5,d5")/2</f>
        <v/>
      </c>
      <c r="BS465" s="62">
        <f>COUNTIF($G465:$BP465,"b")+COUNTIF($G465:$BP465,"r0,b5")/2+COUNTIF($G465:$BP465,"p5,b5")/2</f>
        <v/>
      </c>
      <c r="BT465" s="62">
        <f>COUNTIF($G465:$BP465,"c")+COUNTIF($G465:$BP465,"r0,c5")/2+COUNTIF($G465:$BP465,"p5,c5")/2</f>
        <v/>
      </c>
      <c r="BU465" s="62">
        <f>COUNTIF($G465:$BP465,"KH")+COUNTIF($G465:$BP465,"TL")+COUNTIF($G465:$BP465,"L")</f>
        <v/>
      </c>
      <c r="BV465" s="62" t="n"/>
      <c r="BW465" s="62">
        <f>COUNTIF($G465:$BP465,"hh")</f>
        <v/>
      </c>
      <c r="BX465" s="62">
        <f>COUNTIF($G465:$BP465,"nt7")</f>
        <v/>
      </c>
      <c r="BY465" s="62">
        <f>COUNTIF($G465:$BP465,"P")+COUNTIF($G465:$BP465,"p5,a5")/2+COUNTIF($G465:$BP465,"p5,b5")/2+COUNTIF($G465:$BP465,"p5,c5")/2+COUNTIF($G465:$BP465,"p5,d5")/2</f>
        <v/>
      </c>
      <c r="BZ465" s="63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4">
        <f>IF(BZ465&gt;25,4,IF(BZ465&gt;18,3,IF(BZ465&gt;12,2,IF(BZ465&gt;4,1,0))))-BX465-2+1</f>
        <v/>
      </c>
      <c r="CE465" s="30" t="n"/>
      <c r="CF465" s="64">
        <f>CD465*CI465</f>
        <v/>
      </c>
      <c r="CG465" s="65">
        <f>F465-BY465+1</f>
        <v/>
      </c>
      <c r="CH465" s="64">
        <f>CE465*16</f>
        <v/>
      </c>
      <c r="CI465" s="66">
        <f>VLOOKUP(A465,[1]DATA!$A$6:$AI$331,34,0)</f>
        <v/>
      </c>
      <c r="CJ465" s="67">
        <f>VLOOKUP(A465,[2]CHAMCONG!A$7:CI$333,79,0)</f>
        <v/>
      </c>
      <c r="CK465" s="68">
        <f>CJ465-CA465</f>
        <v/>
      </c>
    </row>
    <row r="466">
      <c r="A466" s="88" t="inlineStr">
        <is>
          <t>A2260</t>
        </is>
      </c>
      <c r="B466" s="70" t="inlineStr">
        <is>
          <t>Nguyễn Tấn Đạt</t>
        </is>
      </c>
      <c r="C466" s="77" t="inlineStr">
        <is>
          <t>QA/QC X2</t>
        </is>
      </c>
      <c r="D466" s="84" t="inlineStr">
        <is>
          <t>Trực tiếp</t>
        </is>
      </c>
      <c r="E466" s="69" t="inlineStr">
        <is>
          <t>2022-03-07</t>
        </is>
      </c>
      <c r="F466" s="69" t="inlineStr"/>
      <c r="G466" s="73" t="inlineStr">
        <is>
          <t>A</t>
        </is>
      </c>
      <c r="H466" s="73" t="n">
        <v>4</v>
      </c>
      <c r="I466" s="75" t="inlineStr">
        <is>
          <t>A</t>
        </is>
      </c>
      <c r="J466" s="75" t="n">
        <v>4</v>
      </c>
      <c r="K466" s="73" t="inlineStr"/>
      <c r="L466" s="73" t="n">
        <v>0</v>
      </c>
      <c r="M466" s="73" t="inlineStr">
        <is>
          <t>R0</t>
        </is>
      </c>
      <c r="N466" s="73" t="n">
        <v>0</v>
      </c>
      <c r="O466" s="75" t="inlineStr">
        <is>
          <t>P0</t>
        </is>
      </c>
      <c r="P466" s="75" t="n">
        <v>0</v>
      </c>
      <c r="Q466" s="73" t="inlineStr">
        <is>
          <t>P0</t>
        </is>
      </c>
      <c r="R466" s="73" t="n">
        <v>0</v>
      </c>
      <c r="S466" s="73" t="inlineStr">
        <is>
          <t>P0</t>
        </is>
      </c>
      <c r="T466" s="73" t="n">
        <v>0</v>
      </c>
      <c r="U466" s="73" t="inlineStr">
        <is>
          <t>P0</t>
        </is>
      </c>
      <c r="V466" s="73" t="n">
        <v>0</v>
      </c>
      <c r="W466" s="73" t="inlineStr">
        <is>
          <t>L</t>
        </is>
      </c>
      <c r="X466" s="73" t="n">
        <v>0</v>
      </c>
      <c r="Y466" s="73" t="inlineStr"/>
      <c r="Z466" s="73" t="n">
        <v>0</v>
      </c>
      <c r="AA466" s="73" t="inlineStr">
        <is>
          <t>R0</t>
        </is>
      </c>
      <c r="AB466" s="73" t="n">
        <v>0</v>
      </c>
      <c r="AC466" s="73" t="n"/>
      <c r="AD466" s="73" t="n"/>
      <c r="AE466" s="73" t="n"/>
      <c r="AF466" s="73" t="n"/>
      <c r="AG466" s="73" t="n"/>
      <c r="AH466" s="73" t="n"/>
      <c r="AI466" s="73" t="n"/>
      <c r="AJ466" s="73" t="n"/>
      <c r="AK466" s="73" t="n"/>
      <c r="AL466" s="73" t="n"/>
      <c r="AM466" s="73" t="n"/>
      <c r="AN466" s="73" t="n"/>
      <c r="AO466" s="73" t="n"/>
      <c r="AP466" s="73" t="n"/>
      <c r="AQ466" s="73" t="n"/>
      <c r="AR466" s="73" t="n"/>
      <c r="AS466" s="73" t="n"/>
      <c r="AT466" s="73" t="n"/>
      <c r="AU466" s="73" t="n"/>
      <c r="AV466" s="73" t="n"/>
      <c r="AW466" s="73" t="n"/>
      <c r="AX466" s="73" t="n"/>
      <c r="AY466" s="73" t="n"/>
      <c r="AZ466" s="73" t="n"/>
      <c r="BA466" s="73" t="n"/>
      <c r="BB466" s="73" t="n"/>
      <c r="BC466" s="73" t="n"/>
      <c r="BD466" s="73" t="n"/>
      <c r="BE466" s="73" t="n"/>
      <c r="BF466" s="73" t="n"/>
      <c r="BG466" s="73" t="n"/>
      <c r="BH466" s="73" t="n"/>
      <c r="BI466" s="73" t="n"/>
      <c r="BJ466" s="73" t="n"/>
      <c r="BK466" s="73" t="n"/>
      <c r="BL466" s="73" t="n"/>
      <c r="BM466" s="73" t="n"/>
      <c r="BN466" s="73" t="n"/>
      <c r="BO466" s="73" t="n"/>
      <c r="BP466" s="73" t="n"/>
      <c r="BQ466" s="62">
        <f>COUNTIF($G466:$BP466,"a")+COUNTIF($G466:$BP466,"r0,a5")/2+COUNTIF($G466:$BP466,"p5,a5")/2</f>
        <v/>
      </c>
      <c r="BR466" s="62">
        <f>COUNTIF($G466:$BP466,"d")+COUNTIF($G466:$BP466,"r0,d5")/2+COUNTIF($G466:$BP466,"p5,d5")/2</f>
        <v/>
      </c>
      <c r="BS466" s="62">
        <f>COUNTIF($G466:$BP466,"b")+COUNTIF($G466:$BP466,"r0,b5")/2+COUNTIF($G466:$BP466,"p5,b5")/2</f>
        <v/>
      </c>
      <c r="BT466" s="62">
        <f>COUNTIF($G466:$BP466,"c")+COUNTIF($G466:$BP466,"r0,c5")/2+COUNTIF($G466:$BP466,"p5,c5")/2</f>
        <v/>
      </c>
      <c r="BU466" s="62">
        <f>COUNTIF($G466:$BP466,"KH")+COUNTIF($G466:$BP466,"TL")+COUNTIF($G466:$BP466,"L")</f>
        <v/>
      </c>
      <c r="BV466" s="62" t="n"/>
      <c r="BW466" s="62">
        <f>COUNTIF($G466:$BP466,"hh")</f>
        <v/>
      </c>
      <c r="BX466" s="62">
        <f>COUNTIF($G466:$BP466,"nt7")</f>
        <v/>
      </c>
      <c r="BY466" s="62">
        <f>COUNTIF($G466:$BP466,"P")+COUNTIF($G466:$BP466,"p5,a5")/2+COUNTIF($G466:$BP466,"p5,b5")/2+COUNTIF($G466:$BP466,"p5,c5")/2+COUNTIF($G466:$BP466,"p5,d5")/2</f>
        <v/>
      </c>
      <c r="BZ466" s="63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4">
        <f>IF(BZ466&gt;25,4,IF(BZ466&gt;18,3,IF(BZ466&gt;12,2,IF(BZ466&gt;4,1,0))))-BX466-2+1</f>
        <v/>
      </c>
      <c r="CE466" s="30" t="n"/>
      <c r="CF466" s="64">
        <f>CD466*CI466</f>
        <v/>
      </c>
      <c r="CG466" s="65">
        <f>F466-BY466+1</f>
        <v/>
      </c>
      <c r="CH466" s="64">
        <f>CE466*16</f>
        <v/>
      </c>
      <c r="CI466" s="66">
        <f>VLOOKUP(A466,[1]DATA!$A$6:$AI$331,34,0)</f>
        <v/>
      </c>
      <c r="CJ466" s="67">
        <f>VLOOKUP(A466,[2]CHAMCONG!A$7:CI$333,79,0)</f>
        <v/>
      </c>
      <c r="CK466" s="68">
        <f>CJ466-CA466</f>
        <v/>
      </c>
    </row>
    <row r="467">
      <c r="A467" s="88" t="inlineStr">
        <is>
          <t>A2261</t>
        </is>
      </c>
      <c r="B467" s="70" t="inlineStr">
        <is>
          <t>Nguyễn Hữu Đức</t>
        </is>
      </c>
      <c r="C467" s="77" t="inlineStr">
        <is>
          <t>QA/QC Hành Chính</t>
        </is>
      </c>
      <c r="D467" s="84" t="inlineStr">
        <is>
          <t>Trực tiếp</t>
        </is>
      </c>
      <c r="E467" s="69" t="inlineStr">
        <is>
          <t>2022-03-09</t>
        </is>
      </c>
      <c r="F467" s="69" t="inlineStr"/>
      <c r="G467" s="73" t="inlineStr">
        <is>
          <t>P0</t>
        </is>
      </c>
      <c r="H467" s="73" t="n">
        <v>0</v>
      </c>
      <c r="I467" s="75" t="inlineStr">
        <is>
          <t>P0</t>
        </is>
      </c>
      <c r="J467" s="75" t="n">
        <v>0</v>
      </c>
      <c r="K467" s="73" t="inlineStr"/>
      <c r="L467" s="73" t="n">
        <v>0</v>
      </c>
      <c r="M467" s="73" t="inlineStr">
        <is>
          <t>P0</t>
        </is>
      </c>
      <c r="N467" s="73" t="n">
        <v>0</v>
      </c>
      <c r="O467" s="75" t="inlineStr">
        <is>
          <t>P0</t>
        </is>
      </c>
      <c r="P467" s="75" t="n">
        <v>0</v>
      </c>
      <c r="Q467" s="73" t="inlineStr">
        <is>
          <t>D</t>
        </is>
      </c>
      <c r="R467" s="73" t="n">
        <v>0</v>
      </c>
      <c r="S467" s="73" t="inlineStr">
        <is>
          <t>D</t>
        </is>
      </c>
      <c r="T467" s="73" t="n">
        <v>0</v>
      </c>
      <c r="U467" s="73" t="inlineStr">
        <is>
          <t>D</t>
        </is>
      </c>
      <c r="V467" s="73" t="n">
        <v>0</v>
      </c>
      <c r="W467" s="73" t="inlineStr">
        <is>
          <t>L</t>
        </is>
      </c>
      <c r="X467" s="73" t="n">
        <v>0</v>
      </c>
      <c r="Y467" s="73" t="inlineStr"/>
      <c r="Z467" s="73" t="n">
        <v>0</v>
      </c>
      <c r="AA467" s="73" t="inlineStr">
        <is>
          <t>R0</t>
        </is>
      </c>
      <c r="AB467" s="73" t="n">
        <v>0</v>
      </c>
      <c r="AC467" s="73" t="n"/>
      <c r="AD467" s="73" t="n"/>
      <c r="AE467" s="73" t="n"/>
      <c r="AF467" s="73" t="n"/>
      <c r="AG467" s="73" t="n"/>
      <c r="AH467" s="73" t="n"/>
      <c r="AI467" s="73" t="n"/>
      <c r="AJ467" s="73" t="n"/>
      <c r="AK467" s="73" t="n"/>
      <c r="AL467" s="73" t="n"/>
      <c r="AM467" s="73" t="n"/>
      <c r="AN467" s="73" t="n"/>
      <c r="AO467" s="73" t="n"/>
      <c r="AP467" s="73" t="n"/>
      <c r="AQ467" s="73" t="n"/>
      <c r="AR467" s="73" t="n"/>
      <c r="AS467" s="73" t="n"/>
      <c r="AT467" s="73" t="n"/>
      <c r="AU467" s="73" t="n"/>
      <c r="AV467" s="73" t="n"/>
      <c r="AW467" s="73" t="n"/>
      <c r="AX467" s="73" t="n"/>
      <c r="AY467" s="73" t="n"/>
      <c r="AZ467" s="73" t="n"/>
      <c r="BA467" s="73" t="n"/>
      <c r="BB467" s="73" t="n"/>
      <c r="BC467" s="73" t="n"/>
      <c r="BD467" s="73" t="n"/>
      <c r="BE467" s="73" t="n"/>
      <c r="BF467" s="73" t="n"/>
      <c r="BG467" s="73" t="n"/>
      <c r="BH467" s="73" t="n"/>
      <c r="BI467" s="73" t="n"/>
      <c r="BJ467" s="73" t="n"/>
      <c r="BK467" s="73" t="n"/>
      <c r="BL467" s="73" t="n"/>
      <c r="BM467" s="73" t="n"/>
      <c r="BN467" s="73" t="n"/>
      <c r="BO467" s="73" t="n"/>
      <c r="BP467" s="73" t="n"/>
      <c r="BQ467" s="62">
        <f>COUNTIF($G467:$BP467,"a")+COUNTIF($G467:$BP467,"r0,a5")/2+COUNTIF($G467:$BP467,"p5,a5")/2</f>
        <v/>
      </c>
      <c r="BR467" s="62">
        <f>COUNTIF($G467:$BP467,"d")+COUNTIF($G467:$BP467,"r0,d5")/2+COUNTIF($G467:$BP467,"p5,d5")/2</f>
        <v/>
      </c>
      <c r="BS467" s="62">
        <f>COUNTIF($G467:$BP467,"b")+COUNTIF($G467:$BP467,"r0,b5")/2+COUNTIF($G467:$BP467,"p5,b5")/2</f>
        <v/>
      </c>
      <c r="BT467" s="62">
        <f>COUNTIF($G467:$BP467,"c")+COUNTIF($G467:$BP467,"r0,c5")/2+COUNTIF($G467:$BP467,"p5,c5")/2</f>
        <v/>
      </c>
      <c r="BU467" s="62">
        <f>COUNTIF($G467:$BP467,"KH")+COUNTIF($G467:$BP467,"TL")+COUNTIF($G467:$BP467,"L")</f>
        <v/>
      </c>
      <c r="BV467" s="62" t="n"/>
      <c r="BW467" s="62">
        <f>COUNTIF($G467:$BP467,"hh")</f>
        <v/>
      </c>
      <c r="BX467" s="62">
        <f>COUNTIF($G467:$BP467,"nt7")</f>
        <v/>
      </c>
      <c r="BY467" s="62">
        <f>COUNTIF($G467:$BP467,"P")+COUNTIF($G467:$BP467,"p5,a5")/2+COUNTIF($G467:$BP467,"p5,b5")/2+COUNTIF($G467:$BP467,"p5,c5")/2+COUNTIF($G467:$BP467,"p5,d5")/2</f>
        <v/>
      </c>
      <c r="BZ467" s="63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4">
        <f>IF(BZ467&gt;25,4,IF(BZ467&gt;18,3,IF(BZ467&gt;12,2,IF(BZ467&gt;4,1,0))))-BX467-2+1</f>
        <v/>
      </c>
      <c r="CE467" s="30" t="n"/>
      <c r="CF467" s="64">
        <f>CD467*CI467</f>
        <v/>
      </c>
      <c r="CG467" s="65">
        <f>F467-BY467+1</f>
        <v/>
      </c>
      <c r="CH467" s="64">
        <f>CE467*16</f>
        <v/>
      </c>
      <c r="CI467" s="66">
        <f>VLOOKUP(A467,[1]DATA!$A$6:$AI$331,34,0)</f>
        <v/>
      </c>
      <c r="CJ467" s="67">
        <f>VLOOKUP(A467,[2]CHAMCONG!A$7:CI$333,79,0)</f>
        <v/>
      </c>
      <c r="CK467" s="68">
        <f>CJ467-CA467</f>
        <v/>
      </c>
    </row>
    <row r="468">
      <c r="A468" s="88" t="inlineStr">
        <is>
          <t>A2264</t>
        </is>
      </c>
      <c r="B468" s="70" t="inlineStr">
        <is>
          <t>Nguyễn Thị Thu Hà</t>
        </is>
      </c>
      <c r="C468" s="77" t="inlineStr">
        <is>
          <t>Khuôn Lập trình-gia công</t>
        </is>
      </c>
      <c r="D468" s="84" t="inlineStr">
        <is>
          <t>Trực tiếp</t>
        </is>
      </c>
      <c r="E468" s="69" t="inlineStr">
        <is>
          <t>2022-03-11</t>
        </is>
      </c>
      <c r="F468" s="69" t="inlineStr"/>
      <c r="G468" s="73" t="inlineStr">
        <is>
          <t>R0</t>
        </is>
      </c>
      <c r="H468" s="73" t="n">
        <v>0</v>
      </c>
      <c r="I468" s="75" t="inlineStr">
        <is>
          <t>A</t>
        </is>
      </c>
      <c r="J468" s="75" t="n">
        <v>1</v>
      </c>
      <c r="K468" s="73" t="inlineStr"/>
      <c r="L468" s="73" t="n">
        <v>0</v>
      </c>
      <c r="M468" s="73" t="inlineStr">
        <is>
          <t>A</t>
        </is>
      </c>
      <c r="N468" s="73" t="n">
        <v>1</v>
      </c>
      <c r="O468" s="75" t="inlineStr">
        <is>
          <t>A</t>
        </is>
      </c>
      <c r="P468" s="75" t="n">
        <v>5</v>
      </c>
      <c r="Q468" s="73" t="inlineStr">
        <is>
          <t>A</t>
        </is>
      </c>
      <c r="R468" s="73" t="n">
        <v>1</v>
      </c>
      <c r="S468" s="73" t="inlineStr">
        <is>
          <t>A</t>
        </is>
      </c>
      <c r="T468" s="73" t="n">
        <v>1</v>
      </c>
      <c r="U468" s="73" t="inlineStr">
        <is>
          <t>A</t>
        </is>
      </c>
      <c r="V468" s="73" t="n">
        <v>1</v>
      </c>
      <c r="W468" s="73" t="inlineStr">
        <is>
          <t>L</t>
        </is>
      </c>
      <c r="X468" s="73" t="n">
        <v>0</v>
      </c>
      <c r="Y468" s="73" t="inlineStr"/>
      <c r="Z468" s="73" t="n">
        <v>0</v>
      </c>
      <c r="AA468" s="73" t="inlineStr">
        <is>
          <t>R0</t>
        </is>
      </c>
      <c r="AB468" s="73" t="n">
        <v>0</v>
      </c>
      <c r="AC468" s="73" t="n"/>
      <c r="AD468" s="73" t="n"/>
      <c r="AE468" s="73" t="n"/>
      <c r="AF468" s="73" t="n"/>
      <c r="AG468" s="73" t="n"/>
      <c r="AH468" s="73" t="n"/>
      <c r="AI468" s="73" t="n"/>
      <c r="AJ468" s="73" t="n"/>
      <c r="AK468" s="73" t="n"/>
      <c r="AL468" s="73" t="n"/>
      <c r="AM468" s="73" t="n"/>
      <c r="AN468" s="73" t="n"/>
      <c r="AO468" s="73" t="n"/>
      <c r="AP468" s="73" t="n"/>
      <c r="AQ468" s="73" t="n"/>
      <c r="AR468" s="73" t="n"/>
      <c r="AS468" s="73" t="n"/>
      <c r="AT468" s="73" t="n"/>
      <c r="AU468" s="73" t="n"/>
      <c r="AV468" s="73" t="n"/>
      <c r="AW468" s="73" t="n"/>
      <c r="AX468" s="73" t="n"/>
      <c r="AY468" s="73" t="n"/>
      <c r="AZ468" s="73" t="n"/>
      <c r="BA468" s="73" t="n"/>
      <c r="BB468" s="73" t="n"/>
      <c r="BC468" s="73" t="n"/>
      <c r="BD468" s="73" t="n"/>
      <c r="BE468" s="73" t="n"/>
      <c r="BF468" s="73" t="n"/>
      <c r="BG468" s="73" t="n"/>
      <c r="BH468" s="73" t="n"/>
      <c r="BI468" s="73" t="n"/>
      <c r="BJ468" s="73" t="n"/>
      <c r="BK468" s="73" t="n"/>
      <c r="BL468" s="73" t="n"/>
      <c r="BM468" s="73" t="n"/>
      <c r="BN468" s="73" t="n"/>
      <c r="BO468" s="73" t="n"/>
      <c r="BP468" s="73" t="n"/>
      <c r="BQ468" s="62">
        <f>COUNTIF($G468:$BP468,"a")+COUNTIF($G468:$BP468,"r0,a5")/2+COUNTIF($G468:$BP468,"p5,a5")/2</f>
        <v/>
      </c>
      <c r="BR468" s="62">
        <f>COUNTIF($G468:$BP468,"d")+COUNTIF($G468:$BP468,"r0,d5")/2+COUNTIF($G468:$BP468,"p5,d5")/2</f>
        <v/>
      </c>
      <c r="BS468" s="62">
        <f>COUNTIF($G468:$BP468,"b")+COUNTIF($G468:$BP468,"r0,b5")/2+COUNTIF($G468:$BP468,"p5,b5")/2</f>
        <v/>
      </c>
      <c r="BT468" s="62">
        <f>COUNTIF($G468:$BP468,"c")+COUNTIF($G468:$BP468,"r0,c5")/2+COUNTIF($G468:$BP468,"p5,c5")/2</f>
        <v/>
      </c>
      <c r="BU468" s="62">
        <f>COUNTIF($G468:$BP468,"KH")+COUNTIF($G468:$BP468,"TL")+COUNTIF($G468:$BP468,"L")</f>
        <v/>
      </c>
      <c r="BV468" s="62" t="n"/>
      <c r="BW468" s="62">
        <f>COUNTIF($G468:$BP468,"hh")</f>
        <v/>
      </c>
      <c r="BX468" s="62">
        <f>COUNTIF($G468:$BP468,"nt7")</f>
        <v/>
      </c>
      <c r="BY468" s="62">
        <f>COUNTIF($G468:$BP468,"P")+COUNTIF($G468:$BP468,"p5,a5")/2+COUNTIF($G468:$BP468,"p5,b5")/2+COUNTIF($G468:$BP468,"p5,c5")/2+COUNTIF($G468:$BP468,"p5,d5")/2</f>
        <v/>
      </c>
      <c r="BZ468" s="63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4">
        <f>IF(BZ468&gt;25,4,IF(BZ468&gt;18,3,IF(BZ468&gt;12,2,IF(BZ468&gt;4,1,0))))-BX468-2+1</f>
        <v/>
      </c>
      <c r="CE468" s="30" t="n"/>
      <c r="CF468" s="64">
        <f>CD468*CI468</f>
        <v/>
      </c>
      <c r="CG468" s="65">
        <f>F468-BY468+1</f>
        <v/>
      </c>
      <c r="CH468" s="64">
        <f>CE468*16</f>
        <v/>
      </c>
      <c r="CI468" s="66">
        <f>VLOOKUP(A468,[1]DATA!$A$6:$AI$331,34,0)</f>
        <v/>
      </c>
      <c r="CJ468" s="67">
        <f>VLOOKUP(A468,[2]CHAMCONG!A$7:CI$333,79,0)</f>
        <v/>
      </c>
      <c r="CK468" s="68">
        <f>CJ468-CA468</f>
        <v/>
      </c>
    </row>
    <row r="469">
      <c r="A469" s="88" t="inlineStr">
        <is>
          <t>A2265</t>
        </is>
      </c>
      <c r="B469" s="70" t="inlineStr">
        <is>
          <t>Trương Thị Minh Trang</t>
        </is>
      </c>
      <c r="C469" s="77" t="inlineStr">
        <is>
          <t>Khuôn Lập trình-gia công</t>
        </is>
      </c>
      <c r="D469" s="84" t="inlineStr">
        <is>
          <t>Trực tiếp</t>
        </is>
      </c>
      <c r="E469" s="69" t="inlineStr">
        <is>
          <t>2022-03-11</t>
        </is>
      </c>
      <c r="F469" s="69" t="inlineStr"/>
      <c r="G469" s="73" t="inlineStr">
        <is>
          <t>P0</t>
        </is>
      </c>
      <c r="H469" s="73" t="n">
        <v>0</v>
      </c>
      <c r="I469" s="75" t="inlineStr">
        <is>
          <t>P0</t>
        </is>
      </c>
      <c r="J469" s="75" t="n">
        <v>0</v>
      </c>
      <c r="K469" s="73" t="inlineStr"/>
      <c r="L469" s="73" t="n">
        <v>0</v>
      </c>
      <c r="M469" s="73" t="inlineStr">
        <is>
          <t>A</t>
        </is>
      </c>
      <c r="N469" s="73" t="n">
        <v>1</v>
      </c>
      <c r="O469" s="75" t="inlineStr">
        <is>
          <t>A</t>
        </is>
      </c>
      <c r="P469" s="75" t="n">
        <v>1</v>
      </c>
      <c r="Q469" s="73" t="inlineStr">
        <is>
          <t>A</t>
        </is>
      </c>
      <c r="R469" s="73" t="n">
        <v>1</v>
      </c>
      <c r="S469" s="73" t="inlineStr">
        <is>
          <t>A</t>
        </is>
      </c>
      <c r="T469" s="73" t="n">
        <v>1</v>
      </c>
      <c r="U469" s="73" t="inlineStr">
        <is>
          <t>A</t>
        </is>
      </c>
      <c r="V469" s="73" t="n">
        <v>1</v>
      </c>
      <c r="W469" s="73" t="inlineStr">
        <is>
          <t>L</t>
        </is>
      </c>
      <c r="X469" s="73" t="n">
        <v>0</v>
      </c>
      <c r="Y469" s="73" t="inlineStr"/>
      <c r="Z469" s="73" t="n">
        <v>0</v>
      </c>
      <c r="AA469" s="73" t="inlineStr">
        <is>
          <t>R0</t>
        </is>
      </c>
      <c r="AB469" s="73" t="n">
        <v>0</v>
      </c>
      <c r="AC469" s="73" t="n"/>
      <c r="AD469" s="73" t="n"/>
      <c r="AE469" s="73" t="n"/>
      <c r="AF469" s="73" t="n"/>
      <c r="AG469" s="73" t="n"/>
      <c r="AH469" s="73" t="n"/>
      <c r="AI469" s="73" t="n"/>
      <c r="AJ469" s="73" t="n"/>
      <c r="AK469" s="73" t="n"/>
      <c r="AL469" s="73" t="n"/>
      <c r="AM469" s="73" t="n"/>
      <c r="AN469" s="73" t="n"/>
      <c r="AO469" s="73" t="n"/>
      <c r="AP469" s="73" t="n"/>
      <c r="AQ469" s="73" t="n"/>
      <c r="AR469" s="73" t="n"/>
      <c r="AS469" s="73" t="n"/>
      <c r="AT469" s="73" t="n"/>
      <c r="AU469" s="73" t="n"/>
      <c r="AV469" s="73" t="n"/>
      <c r="AW469" s="73" t="n"/>
      <c r="AX469" s="73" t="n"/>
      <c r="AY469" s="73" t="n"/>
      <c r="AZ469" s="73" t="n"/>
      <c r="BA469" s="73" t="n"/>
      <c r="BB469" s="73" t="n"/>
      <c r="BC469" s="73" t="n"/>
      <c r="BD469" s="73" t="n"/>
      <c r="BE469" s="73" t="n"/>
      <c r="BF469" s="73" t="n"/>
      <c r="BG469" s="73" t="n"/>
      <c r="BH469" s="73" t="n"/>
      <c r="BI469" s="73" t="n"/>
      <c r="BJ469" s="73" t="n"/>
      <c r="BK469" s="73" t="n"/>
      <c r="BL469" s="73" t="n"/>
      <c r="BM469" s="73" t="n"/>
      <c r="BN469" s="73" t="n"/>
      <c r="BO469" s="73" t="n"/>
      <c r="BP469" s="73" t="n"/>
      <c r="BQ469" s="62">
        <f>COUNTIF($G469:$BP469,"a")+COUNTIF($G469:$BP469,"r0,a5")/2+COUNTIF($G469:$BP469,"p5,a5")/2</f>
        <v/>
      </c>
      <c r="BR469" s="62">
        <f>COUNTIF($G469:$BP469,"d")+COUNTIF($G469:$BP469,"r0,d5")/2+COUNTIF($G469:$BP469,"p5,d5")/2</f>
        <v/>
      </c>
      <c r="BS469" s="62">
        <f>COUNTIF($G469:$BP469,"b")+COUNTIF($G469:$BP469,"r0,b5")/2+COUNTIF($G469:$BP469,"p5,b5")/2</f>
        <v/>
      </c>
      <c r="BT469" s="62">
        <f>COUNTIF($G469:$BP469,"c")+COUNTIF($G469:$BP469,"r0,c5")/2+COUNTIF($G469:$BP469,"p5,c5")/2</f>
        <v/>
      </c>
      <c r="BU469" s="62">
        <f>COUNTIF($G469:$BP469,"KH")+COUNTIF($G469:$BP469,"TL")+COUNTIF($G469:$BP469,"L")</f>
        <v/>
      </c>
      <c r="BV469" s="62" t="n"/>
      <c r="BW469" s="62">
        <f>COUNTIF($G469:$BP469,"hh")</f>
        <v/>
      </c>
      <c r="BX469" s="62">
        <f>COUNTIF($G469:$BP469,"nt7")</f>
        <v/>
      </c>
      <c r="BY469" s="62">
        <f>COUNTIF($G469:$BP469,"P")+COUNTIF($G469:$BP469,"p5,a5")/2+COUNTIF($G469:$BP469,"p5,b5")/2+COUNTIF($G469:$BP469,"p5,c5")/2+COUNTIF($G469:$BP469,"p5,d5")/2</f>
        <v/>
      </c>
      <c r="BZ469" s="63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4">
        <f>IF(BZ469&gt;25,4,IF(BZ469&gt;18,3,IF(BZ469&gt;12,2,IF(BZ469&gt;4,1,0))))-BX469-2+1</f>
        <v/>
      </c>
      <c r="CE469" s="30" t="n"/>
      <c r="CF469" s="64">
        <f>CD469*CI469</f>
        <v/>
      </c>
      <c r="CG469" s="65">
        <f>F469-BY469+1</f>
        <v/>
      </c>
      <c r="CH469" s="64">
        <f>CE469*16</f>
        <v/>
      </c>
      <c r="CI469" s="66">
        <f>VLOOKUP(A469,[1]DATA!$A$6:$AI$331,34,0)</f>
        <v/>
      </c>
      <c r="CJ469" s="67">
        <f>VLOOKUP(A469,[2]CHAMCONG!A$7:CI$333,79,0)</f>
        <v/>
      </c>
      <c r="CK469" s="68">
        <f>CJ469-CA469</f>
        <v/>
      </c>
    </row>
    <row r="470">
      <c r="A470" s="88" t="inlineStr">
        <is>
          <t>A2266</t>
        </is>
      </c>
      <c r="B470" s="70" t="inlineStr">
        <is>
          <t>Nguyễn Lê Anh Khoa</t>
        </is>
      </c>
      <c r="C470" s="77" t="inlineStr">
        <is>
          <t>QA/QC Hành Chính</t>
        </is>
      </c>
      <c r="D470" s="84" t="inlineStr">
        <is>
          <t>Gián tiếp</t>
        </is>
      </c>
      <c r="E470" s="69" t="inlineStr">
        <is>
          <t>2022-04-01</t>
        </is>
      </c>
      <c r="F470" s="69" t="inlineStr"/>
      <c r="G470" s="73" t="inlineStr">
        <is>
          <t>D</t>
        </is>
      </c>
      <c r="H470" s="73" t="n">
        <v>0</v>
      </c>
      <c r="I470" s="75" t="inlineStr">
        <is>
          <t>D</t>
        </is>
      </c>
      <c r="J470" s="75" t="n">
        <v>0</v>
      </c>
      <c r="K470" s="73" t="inlineStr"/>
      <c r="L470" s="73" t="n">
        <v>0</v>
      </c>
      <c r="M470" s="73" t="inlineStr">
        <is>
          <t>D</t>
        </is>
      </c>
      <c r="N470" s="73" t="n">
        <v>0</v>
      </c>
      <c r="O470" s="75" t="inlineStr">
        <is>
          <t>D</t>
        </is>
      </c>
      <c r="P470" s="75" t="n">
        <v>0</v>
      </c>
      <c r="Q470" s="73" t="inlineStr">
        <is>
          <t>D</t>
        </is>
      </c>
      <c r="R470" s="73" t="n">
        <v>0</v>
      </c>
      <c r="S470" s="73" t="inlineStr">
        <is>
          <t>D</t>
        </is>
      </c>
      <c r="T470" s="73" t="n">
        <v>0</v>
      </c>
      <c r="U470" s="73" t="inlineStr">
        <is>
          <t>D</t>
        </is>
      </c>
      <c r="V470" s="73" t="n">
        <v>0</v>
      </c>
      <c r="W470" s="73" t="inlineStr">
        <is>
          <t>L</t>
        </is>
      </c>
      <c r="X470" s="73" t="n">
        <v>0</v>
      </c>
      <c r="Y470" s="73" t="inlineStr"/>
      <c r="Z470" s="73" t="n">
        <v>0</v>
      </c>
      <c r="AA470" s="73" t="inlineStr">
        <is>
          <t>P0</t>
        </is>
      </c>
      <c r="AB470" s="73" t="n">
        <v>0</v>
      </c>
      <c r="AC470" s="73" t="n"/>
      <c r="AD470" s="73" t="n"/>
      <c r="AE470" s="73" t="n"/>
      <c r="AF470" s="73" t="n"/>
      <c r="AG470" s="73" t="n"/>
      <c r="AH470" s="73" t="n"/>
      <c r="AI470" s="73" t="n"/>
      <c r="AJ470" s="73" t="n"/>
      <c r="AK470" s="73" t="n"/>
      <c r="AL470" s="73" t="n"/>
      <c r="AM470" s="73" t="n"/>
      <c r="AN470" s="73" t="n"/>
      <c r="AO470" s="73" t="n"/>
      <c r="AP470" s="73" t="n"/>
      <c r="AQ470" s="73" t="n"/>
      <c r="AR470" s="73" t="n"/>
      <c r="AS470" s="73" t="n"/>
      <c r="AT470" s="73" t="n"/>
      <c r="AU470" s="73" t="n"/>
      <c r="AV470" s="73" t="n"/>
      <c r="AW470" s="73" t="n"/>
      <c r="AX470" s="73" t="n"/>
      <c r="AY470" s="73" t="n"/>
      <c r="AZ470" s="73" t="n"/>
      <c r="BA470" s="73" t="n"/>
      <c r="BB470" s="73" t="n"/>
      <c r="BC470" s="73" t="n"/>
      <c r="BD470" s="73" t="n"/>
      <c r="BE470" s="73" t="n"/>
      <c r="BF470" s="73" t="n"/>
      <c r="BG470" s="73" t="n"/>
      <c r="BH470" s="73" t="n"/>
      <c r="BI470" s="73" t="n"/>
      <c r="BJ470" s="73" t="n"/>
      <c r="BK470" s="73" t="n"/>
      <c r="BL470" s="73" t="n"/>
      <c r="BM470" s="73" t="n"/>
      <c r="BN470" s="73" t="n"/>
      <c r="BO470" s="73" t="n"/>
      <c r="BP470" s="73" t="n"/>
      <c r="BQ470" s="62">
        <f>COUNTIF($G470:$BP470,"a")+COUNTIF($G470:$BP470,"r0,a5")/2+COUNTIF($G470:$BP470,"p5,a5")/2</f>
        <v/>
      </c>
      <c r="BR470" s="62">
        <f>COUNTIF($G470:$BP470,"d")+COUNTIF($G470:$BP470,"r0,d5")/2+COUNTIF($G470:$BP470,"p5,d5")/2</f>
        <v/>
      </c>
      <c r="BS470" s="62">
        <f>COUNTIF($G470:$BP470,"b")+COUNTIF($G470:$BP470,"r0,b5")/2+COUNTIF($G470:$BP470,"p5,b5")/2</f>
        <v/>
      </c>
      <c r="BT470" s="62">
        <f>COUNTIF($G470:$BP470,"c")+COUNTIF($G470:$BP470,"r0,c5")/2+COUNTIF($G470:$BP470,"p5,c5")/2</f>
        <v/>
      </c>
      <c r="BU470" s="62">
        <f>COUNTIF($G470:$BP470,"KH")+COUNTIF($G470:$BP470,"TL")+COUNTIF($G470:$BP470,"L")</f>
        <v/>
      </c>
      <c r="BV470" s="62" t="n"/>
      <c r="BW470" s="62">
        <f>COUNTIF($G470:$BP470,"hh")</f>
        <v/>
      </c>
      <c r="BX470" s="62">
        <f>COUNTIF($G470:$BP470,"nt7")</f>
        <v/>
      </c>
      <c r="BY470" s="62">
        <f>COUNTIF($G470:$BP470,"P")+COUNTIF($G470:$BP470,"p5,a5")/2+COUNTIF($G470:$BP470,"p5,b5")/2+COUNTIF($G470:$BP470,"p5,c5")/2+COUNTIF($G470:$BP470,"p5,d5")/2</f>
        <v/>
      </c>
      <c r="BZ470" s="63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4">
        <f>IF(BZ470&gt;25,4,IF(BZ470&gt;18,3,IF(BZ470&gt;12,2,IF(BZ470&gt;4,1,0))))-BX470-2+1</f>
        <v/>
      </c>
      <c r="CE470" s="30" t="n"/>
      <c r="CF470" s="64">
        <f>CD470*CI470</f>
        <v/>
      </c>
      <c r="CG470" s="65">
        <f>F470-BY470+1</f>
        <v/>
      </c>
      <c r="CH470" s="64">
        <f>CE470*16</f>
        <v/>
      </c>
      <c r="CI470" s="66">
        <f>VLOOKUP(A470,[1]DATA!$A$6:$AI$331,34,0)</f>
        <v/>
      </c>
      <c r="CJ470" s="67">
        <f>VLOOKUP(A470,[2]CHAMCONG!A$7:CI$333,79,0)</f>
        <v/>
      </c>
      <c r="CK470" s="68">
        <f>CJ470-CA470</f>
        <v/>
      </c>
    </row>
    <row r="471">
      <c r="A471" s="88" t="inlineStr">
        <is>
          <t>A2267</t>
        </is>
      </c>
      <c r="B471" s="70" t="inlineStr">
        <is>
          <t>Trần Phát Triển</t>
        </is>
      </c>
      <c r="C471" s="77" t="inlineStr">
        <is>
          <t>QA/QC X1 Xi</t>
        </is>
      </c>
      <c r="D471" s="84" t="inlineStr">
        <is>
          <t>Trực tiếp</t>
        </is>
      </c>
      <c r="E471" s="69" t="inlineStr">
        <is>
          <t>2022-03-11</t>
        </is>
      </c>
      <c r="F471" s="69" t="inlineStr"/>
      <c r="G471" s="73" t="inlineStr">
        <is>
          <t>C</t>
        </is>
      </c>
      <c r="H471" s="73" t="n">
        <v>4</v>
      </c>
      <c r="I471" s="75" t="inlineStr">
        <is>
          <t>C</t>
        </is>
      </c>
      <c r="J471" s="75" t="n">
        <v>4</v>
      </c>
      <c r="K471" s="73" t="inlineStr"/>
      <c r="L471" s="73" t="n">
        <v>0</v>
      </c>
      <c r="M471" s="73" t="inlineStr">
        <is>
          <t>A</t>
        </is>
      </c>
      <c r="N471" s="73" t="n">
        <v>4</v>
      </c>
      <c r="O471" s="75" t="inlineStr">
        <is>
          <t>A</t>
        </is>
      </c>
      <c r="P471" s="75" t="n">
        <v>4</v>
      </c>
      <c r="Q471" s="73" t="inlineStr">
        <is>
          <t>A</t>
        </is>
      </c>
      <c r="R471" s="73" t="n">
        <v>4</v>
      </c>
      <c r="S471" s="73" t="inlineStr">
        <is>
          <t>A</t>
        </is>
      </c>
      <c r="T471" s="73" t="n">
        <v>4</v>
      </c>
      <c r="U471" s="73" t="inlineStr">
        <is>
          <t>A</t>
        </is>
      </c>
      <c r="V471" s="73" t="n">
        <v>4</v>
      </c>
      <c r="W471" s="73" t="inlineStr">
        <is>
          <t>L</t>
        </is>
      </c>
      <c r="X471" s="73" t="n">
        <v>0</v>
      </c>
      <c r="Y471" s="73" t="inlineStr"/>
      <c r="Z471" s="73" t="n">
        <v>0</v>
      </c>
      <c r="AA471" s="73" t="inlineStr">
        <is>
          <t>P0</t>
        </is>
      </c>
      <c r="AB471" s="73" t="n">
        <v>0</v>
      </c>
      <c r="AC471" s="73" t="n"/>
      <c r="AD471" s="73" t="n"/>
      <c r="AE471" s="73" t="n"/>
      <c r="AF471" s="73" t="n"/>
      <c r="AG471" s="73" t="n"/>
      <c r="AH471" s="73" t="n"/>
      <c r="AI471" s="73" t="n"/>
      <c r="AJ471" s="73" t="n"/>
      <c r="AK471" s="73" t="n"/>
      <c r="AL471" s="73" t="n"/>
      <c r="AM471" s="73" t="n"/>
      <c r="AN471" s="73" t="n"/>
      <c r="AO471" s="73" t="n"/>
      <c r="AP471" s="73" t="n"/>
      <c r="AQ471" s="73" t="n"/>
      <c r="AR471" s="73" t="n"/>
      <c r="AS471" s="73" t="n"/>
      <c r="AT471" s="73" t="n"/>
      <c r="AU471" s="73" t="n"/>
      <c r="AV471" s="73" t="n"/>
      <c r="AW471" s="73" t="n"/>
      <c r="AX471" s="73" t="n"/>
      <c r="AY471" s="73" t="n"/>
      <c r="AZ471" s="73" t="n"/>
      <c r="BA471" s="73" t="n"/>
      <c r="BB471" s="73" t="n"/>
      <c r="BC471" s="73" t="n"/>
      <c r="BD471" s="73" t="n"/>
      <c r="BE471" s="73" t="n"/>
      <c r="BF471" s="73" t="n"/>
      <c r="BG471" s="73" t="n"/>
      <c r="BH471" s="73" t="n"/>
      <c r="BI471" s="73" t="n"/>
      <c r="BJ471" s="73" t="n"/>
      <c r="BK471" s="73" t="n"/>
      <c r="BL471" s="73" t="n"/>
      <c r="BM471" s="73" t="n"/>
      <c r="BN471" s="73" t="n"/>
      <c r="BO471" s="73" t="n"/>
      <c r="BP471" s="73" t="n"/>
      <c r="BQ471" s="62">
        <f>COUNTIF($G471:$BP471,"a")+COUNTIF($G471:$BP471,"r0,a5")/2+COUNTIF($G471:$BP471,"p5,a5")/2</f>
        <v/>
      </c>
      <c r="BR471" s="62">
        <f>COUNTIF($G471:$BP471,"d")+COUNTIF($G471:$BP471,"r0,d5")/2+COUNTIF($G471:$BP471,"p5,d5")/2</f>
        <v/>
      </c>
      <c r="BS471" s="62">
        <f>COUNTIF($G471:$BP471,"b")+COUNTIF($G471:$BP471,"r0,b5")/2+COUNTIF($G471:$BP471,"p5,b5")/2</f>
        <v/>
      </c>
      <c r="BT471" s="62">
        <f>COUNTIF($G471:$BP471,"c")+COUNTIF($G471:$BP471,"r0,c5")/2+COUNTIF($G471:$BP471,"p5,c5")/2</f>
        <v/>
      </c>
      <c r="BU471" s="62">
        <f>COUNTIF($G471:$BP471,"KH")+COUNTIF($G471:$BP471,"TL")+COUNTIF($G471:$BP471,"L")</f>
        <v/>
      </c>
      <c r="BV471" s="62" t="n"/>
      <c r="BW471" s="62">
        <f>COUNTIF($G471:$BP471,"hh")</f>
        <v/>
      </c>
      <c r="BX471" s="62">
        <f>COUNTIF($G471:$BP471,"nt7")</f>
        <v/>
      </c>
      <c r="BY471" s="62">
        <f>COUNTIF($G471:$BP471,"P")+COUNTIF($G471:$BP471,"p5,a5")/2+COUNTIF($G471:$BP471,"p5,b5")/2+COUNTIF($G471:$BP471,"p5,c5")/2+COUNTIF($G471:$BP471,"p5,d5")/2</f>
        <v/>
      </c>
      <c r="BZ471" s="63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4">
        <f>IF(BZ471&gt;25,4,IF(BZ471&gt;18,3,IF(BZ471&gt;12,2,IF(BZ471&gt;4,1,0))))-BX471-2+1</f>
        <v/>
      </c>
      <c r="CE471" s="30" t="n"/>
      <c r="CF471" s="64">
        <f>CD471*CI471</f>
        <v/>
      </c>
      <c r="CG471" s="65">
        <f>F471-BY471+1</f>
        <v/>
      </c>
      <c r="CH471" s="64">
        <f>CE471*16</f>
        <v/>
      </c>
      <c r="CI471" s="66">
        <f>VLOOKUP(A471,[1]DATA!$A$6:$AI$331,34,0)</f>
        <v/>
      </c>
      <c r="CJ471" s="67">
        <f>VLOOKUP(A471,[2]CHAMCONG!A$7:CI$333,79,0)</f>
        <v/>
      </c>
      <c r="CK471" s="68">
        <f>CJ471-CA471</f>
        <v/>
      </c>
    </row>
    <row r="472">
      <c r="A472" s="88" t="inlineStr">
        <is>
          <t>A2268</t>
        </is>
      </c>
      <c r="B472" s="70" t="inlineStr">
        <is>
          <t>Nguyễn Thanh Quốc Dương</t>
        </is>
      </c>
      <c r="C472" s="77" t="inlineStr">
        <is>
          <t>Khuôn Lập trình-gia công</t>
        </is>
      </c>
      <c r="D472" s="84" t="inlineStr">
        <is>
          <t>Trực tiếp</t>
        </is>
      </c>
      <c r="E472" s="69" t="inlineStr">
        <is>
          <t>2022-03-16</t>
        </is>
      </c>
      <c r="F472" s="69" t="inlineStr"/>
      <c r="G472" s="73" t="inlineStr">
        <is>
          <t>A</t>
        </is>
      </c>
      <c r="H472" s="73" t="n">
        <v>1</v>
      </c>
      <c r="I472" s="75" t="inlineStr">
        <is>
          <t>A</t>
        </is>
      </c>
      <c r="J472" s="75" t="n">
        <v>1</v>
      </c>
      <c r="K472" s="73" t="inlineStr">
        <is>
          <t>CN</t>
        </is>
      </c>
      <c r="L472" s="73" t="n">
        <v>8</v>
      </c>
      <c r="M472" s="73" t="inlineStr">
        <is>
          <t>A</t>
        </is>
      </c>
      <c r="N472" s="73" t="n">
        <v>5</v>
      </c>
      <c r="O472" s="75" t="inlineStr">
        <is>
          <t>A</t>
        </is>
      </c>
      <c r="P472" s="75" t="n">
        <v>5</v>
      </c>
      <c r="Q472" s="73" t="inlineStr">
        <is>
          <t>A</t>
        </is>
      </c>
      <c r="R472" s="73" t="n">
        <v>5</v>
      </c>
      <c r="S472" s="73" t="inlineStr">
        <is>
          <t>A</t>
        </is>
      </c>
      <c r="T472" s="73" t="n">
        <v>5</v>
      </c>
      <c r="U472" s="73" t="inlineStr">
        <is>
          <t>A</t>
        </is>
      </c>
      <c r="V472" s="73" t="n">
        <v>1</v>
      </c>
      <c r="W472" s="73" t="inlineStr">
        <is>
          <t>L</t>
        </is>
      </c>
      <c r="X472" s="73" t="n">
        <v>8</v>
      </c>
      <c r="Y472" s="73" t="inlineStr">
        <is>
          <t>CN</t>
        </is>
      </c>
      <c r="Z472" s="73" t="n">
        <v>6</v>
      </c>
      <c r="AA472" s="73" t="inlineStr">
        <is>
          <t>R0</t>
        </is>
      </c>
      <c r="AB472" s="73" t="n">
        <v>0</v>
      </c>
      <c r="AC472" s="73" t="n"/>
      <c r="AD472" s="73" t="n"/>
      <c r="AE472" s="73" t="n"/>
      <c r="AF472" s="73" t="n"/>
      <c r="AG472" s="73" t="n"/>
      <c r="AH472" s="73" t="n"/>
      <c r="AI472" s="73" t="n"/>
      <c r="AJ472" s="73" t="n"/>
      <c r="AK472" s="73" t="n"/>
      <c r="AL472" s="73" t="n"/>
      <c r="AM472" s="73" t="n"/>
      <c r="AN472" s="73" t="n"/>
      <c r="AO472" s="73" t="n"/>
      <c r="AP472" s="73" t="n"/>
      <c r="AQ472" s="73" t="n"/>
      <c r="AR472" s="73" t="n"/>
      <c r="AS472" s="73" t="n"/>
      <c r="AT472" s="73" t="n"/>
      <c r="AU472" s="73" t="n"/>
      <c r="AV472" s="73" t="n"/>
      <c r="AW472" s="73" t="n"/>
      <c r="AX472" s="73" t="n"/>
      <c r="AY472" s="73" t="n"/>
      <c r="AZ472" s="73" t="n"/>
      <c r="BA472" s="73" t="n"/>
      <c r="BB472" s="73" t="n"/>
      <c r="BC472" s="73" t="n"/>
      <c r="BD472" s="73" t="n"/>
      <c r="BE472" s="73" t="n"/>
      <c r="BF472" s="73" t="n"/>
      <c r="BG472" s="73" t="n"/>
      <c r="BH472" s="73" t="n"/>
      <c r="BI472" s="73" t="n"/>
      <c r="BJ472" s="73" t="n"/>
      <c r="BK472" s="73" t="n"/>
      <c r="BL472" s="73" t="n"/>
      <c r="BM472" s="73" t="n"/>
      <c r="BN472" s="73" t="n"/>
      <c r="BO472" s="73" t="n"/>
      <c r="BP472" s="73" t="n"/>
      <c r="BQ472" s="62">
        <f>COUNTIF($G472:$BP472,"a")+COUNTIF($G472:$BP472,"r0,a5")/2+COUNTIF($G472:$BP472,"p5,a5")/2</f>
        <v/>
      </c>
      <c r="BR472" s="62">
        <f>COUNTIF($G472:$BP472,"d")+COUNTIF($G472:$BP472,"r0,d5")/2+COUNTIF($G472:$BP472,"p5,d5")/2</f>
        <v/>
      </c>
      <c r="BS472" s="62">
        <f>COUNTIF($G472:$BP472,"b")+COUNTIF($G472:$BP472,"r0,b5")/2+COUNTIF($G472:$BP472,"p5,b5")/2</f>
        <v/>
      </c>
      <c r="BT472" s="62">
        <f>COUNTIF($G472:$BP472,"c")+COUNTIF($G472:$BP472,"r0,c5")/2+COUNTIF($G472:$BP472,"p5,c5")/2</f>
        <v/>
      </c>
      <c r="BU472" s="62">
        <f>COUNTIF($G472:$BP472,"KH")+COUNTIF($G472:$BP472,"TL")+COUNTIF($G472:$BP472,"L")</f>
        <v/>
      </c>
      <c r="BV472" s="62" t="n"/>
      <c r="BW472" s="62">
        <f>COUNTIF($G472:$BP472,"hh")</f>
        <v/>
      </c>
      <c r="BX472" s="62">
        <f>COUNTIF($G472:$BP472,"nt7")</f>
        <v/>
      </c>
      <c r="BY472" s="62">
        <f>COUNTIF($G472:$BP472,"P")+COUNTIF($G472:$BP472,"p5,a5")/2+COUNTIF($G472:$BP472,"p5,b5")/2+COUNTIF($G472:$BP472,"p5,c5")/2+COUNTIF($G472:$BP472,"p5,d5")/2</f>
        <v/>
      </c>
      <c r="BZ472" s="63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4">
        <f>IF(BZ472&gt;25,4,IF(BZ472&gt;18,3,IF(BZ472&gt;12,2,IF(BZ472&gt;4,1,0))))-BX472-2+1</f>
        <v/>
      </c>
      <c r="CE472" s="30" t="n"/>
      <c r="CF472" s="64">
        <f>CD472*CI472</f>
        <v/>
      </c>
      <c r="CG472" s="65">
        <f>F472-BY472+1</f>
        <v/>
      </c>
      <c r="CH472" s="64">
        <f>CE472*16</f>
        <v/>
      </c>
      <c r="CI472" s="66">
        <f>VLOOKUP(A472,[1]DATA!$A$6:$AI$331,34,0)</f>
        <v/>
      </c>
      <c r="CJ472" s="67">
        <f>VLOOKUP(A472,[2]CHAMCONG!A$7:CI$333,79,0)</f>
        <v/>
      </c>
      <c r="CK472" s="68">
        <f>CJ472-CA472</f>
        <v/>
      </c>
    </row>
    <row r="473">
      <c r="A473" s="88" t="inlineStr">
        <is>
          <t>A2271</t>
        </is>
      </c>
      <c r="B473" s="70" t="inlineStr">
        <is>
          <t>Nguyễn Nhật Ghi</t>
        </is>
      </c>
      <c r="C473" s="77" t="inlineStr">
        <is>
          <t>X2 Line 2-2</t>
        </is>
      </c>
      <c r="D473" s="84" t="inlineStr">
        <is>
          <t>Trực tiếp</t>
        </is>
      </c>
      <c r="E473" s="69" t="inlineStr">
        <is>
          <t>2022-03-11</t>
        </is>
      </c>
      <c r="F473" s="69" t="inlineStr"/>
      <c r="G473" s="73" t="inlineStr">
        <is>
          <t>P0</t>
        </is>
      </c>
      <c r="H473" s="73" t="n">
        <v>0</v>
      </c>
      <c r="I473" s="75" t="inlineStr">
        <is>
          <t>A</t>
        </is>
      </c>
      <c r="J473" s="75" t="n">
        <v>4</v>
      </c>
      <c r="K473" s="73" t="inlineStr">
        <is>
          <t>CN</t>
        </is>
      </c>
      <c r="L473" s="73" t="n">
        <v>0</v>
      </c>
      <c r="M473" s="73" t="inlineStr">
        <is>
          <t>P0</t>
        </is>
      </c>
      <c r="N473" s="73" t="n">
        <v>0</v>
      </c>
      <c r="O473" s="75" t="inlineStr">
        <is>
          <t>A</t>
        </is>
      </c>
      <c r="P473" s="75" t="n">
        <v>4</v>
      </c>
      <c r="Q473" s="73" t="inlineStr">
        <is>
          <t>A</t>
        </is>
      </c>
      <c r="R473" s="73" t="n">
        <v>4</v>
      </c>
      <c r="S473" s="73" t="inlineStr">
        <is>
          <t>A</t>
        </is>
      </c>
      <c r="T473" s="73" t="n">
        <v>4</v>
      </c>
      <c r="U473" s="73" t="inlineStr">
        <is>
          <t>P0</t>
        </is>
      </c>
      <c r="V473" s="73" t="n">
        <v>0</v>
      </c>
      <c r="W473" s="73" t="inlineStr">
        <is>
          <t>L</t>
        </is>
      </c>
      <c r="X473" s="73" t="n">
        <v>0</v>
      </c>
      <c r="Y473" s="73" t="inlineStr"/>
      <c r="Z473" s="73" t="n">
        <v>0</v>
      </c>
      <c r="AA473" s="73" t="inlineStr">
        <is>
          <t>R0</t>
        </is>
      </c>
      <c r="AB473" s="73" t="n">
        <v>0</v>
      </c>
      <c r="AC473" s="73" t="n"/>
      <c r="AD473" s="73" t="n"/>
      <c r="AE473" s="73" t="n"/>
      <c r="AF473" s="73" t="n"/>
      <c r="AG473" s="73" t="n"/>
      <c r="AH473" s="73" t="n"/>
      <c r="AI473" s="73" t="n"/>
      <c r="AJ473" s="73" t="n"/>
      <c r="AK473" s="73" t="n"/>
      <c r="AL473" s="73" t="n"/>
      <c r="AM473" s="73" t="n"/>
      <c r="AN473" s="73" t="n"/>
      <c r="AO473" s="73" t="n"/>
      <c r="AP473" s="73" t="n"/>
      <c r="AQ473" s="73" t="n"/>
      <c r="AR473" s="73" t="n"/>
      <c r="AS473" s="73" t="n"/>
      <c r="AT473" s="73" t="n"/>
      <c r="AU473" s="73" t="n"/>
      <c r="AV473" s="73" t="n"/>
      <c r="AW473" s="73" t="n"/>
      <c r="AX473" s="73" t="n"/>
      <c r="AY473" s="73" t="n"/>
      <c r="AZ473" s="73" t="n"/>
      <c r="BA473" s="73" t="n"/>
      <c r="BB473" s="73" t="n"/>
      <c r="BC473" s="73" t="n"/>
      <c r="BD473" s="73" t="n"/>
      <c r="BE473" s="73" t="n"/>
      <c r="BF473" s="73" t="n"/>
      <c r="BG473" s="73" t="n"/>
      <c r="BH473" s="73" t="n"/>
      <c r="BI473" s="73" t="n"/>
      <c r="BJ473" s="73" t="n"/>
      <c r="BK473" s="73" t="n"/>
      <c r="BL473" s="73" t="n"/>
      <c r="BM473" s="73" t="n"/>
      <c r="BN473" s="73" t="n"/>
      <c r="BO473" s="73" t="n"/>
      <c r="BP473" s="73" t="n"/>
      <c r="BQ473" s="62">
        <f>COUNTIF($G473:$BP473,"a")+COUNTIF($G473:$BP473,"r0,a5")/2+COUNTIF($G473:$BP473,"p5,a5")/2</f>
        <v/>
      </c>
      <c r="BR473" s="62">
        <f>COUNTIF($G473:$BP473,"d")+COUNTIF($G473:$BP473,"r0,d5")/2+COUNTIF($G473:$BP473,"p5,d5")/2</f>
        <v/>
      </c>
      <c r="BS473" s="62">
        <f>COUNTIF($G473:$BP473,"b")+COUNTIF($G473:$BP473,"r0,b5")/2+COUNTIF($G473:$BP473,"p5,b5")/2</f>
        <v/>
      </c>
      <c r="BT473" s="62">
        <f>COUNTIF($G473:$BP473,"c")+COUNTIF($G473:$BP473,"r0,c5")/2+COUNTIF($G473:$BP473,"p5,c5")/2</f>
        <v/>
      </c>
      <c r="BU473" s="62">
        <f>COUNTIF($G473:$BP473,"KH")+COUNTIF($G473:$BP473,"TL")+COUNTIF($G473:$BP473,"L")</f>
        <v/>
      </c>
      <c r="BV473" s="62" t="n"/>
      <c r="BW473" s="62">
        <f>COUNTIF($G473:$BP473,"hh")</f>
        <v/>
      </c>
      <c r="BX473" s="62">
        <f>COUNTIF($G473:$BP473,"nt7")</f>
        <v/>
      </c>
      <c r="BY473" s="62">
        <f>COUNTIF($G473:$BP473,"P")+COUNTIF($G473:$BP473,"p5,a5")/2+COUNTIF($G473:$BP473,"p5,b5")/2+COUNTIF($G473:$BP473,"p5,c5")/2+COUNTIF($G473:$BP473,"p5,d5")/2</f>
        <v/>
      </c>
      <c r="BZ473" s="63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4">
        <f>IF(BZ473&gt;25,4,IF(BZ473&gt;18,3,IF(BZ473&gt;12,2,IF(BZ473&gt;4,1,0))))-BX473-2+1</f>
        <v/>
      </c>
      <c r="CE473" s="30" t="n"/>
      <c r="CF473" s="64">
        <f>CD473*CI473</f>
        <v/>
      </c>
      <c r="CG473" s="65">
        <f>F473-BY473+1</f>
        <v/>
      </c>
      <c r="CH473" s="64">
        <f>CE473*16</f>
        <v/>
      </c>
      <c r="CI473" s="66">
        <f>VLOOKUP(A473,[1]DATA!$A$6:$AI$331,34,0)</f>
        <v/>
      </c>
      <c r="CJ473" s="67">
        <f>VLOOKUP(A473,[2]CHAMCONG!A$7:CI$333,79,0)</f>
        <v/>
      </c>
      <c r="CK473" s="68">
        <f>CJ473-CA473</f>
        <v/>
      </c>
    </row>
    <row r="474">
      <c r="A474" s="88" t="inlineStr">
        <is>
          <t>A2272</t>
        </is>
      </c>
      <c r="B474" s="70" t="inlineStr">
        <is>
          <t>Huỳnh Thị Tuyết Trâm</t>
        </is>
      </c>
      <c r="C474" s="77" t="inlineStr">
        <is>
          <t>QA/QC X1 Xi</t>
        </is>
      </c>
      <c r="D474" s="84" t="inlineStr">
        <is>
          <t>Trực tiếp</t>
        </is>
      </c>
      <c r="E474" s="69" t="inlineStr">
        <is>
          <t>2022-03-16</t>
        </is>
      </c>
      <c r="F474" s="69" t="inlineStr"/>
      <c r="G474" s="73" t="inlineStr">
        <is>
          <t>A</t>
        </is>
      </c>
      <c r="H474" s="73" t="n">
        <v>4</v>
      </c>
      <c r="I474" s="75" t="inlineStr">
        <is>
          <t>A</t>
        </is>
      </c>
      <c r="J474" s="75" t="n">
        <v>4</v>
      </c>
      <c r="K474" s="73" t="inlineStr"/>
      <c r="L474" s="73" t="n">
        <v>0</v>
      </c>
      <c r="M474" s="73" t="inlineStr">
        <is>
          <t>R0</t>
        </is>
      </c>
      <c r="N474" s="73" t="n">
        <v>0</v>
      </c>
      <c r="O474" s="75" t="inlineStr">
        <is>
          <t>A</t>
        </is>
      </c>
      <c r="P474" s="75" t="n">
        <v>4</v>
      </c>
      <c r="Q474" s="73" t="inlineStr">
        <is>
          <t>A</t>
        </is>
      </c>
      <c r="R474" s="73" t="n">
        <v>4</v>
      </c>
      <c r="S474" s="73" t="inlineStr">
        <is>
          <t>A</t>
        </is>
      </c>
      <c r="T474" s="73" t="n">
        <v>4</v>
      </c>
      <c r="U474" s="73" t="inlineStr">
        <is>
          <t>A</t>
        </is>
      </c>
      <c r="V474" s="73" t="n">
        <v>4</v>
      </c>
      <c r="W474" s="73" t="inlineStr">
        <is>
          <t>L</t>
        </is>
      </c>
      <c r="X474" s="73" t="n">
        <v>0</v>
      </c>
      <c r="Y474" s="73" t="inlineStr"/>
      <c r="Z474" s="73" t="n">
        <v>0</v>
      </c>
      <c r="AA474" s="73" t="inlineStr">
        <is>
          <t>R0</t>
        </is>
      </c>
      <c r="AB474" s="73" t="n">
        <v>0</v>
      </c>
      <c r="AC474" s="73" t="n"/>
      <c r="AD474" s="73" t="n"/>
      <c r="AE474" s="73" t="n"/>
      <c r="AF474" s="73" t="n"/>
      <c r="AG474" s="73" t="n"/>
      <c r="AH474" s="73" t="n"/>
      <c r="AI474" s="73" t="n"/>
      <c r="AJ474" s="73" t="n"/>
      <c r="AK474" s="73" t="n"/>
      <c r="AL474" s="73" t="n"/>
      <c r="AM474" s="73" t="n"/>
      <c r="AN474" s="73" t="n"/>
      <c r="AO474" s="73" t="n"/>
      <c r="AP474" s="73" t="n"/>
      <c r="AQ474" s="73" t="n"/>
      <c r="AR474" s="73" t="n"/>
      <c r="AS474" s="73" t="n"/>
      <c r="AT474" s="73" t="n"/>
      <c r="AU474" s="73" t="n"/>
      <c r="AV474" s="73" t="n"/>
      <c r="AW474" s="73" t="n"/>
      <c r="AX474" s="73" t="n"/>
      <c r="AY474" s="73" t="n"/>
      <c r="AZ474" s="73" t="n"/>
      <c r="BA474" s="73" t="n"/>
      <c r="BB474" s="73" t="n"/>
      <c r="BC474" s="73" t="n"/>
      <c r="BD474" s="73" t="n"/>
      <c r="BE474" s="73" t="n"/>
      <c r="BF474" s="73" t="n"/>
      <c r="BG474" s="73" t="n"/>
      <c r="BH474" s="73" t="n"/>
      <c r="BI474" s="73" t="n"/>
      <c r="BJ474" s="73" t="n"/>
      <c r="BK474" s="73" t="n"/>
      <c r="BL474" s="73" t="n"/>
      <c r="BM474" s="73" t="n"/>
      <c r="BN474" s="73" t="n"/>
      <c r="BO474" s="73" t="n"/>
      <c r="BP474" s="73" t="n"/>
      <c r="BQ474" s="62">
        <f>COUNTIF($G474:$BP474,"a")+COUNTIF($G474:$BP474,"r0,a5")/2+COUNTIF($G474:$BP474,"p5,a5")/2</f>
        <v/>
      </c>
      <c r="BR474" s="62">
        <f>COUNTIF($G474:$BP474,"d")+COUNTIF($G474:$BP474,"r0,d5")/2+COUNTIF($G474:$BP474,"p5,d5")/2</f>
        <v/>
      </c>
      <c r="BS474" s="62">
        <f>COUNTIF($G474:$BP474,"b")+COUNTIF($G474:$BP474,"r0,b5")/2+COUNTIF($G474:$BP474,"p5,b5")/2</f>
        <v/>
      </c>
      <c r="BT474" s="62">
        <f>COUNTIF($G474:$BP474,"c")+COUNTIF($G474:$BP474,"r0,c5")/2+COUNTIF($G474:$BP474,"p5,c5")/2</f>
        <v/>
      </c>
      <c r="BU474" s="62">
        <f>COUNTIF($G474:$BP474,"KH")+COUNTIF($G474:$BP474,"TL")+COUNTIF($G474:$BP474,"L")</f>
        <v/>
      </c>
      <c r="BV474" s="62" t="n"/>
      <c r="BW474" s="62">
        <f>COUNTIF($G474:$BP474,"hh")</f>
        <v/>
      </c>
      <c r="BX474" s="62">
        <f>COUNTIF($G474:$BP474,"nt7")</f>
        <v/>
      </c>
      <c r="BY474" s="62">
        <f>COUNTIF($G474:$BP474,"P")+COUNTIF($G474:$BP474,"p5,a5")/2+COUNTIF($G474:$BP474,"p5,b5")/2+COUNTIF($G474:$BP474,"p5,c5")/2+COUNTIF($G474:$BP474,"p5,d5")/2</f>
        <v/>
      </c>
      <c r="BZ474" s="63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4">
        <f>IF(BZ474&gt;25,4,IF(BZ474&gt;18,3,IF(BZ474&gt;12,2,IF(BZ474&gt;4,1,0))))-BX474-2+1</f>
        <v/>
      </c>
      <c r="CE474" s="30" t="n"/>
      <c r="CF474" s="64">
        <f>CD474*CI474</f>
        <v/>
      </c>
      <c r="CG474" s="65">
        <f>F474-BY474+1</f>
        <v/>
      </c>
      <c r="CH474" s="64">
        <f>CE474*16</f>
        <v/>
      </c>
      <c r="CI474" s="66">
        <f>VLOOKUP(A474,[1]DATA!$A$6:$AI$331,34,0)</f>
        <v/>
      </c>
      <c r="CJ474" s="67">
        <f>VLOOKUP(A474,[2]CHAMCONG!A$7:CI$333,79,0)</f>
        <v/>
      </c>
      <c r="CK474" s="68">
        <f>CJ474-CA474</f>
        <v/>
      </c>
    </row>
    <row r="475">
      <c r="A475" s="88" t="inlineStr">
        <is>
          <t>A2273</t>
        </is>
      </c>
      <c r="B475" s="70" t="inlineStr">
        <is>
          <t>Đặng Thị Ngọc Hạnh</t>
        </is>
      </c>
      <c r="C475" s="77" t="inlineStr">
        <is>
          <t>QA/QC X1 Xi</t>
        </is>
      </c>
      <c r="D475" s="84" t="inlineStr">
        <is>
          <t>Trực tiếp</t>
        </is>
      </c>
      <c r="E475" s="69" t="inlineStr">
        <is>
          <t>2022-03-16</t>
        </is>
      </c>
      <c r="F475" s="69" t="inlineStr"/>
      <c r="G475" s="73" t="inlineStr">
        <is>
          <t>P0</t>
        </is>
      </c>
      <c r="H475" s="73" t="n">
        <v>0</v>
      </c>
      <c r="I475" s="75" t="inlineStr">
        <is>
          <t>P0</t>
        </is>
      </c>
      <c r="J475" s="75" t="n">
        <v>0</v>
      </c>
      <c r="K475" s="73" t="inlineStr"/>
      <c r="L475" s="73" t="n">
        <v>0</v>
      </c>
      <c r="M475" s="73" t="inlineStr">
        <is>
          <t>P0</t>
        </is>
      </c>
      <c r="N475" s="73" t="n">
        <v>0</v>
      </c>
      <c r="O475" s="75" t="inlineStr">
        <is>
          <t>P0</t>
        </is>
      </c>
      <c r="P475" s="75" t="n">
        <v>0</v>
      </c>
      <c r="Q475" s="73" t="inlineStr">
        <is>
          <t>P0</t>
        </is>
      </c>
      <c r="R475" s="73" t="n">
        <v>0</v>
      </c>
      <c r="S475" s="73" t="inlineStr">
        <is>
          <t>P0</t>
        </is>
      </c>
      <c r="T475" s="73" t="n">
        <v>0</v>
      </c>
      <c r="U475" s="73" t="inlineStr">
        <is>
          <t>P0</t>
        </is>
      </c>
      <c r="V475" s="73" t="n">
        <v>0</v>
      </c>
      <c r="W475" s="73" t="inlineStr">
        <is>
          <t>L</t>
        </is>
      </c>
      <c r="X475" s="73" t="n">
        <v>0</v>
      </c>
      <c r="Y475" s="73" t="inlineStr"/>
      <c r="Z475" s="73" t="n">
        <v>0</v>
      </c>
      <c r="AA475" s="73" t="inlineStr">
        <is>
          <t>P0</t>
        </is>
      </c>
      <c r="AB475" s="73" t="n">
        <v>0</v>
      </c>
      <c r="AC475" s="73" t="n"/>
      <c r="AD475" s="73" t="n"/>
      <c r="AE475" s="73" t="n"/>
      <c r="AF475" s="73" t="n"/>
      <c r="AG475" s="73" t="n"/>
      <c r="AH475" s="73" t="n"/>
      <c r="AI475" s="73" t="n"/>
      <c r="AJ475" s="73" t="n"/>
      <c r="AK475" s="73" t="n"/>
      <c r="AL475" s="73" t="n"/>
      <c r="AM475" s="73" t="n"/>
      <c r="AN475" s="73" t="n"/>
      <c r="AO475" s="73" t="n"/>
      <c r="AP475" s="73" t="n"/>
      <c r="AQ475" s="73" t="n"/>
      <c r="AR475" s="73" t="n"/>
      <c r="AS475" s="73" t="n"/>
      <c r="AT475" s="73" t="n"/>
      <c r="AU475" s="73" t="n"/>
      <c r="AV475" s="73" t="n"/>
      <c r="AW475" s="73" t="n"/>
      <c r="AX475" s="73" t="n"/>
      <c r="AY475" s="73" t="n"/>
      <c r="AZ475" s="73" t="n"/>
      <c r="BA475" s="73" t="n"/>
      <c r="BB475" s="73" t="n"/>
      <c r="BC475" s="73" t="n"/>
      <c r="BD475" s="73" t="n"/>
      <c r="BE475" s="73" t="n"/>
      <c r="BF475" s="73" t="n"/>
      <c r="BG475" s="73" t="n"/>
      <c r="BH475" s="73" t="n"/>
      <c r="BI475" s="73" t="n"/>
      <c r="BJ475" s="73" t="n"/>
      <c r="BK475" s="73" t="n"/>
      <c r="BL475" s="73" t="n"/>
      <c r="BM475" s="73" t="n"/>
      <c r="BN475" s="73" t="n"/>
      <c r="BO475" s="73" t="n"/>
      <c r="BP475" s="73" t="n"/>
      <c r="BQ475" s="62">
        <f>COUNTIF($G475:$BP475,"a")+COUNTIF($G475:$BP475,"r0,a5")/2+COUNTIF($G475:$BP475,"p5,a5")/2</f>
        <v/>
      </c>
      <c r="BR475" s="62">
        <f>COUNTIF($G475:$BP475,"d")+COUNTIF($G475:$BP475,"r0,d5")/2+COUNTIF($G475:$BP475,"p5,d5")/2</f>
        <v/>
      </c>
      <c r="BS475" s="62">
        <f>COUNTIF($G475:$BP475,"b")+COUNTIF($G475:$BP475,"r0,b5")/2+COUNTIF($G475:$BP475,"p5,b5")/2</f>
        <v/>
      </c>
      <c r="BT475" s="62">
        <f>COUNTIF($G475:$BP475,"c")+COUNTIF($G475:$BP475,"r0,c5")/2+COUNTIF($G475:$BP475,"p5,c5")/2</f>
        <v/>
      </c>
      <c r="BU475" s="62">
        <f>COUNTIF($G475:$BP475,"KH")+COUNTIF($G475:$BP475,"TL")+COUNTIF($G475:$BP475,"L")</f>
        <v/>
      </c>
      <c r="BV475" s="62" t="n"/>
      <c r="BW475" s="62">
        <f>COUNTIF($G475:$BP475,"hh")</f>
        <v/>
      </c>
      <c r="BX475" s="62">
        <f>COUNTIF($G475:$BP475,"nt7")</f>
        <v/>
      </c>
      <c r="BY475" s="62">
        <f>COUNTIF($G475:$BP475,"P")+COUNTIF($G475:$BP475,"p5,a5")/2+COUNTIF($G475:$BP475,"p5,b5")/2+COUNTIF($G475:$BP475,"p5,c5")/2+COUNTIF($G475:$BP475,"p5,d5")/2</f>
        <v/>
      </c>
      <c r="BZ475" s="63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4">
        <f>IF(BZ475&gt;25,4,IF(BZ475&gt;18,3,IF(BZ475&gt;12,2,IF(BZ475&gt;4,1,0))))-BX475-2+1</f>
        <v/>
      </c>
      <c r="CE475" s="30" t="n"/>
      <c r="CF475" s="64">
        <f>CD475*CI475</f>
        <v/>
      </c>
      <c r="CG475" s="65">
        <f>F475-BY475+1</f>
        <v/>
      </c>
      <c r="CH475" s="64">
        <f>CE475*16</f>
        <v/>
      </c>
      <c r="CI475" s="66">
        <f>VLOOKUP(A475,[1]DATA!$A$6:$AI$331,34,0)</f>
        <v/>
      </c>
      <c r="CJ475" s="67">
        <f>VLOOKUP(A475,[2]CHAMCONG!A$7:CI$333,79,0)</f>
        <v/>
      </c>
      <c r="CK475" s="68">
        <f>CJ475-CA475</f>
        <v/>
      </c>
    </row>
    <row r="476">
      <c r="A476" s="88" t="inlineStr">
        <is>
          <t>A2274</t>
        </is>
      </c>
      <c r="B476" s="70" t="inlineStr">
        <is>
          <t>Hồ Thanh Toàn</t>
        </is>
      </c>
      <c r="C476" s="77" t="inlineStr">
        <is>
          <t>QA/QC X1 Xi</t>
        </is>
      </c>
      <c r="D476" s="84" t="inlineStr">
        <is>
          <t>Trực tiếp</t>
        </is>
      </c>
      <c r="E476" s="69" t="inlineStr">
        <is>
          <t>2022-03-16</t>
        </is>
      </c>
      <c r="F476" s="69" t="inlineStr"/>
      <c r="G476" s="73" t="inlineStr">
        <is>
          <t>R0</t>
        </is>
      </c>
      <c r="H476" s="73" t="n">
        <v>0</v>
      </c>
      <c r="I476" s="75" t="inlineStr">
        <is>
          <t>P0</t>
        </is>
      </c>
      <c r="J476" s="75" t="n">
        <v>0</v>
      </c>
      <c r="K476" s="73" t="inlineStr"/>
      <c r="L476" s="73" t="n">
        <v>0</v>
      </c>
      <c r="M476" s="73" t="inlineStr">
        <is>
          <t>P0</t>
        </is>
      </c>
      <c r="N476" s="73" t="n">
        <v>0</v>
      </c>
      <c r="O476" s="75" t="inlineStr">
        <is>
          <t>P0</t>
        </is>
      </c>
      <c r="P476" s="75" t="n">
        <v>0</v>
      </c>
      <c r="Q476" s="73" t="inlineStr">
        <is>
          <t>P0</t>
        </is>
      </c>
      <c r="R476" s="73" t="n">
        <v>0</v>
      </c>
      <c r="S476" s="73" t="inlineStr">
        <is>
          <t>P0</t>
        </is>
      </c>
      <c r="T476" s="73" t="n">
        <v>0</v>
      </c>
      <c r="U476" s="73" t="inlineStr">
        <is>
          <t>P0</t>
        </is>
      </c>
      <c r="V476" s="73" t="n">
        <v>0</v>
      </c>
      <c r="W476" s="73" t="inlineStr">
        <is>
          <t>L</t>
        </is>
      </c>
      <c r="X476" s="73" t="n">
        <v>0</v>
      </c>
      <c r="Y476" s="73" t="inlineStr"/>
      <c r="Z476" s="73" t="n">
        <v>0</v>
      </c>
      <c r="AA476" s="73" t="inlineStr">
        <is>
          <t>P0</t>
        </is>
      </c>
      <c r="AB476" s="73" t="n">
        <v>0</v>
      </c>
      <c r="AC476" s="73" t="n"/>
      <c r="AD476" s="73" t="n"/>
      <c r="AE476" s="73" t="n"/>
      <c r="AF476" s="73" t="n"/>
      <c r="AG476" s="73" t="n"/>
      <c r="AH476" s="73" t="n"/>
      <c r="AI476" s="73" t="n"/>
      <c r="AJ476" s="73" t="n"/>
      <c r="AK476" s="73" t="n"/>
      <c r="AL476" s="73" t="n"/>
      <c r="AM476" s="73" t="n"/>
      <c r="AN476" s="73" t="n"/>
      <c r="AO476" s="73" t="n"/>
      <c r="AP476" s="73" t="n"/>
      <c r="AQ476" s="73" t="n"/>
      <c r="AR476" s="73" t="n"/>
      <c r="AS476" s="73" t="n"/>
      <c r="AT476" s="73" t="n"/>
      <c r="AU476" s="73" t="n"/>
      <c r="AV476" s="73" t="n"/>
      <c r="AW476" s="73" t="n"/>
      <c r="AX476" s="73" t="n"/>
      <c r="AY476" s="73" t="n"/>
      <c r="AZ476" s="73" t="n"/>
      <c r="BA476" s="73" t="n"/>
      <c r="BB476" s="73" t="n"/>
      <c r="BC476" s="73" t="n"/>
      <c r="BD476" s="73" t="n"/>
      <c r="BE476" s="73" t="n"/>
      <c r="BF476" s="73" t="n"/>
      <c r="BG476" s="73" t="n"/>
      <c r="BH476" s="73" t="n"/>
      <c r="BI476" s="73" t="n"/>
      <c r="BJ476" s="73" t="n"/>
      <c r="BK476" s="73" t="n"/>
      <c r="BL476" s="73" t="n"/>
      <c r="BM476" s="73" t="n"/>
      <c r="BN476" s="73" t="n"/>
      <c r="BO476" s="73" t="n"/>
      <c r="BP476" s="73" t="n"/>
      <c r="BQ476" s="62">
        <f>COUNTIF($G476:$BP476,"a")+COUNTIF($G476:$BP476,"r0,a5")/2+COUNTIF($G476:$BP476,"p5,a5")/2</f>
        <v/>
      </c>
      <c r="BR476" s="62">
        <f>COUNTIF($G476:$BP476,"d")+COUNTIF($G476:$BP476,"r0,d5")/2+COUNTIF($G476:$BP476,"p5,d5")/2</f>
        <v/>
      </c>
      <c r="BS476" s="62">
        <f>COUNTIF($G476:$BP476,"b")+COUNTIF($G476:$BP476,"r0,b5")/2+COUNTIF($G476:$BP476,"p5,b5")/2</f>
        <v/>
      </c>
      <c r="BT476" s="62">
        <f>COUNTIF($G476:$BP476,"c")+COUNTIF($G476:$BP476,"r0,c5")/2+COUNTIF($G476:$BP476,"p5,c5")/2</f>
        <v/>
      </c>
      <c r="BU476" s="62">
        <f>COUNTIF($G476:$BP476,"KH")+COUNTIF($G476:$BP476,"TL")+COUNTIF($G476:$BP476,"L")</f>
        <v/>
      </c>
      <c r="BV476" s="62" t="n"/>
      <c r="BW476" s="62">
        <f>COUNTIF($G476:$BP476,"hh")</f>
        <v/>
      </c>
      <c r="BX476" s="62">
        <f>COUNTIF($G476:$BP476,"nt7")</f>
        <v/>
      </c>
      <c r="BY476" s="62">
        <f>COUNTIF($G476:$BP476,"P")+COUNTIF($G476:$BP476,"p5,a5")/2+COUNTIF($G476:$BP476,"p5,b5")/2+COUNTIF($G476:$BP476,"p5,c5")/2+COUNTIF($G476:$BP476,"p5,d5")/2</f>
        <v/>
      </c>
      <c r="BZ476" s="63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4">
        <f>IF(BZ476&gt;25,4,IF(BZ476&gt;18,3,IF(BZ476&gt;12,2,IF(BZ476&gt;4,1,0))))-BX476-2+1</f>
        <v/>
      </c>
      <c r="CE476" s="30" t="n"/>
      <c r="CF476" s="64">
        <f>CD476*CI476</f>
        <v/>
      </c>
      <c r="CG476" s="65">
        <f>F476-BY476+1</f>
        <v/>
      </c>
      <c r="CH476" s="64">
        <f>CE476*16</f>
        <v/>
      </c>
      <c r="CI476" s="66">
        <f>VLOOKUP(A476,[1]DATA!$A$6:$AI$331,34,0)</f>
        <v/>
      </c>
      <c r="CJ476" s="67">
        <f>VLOOKUP(A476,[2]CHAMCONG!A$7:CI$333,79,0)</f>
        <v/>
      </c>
      <c r="CK476" s="68">
        <f>CJ476-CA476</f>
        <v/>
      </c>
    </row>
    <row r="477">
      <c r="A477" s="88" t="inlineStr">
        <is>
          <t>A2275</t>
        </is>
      </c>
      <c r="B477" s="70" t="inlineStr">
        <is>
          <t>Cao Trí Mẫn</t>
        </is>
      </c>
      <c r="C477" s="77" t="inlineStr">
        <is>
          <t>X1 Ép - A</t>
        </is>
      </c>
      <c r="D477" s="84" t="inlineStr">
        <is>
          <t>Trực tiếp</t>
        </is>
      </c>
      <c r="E477" s="69" t="inlineStr">
        <is>
          <t>2022-03-14</t>
        </is>
      </c>
      <c r="F477" s="69" t="inlineStr"/>
      <c r="G477" s="73" t="inlineStr">
        <is>
          <t>A</t>
        </is>
      </c>
      <c r="H477" s="73" t="n">
        <v>1</v>
      </c>
      <c r="I477" s="75" t="inlineStr">
        <is>
          <t>A</t>
        </is>
      </c>
      <c r="J477" s="75" t="n">
        <v>4</v>
      </c>
      <c r="K477" s="73" t="inlineStr"/>
      <c r="L477" s="73" t="n">
        <v>0</v>
      </c>
      <c r="M477" s="73" t="inlineStr">
        <is>
          <t>C</t>
        </is>
      </c>
      <c r="N477" s="73" t="n">
        <v>4</v>
      </c>
      <c r="O477" s="75" t="inlineStr">
        <is>
          <t>C</t>
        </is>
      </c>
      <c r="P477" s="75" t="n">
        <v>4</v>
      </c>
      <c r="Q477" s="73" t="inlineStr">
        <is>
          <t>C</t>
        </is>
      </c>
      <c r="R477" s="73" t="n">
        <v>4</v>
      </c>
      <c r="S477" s="73" t="inlineStr">
        <is>
          <t>C</t>
        </is>
      </c>
      <c r="T477" s="73" t="n">
        <v>4</v>
      </c>
      <c r="U477" s="73" t="inlineStr">
        <is>
          <t>R0</t>
        </is>
      </c>
      <c r="V477" s="73" t="n">
        <v>0</v>
      </c>
      <c r="W477" s="73" t="inlineStr">
        <is>
          <t>L</t>
        </is>
      </c>
      <c r="X477" s="73" t="n">
        <v>0</v>
      </c>
      <c r="Y477" s="73" t="inlineStr"/>
      <c r="Z477" s="73" t="n">
        <v>0</v>
      </c>
      <c r="AA477" s="73" t="inlineStr">
        <is>
          <t>R0</t>
        </is>
      </c>
      <c r="AB477" s="73" t="n">
        <v>0</v>
      </c>
      <c r="AC477" s="73" t="n"/>
      <c r="AD477" s="73" t="n"/>
      <c r="AE477" s="73" t="n"/>
      <c r="AF477" s="73" t="n"/>
      <c r="AG477" s="73" t="n"/>
      <c r="AH477" s="73" t="n"/>
      <c r="AI477" s="73" t="n"/>
      <c r="AJ477" s="73" t="n"/>
      <c r="AK477" s="73" t="n"/>
      <c r="AL477" s="73" t="n"/>
      <c r="AM477" s="73" t="n"/>
      <c r="AN477" s="73" t="n"/>
      <c r="AO477" s="73" t="n"/>
      <c r="AP477" s="73" t="n"/>
      <c r="AQ477" s="73" t="n"/>
      <c r="AR477" s="73" t="n"/>
      <c r="AS477" s="73" t="n"/>
      <c r="AT477" s="73" t="n"/>
      <c r="AU477" s="73" t="n"/>
      <c r="AV477" s="73" t="n"/>
      <c r="AW477" s="73" t="n"/>
      <c r="AX477" s="73" t="n"/>
      <c r="AY477" s="73" t="n"/>
      <c r="AZ477" s="73" t="n"/>
      <c r="BA477" s="73" t="n"/>
      <c r="BB477" s="73" t="n"/>
      <c r="BC477" s="73" t="n"/>
      <c r="BD477" s="73" t="n"/>
      <c r="BE477" s="73" t="n"/>
      <c r="BF477" s="73" t="n"/>
      <c r="BG477" s="73" t="n"/>
      <c r="BH477" s="73" t="n"/>
      <c r="BI477" s="73" t="n"/>
      <c r="BJ477" s="73" t="n"/>
      <c r="BK477" s="73" t="n"/>
      <c r="BL477" s="73" t="n"/>
      <c r="BM477" s="73" t="n"/>
      <c r="BN477" s="73" t="n"/>
      <c r="BO477" s="73" t="n"/>
      <c r="BP477" s="73" t="n"/>
      <c r="BQ477" s="62">
        <f>COUNTIF($G477:$BP477,"a")+COUNTIF($G477:$BP477,"r0,a5")/2+COUNTIF($G477:$BP477,"p5,a5")/2</f>
        <v/>
      </c>
      <c r="BR477" s="62">
        <f>COUNTIF($G477:$BP477,"d")+COUNTIF($G477:$BP477,"r0,d5")/2+COUNTIF($G477:$BP477,"p5,d5")/2</f>
        <v/>
      </c>
      <c r="BS477" s="62">
        <f>COUNTIF($G477:$BP477,"b")+COUNTIF($G477:$BP477,"r0,b5")/2+COUNTIF($G477:$BP477,"p5,b5")/2</f>
        <v/>
      </c>
      <c r="BT477" s="62">
        <f>COUNTIF($G477:$BP477,"c")+COUNTIF($G477:$BP477,"r0,c5")/2+COUNTIF($G477:$BP477,"p5,c5")/2</f>
        <v/>
      </c>
      <c r="BU477" s="62">
        <f>COUNTIF($G477:$BP477,"KH")+COUNTIF($G477:$BP477,"TL")+COUNTIF($G477:$BP477,"L")</f>
        <v/>
      </c>
      <c r="BV477" s="62" t="n"/>
      <c r="BW477" s="62">
        <f>COUNTIF($G477:$BP477,"hh")</f>
        <v/>
      </c>
      <c r="BX477" s="62">
        <f>COUNTIF($G477:$BP477,"nt7")</f>
        <v/>
      </c>
      <c r="BY477" s="62">
        <f>COUNTIF($G477:$BP477,"P")+COUNTIF($G477:$BP477,"p5,a5")/2+COUNTIF($G477:$BP477,"p5,b5")/2+COUNTIF($G477:$BP477,"p5,c5")/2+COUNTIF($G477:$BP477,"p5,d5")/2</f>
        <v/>
      </c>
      <c r="BZ477" s="63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4">
        <f>IF(BZ477&gt;25,4,IF(BZ477&gt;18,3,IF(BZ477&gt;12,2,IF(BZ477&gt;4,1,0))))-BX477-2+1</f>
        <v/>
      </c>
      <c r="CE477" s="30" t="n"/>
      <c r="CF477" s="64">
        <f>CD477*CI477</f>
        <v/>
      </c>
      <c r="CG477" s="65">
        <f>F477-BY477+1</f>
        <v/>
      </c>
      <c r="CH477" s="64">
        <f>CE477*16</f>
        <v/>
      </c>
      <c r="CI477" s="66">
        <f>VLOOKUP(A477,[1]DATA!$A$6:$AI$331,34,0)</f>
        <v/>
      </c>
      <c r="CJ477" s="67">
        <f>VLOOKUP(A477,[2]CHAMCONG!A$7:CI$333,79,0)</f>
        <v/>
      </c>
      <c r="CK477" s="68">
        <f>CJ477-CA477</f>
        <v/>
      </c>
    </row>
    <row r="478">
      <c r="A478" s="88" t="inlineStr">
        <is>
          <t>A2276</t>
        </is>
      </c>
      <c r="B478" s="70" t="inlineStr">
        <is>
          <t>Nguyễn Trọng Tuyền</t>
        </is>
      </c>
      <c r="C478" s="77" t="inlineStr">
        <is>
          <t>Bảo trì X1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A</t>
        </is>
      </c>
      <c r="H478" s="73" t="n">
        <v>4</v>
      </c>
      <c r="I478" s="75" t="inlineStr">
        <is>
          <t>A</t>
        </is>
      </c>
      <c r="J478" s="75" t="n">
        <v>4</v>
      </c>
      <c r="K478" s="73" t="inlineStr"/>
      <c r="L478" s="73" t="n">
        <v>0</v>
      </c>
      <c r="M478" s="73" t="inlineStr">
        <is>
          <t>A</t>
        </is>
      </c>
      <c r="N478" s="73" t="n">
        <v>4</v>
      </c>
      <c r="O478" s="75" t="inlineStr">
        <is>
          <t>A</t>
        </is>
      </c>
      <c r="P478" s="75" t="n">
        <v>4</v>
      </c>
      <c r="Q478" s="73" t="inlineStr">
        <is>
          <t>A</t>
        </is>
      </c>
      <c r="R478" s="73" t="n">
        <v>4</v>
      </c>
      <c r="S478" s="73" t="inlineStr">
        <is>
          <t>A</t>
        </is>
      </c>
      <c r="T478" s="73" t="n">
        <v>4</v>
      </c>
      <c r="U478" s="73" t="inlineStr">
        <is>
          <t>A</t>
        </is>
      </c>
      <c r="V478" s="73" t="n">
        <v>0</v>
      </c>
      <c r="W478" s="73" t="inlineStr">
        <is>
          <t>L</t>
        </is>
      </c>
      <c r="X478" s="73" t="n">
        <v>0</v>
      </c>
      <c r="Y478" s="73" t="inlineStr"/>
      <c r="Z478" s="73" t="n">
        <v>0</v>
      </c>
      <c r="AA478" s="73" t="inlineStr">
        <is>
          <t>R0</t>
        </is>
      </c>
      <c r="AB478" s="73" t="n">
        <v>0</v>
      </c>
      <c r="AC478" s="73" t="n"/>
      <c r="AD478" s="73" t="n"/>
      <c r="AE478" s="73" t="n"/>
      <c r="AF478" s="73" t="n"/>
      <c r="AG478" s="73" t="n"/>
      <c r="AH478" s="73" t="n"/>
      <c r="AI478" s="73" t="n"/>
      <c r="AJ478" s="73" t="n"/>
      <c r="AK478" s="73" t="n"/>
      <c r="AL478" s="73" t="n"/>
      <c r="AM478" s="73" t="n"/>
      <c r="AN478" s="73" t="n"/>
      <c r="AO478" s="73" t="n"/>
      <c r="AP478" s="73" t="n"/>
      <c r="AQ478" s="73" t="n"/>
      <c r="AR478" s="73" t="n"/>
      <c r="AS478" s="73" t="n"/>
      <c r="AT478" s="73" t="n"/>
      <c r="AU478" s="73" t="n"/>
      <c r="AV478" s="73" t="n"/>
      <c r="AW478" s="73" t="n"/>
      <c r="AX478" s="73" t="n"/>
      <c r="AY478" s="73" t="n"/>
      <c r="AZ478" s="73" t="n"/>
      <c r="BA478" s="73" t="n"/>
      <c r="BB478" s="73" t="n"/>
      <c r="BC478" s="73" t="n"/>
      <c r="BD478" s="73" t="n"/>
      <c r="BE478" s="73" t="n"/>
      <c r="BF478" s="73" t="n"/>
      <c r="BG478" s="73" t="n"/>
      <c r="BH478" s="73" t="n"/>
      <c r="BI478" s="73" t="n"/>
      <c r="BJ478" s="73" t="n"/>
      <c r="BK478" s="73" t="n"/>
      <c r="BL478" s="73" t="n"/>
      <c r="BM478" s="73" t="n"/>
      <c r="BN478" s="73" t="n"/>
      <c r="BO478" s="73" t="n"/>
      <c r="BP478" s="73" t="n"/>
      <c r="BQ478" s="62">
        <f>COUNTIF($G478:$BP478,"a")+COUNTIF($G478:$BP478,"r0,a5")/2+COUNTIF($G478:$BP478,"p5,a5")/2</f>
        <v/>
      </c>
      <c r="BR478" s="62">
        <f>COUNTIF($G478:$BP478,"d")+COUNTIF($G478:$BP478,"r0,d5")/2+COUNTIF($G478:$BP478,"p5,d5")/2</f>
        <v/>
      </c>
      <c r="BS478" s="62">
        <f>COUNTIF($G478:$BP478,"b")+COUNTIF($G478:$BP478,"r0,b5")/2+COUNTIF($G478:$BP478,"p5,b5")/2</f>
        <v/>
      </c>
      <c r="BT478" s="62">
        <f>COUNTIF($G478:$BP478,"c")+COUNTIF($G478:$BP478,"r0,c5")/2+COUNTIF($G478:$BP478,"p5,c5")/2</f>
        <v/>
      </c>
      <c r="BU478" s="62">
        <f>COUNTIF($G478:$BP478,"KH")+COUNTIF($G478:$BP478,"TL")+COUNTIF($G478:$BP478,"L")</f>
        <v/>
      </c>
      <c r="BV478" s="62" t="n"/>
      <c r="BW478" s="62">
        <f>COUNTIF($G478:$BP478,"hh")</f>
        <v/>
      </c>
      <c r="BX478" s="62">
        <f>COUNTIF($G478:$BP478,"nt7")</f>
        <v/>
      </c>
      <c r="BY478" s="62">
        <f>COUNTIF($G478:$BP478,"P")+COUNTIF($G478:$BP478,"p5,a5")/2+COUNTIF($G478:$BP478,"p5,b5")/2+COUNTIF($G478:$BP478,"p5,c5")/2+COUNTIF($G478:$BP478,"p5,d5")/2</f>
        <v/>
      </c>
      <c r="BZ478" s="63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4">
        <f>IF(BZ478&gt;25,4,IF(BZ478&gt;18,3,IF(BZ478&gt;12,2,IF(BZ478&gt;4,1,0))))-BX478-2+1</f>
        <v/>
      </c>
      <c r="CE478" s="30" t="n"/>
      <c r="CF478" s="64">
        <f>CD478*CI478</f>
        <v/>
      </c>
      <c r="CG478" s="65">
        <f>F478-BY478+1</f>
        <v/>
      </c>
      <c r="CH478" s="64">
        <f>CE478*16</f>
        <v/>
      </c>
      <c r="CI478" s="66">
        <f>VLOOKUP(A478,[1]DATA!$A$6:$AI$331,34,0)</f>
        <v/>
      </c>
      <c r="CJ478" s="67">
        <f>VLOOKUP(A478,[2]CHAMCONG!A$7:CI$333,79,0)</f>
        <v/>
      </c>
      <c r="CK478" s="68">
        <f>CJ478-CA478</f>
        <v/>
      </c>
    </row>
    <row r="479">
      <c r="A479" s="88" t="inlineStr">
        <is>
          <t>A2277</t>
        </is>
      </c>
      <c r="B479" s="70" t="inlineStr">
        <is>
          <t>Lâm Thị Phương Thảo</t>
        </is>
      </c>
      <c r="C479" s="77" t="inlineStr">
        <is>
          <t>X1 Xi Line 1-1</t>
        </is>
      </c>
      <c r="D479" s="84" t="inlineStr">
        <is>
          <t>Trực tiếp</t>
        </is>
      </c>
      <c r="E479" s="69" t="inlineStr">
        <is>
          <t>2022-03-16</t>
        </is>
      </c>
      <c r="F479" s="69" t="inlineStr"/>
      <c r="G479" s="73" t="inlineStr">
        <is>
          <t>P0</t>
        </is>
      </c>
      <c r="H479" s="73" t="n">
        <v>0</v>
      </c>
      <c r="I479" s="75" t="inlineStr">
        <is>
          <t>P0</t>
        </is>
      </c>
      <c r="J479" s="75" t="n">
        <v>0</v>
      </c>
      <c r="K479" s="73" t="inlineStr"/>
      <c r="L479" s="73" t="n">
        <v>0</v>
      </c>
      <c r="M479" s="73" t="inlineStr">
        <is>
          <t>P0</t>
        </is>
      </c>
      <c r="N479" s="73" t="n">
        <v>0</v>
      </c>
      <c r="O479" s="75" t="inlineStr">
        <is>
          <t>P0</t>
        </is>
      </c>
      <c r="P479" s="75" t="n">
        <v>0</v>
      </c>
      <c r="Q479" s="73" t="inlineStr">
        <is>
          <t>P0</t>
        </is>
      </c>
      <c r="R479" s="73" t="n">
        <v>0</v>
      </c>
      <c r="S479" s="73" t="inlineStr">
        <is>
          <t>P0</t>
        </is>
      </c>
      <c r="T479" s="73" t="n">
        <v>0</v>
      </c>
      <c r="U479" s="73" t="inlineStr">
        <is>
          <t>P0</t>
        </is>
      </c>
      <c r="V479" s="73" t="n">
        <v>0</v>
      </c>
      <c r="W479" s="73" t="inlineStr">
        <is>
          <t>L</t>
        </is>
      </c>
      <c r="X479" s="73" t="n">
        <v>0</v>
      </c>
      <c r="Y479" s="73" t="inlineStr"/>
      <c r="Z479" s="73" t="n">
        <v>0</v>
      </c>
      <c r="AA479" s="73" t="inlineStr">
        <is>
          <t>P0</t>
        </is>
      </c>
      <c r="AB479" s="73" t="n">
        <v>0</v>
      </c>
      <c r="AC479" s="73" t="n"/>
      <c r="AD479" s="73" t="n"/>
      <c r="AE479" s="73" t="n"/>
      <c r="AF479" s="73" t="n"/>
      <c r="AG479" s="73" t="n"/>
      <c r="AH479" s="73" t="n"/>
      <c r="AI479" s="73" t="n"/>
      <c r="AJ479" s="73" t="n"/>
      <c r="AK479" s="73" t="n"/>
      <c r="AL479" s="73" t="n"/>
      <c r="AM479" s="73" t="n"/>
      <c r="AN479" s="73" t="n"/>
      <c r="AO479" s="73" t="n"/>
      <c r="AP479" s="73" t="n"/>
      <c r="AQ479" s="73" t="n"/>
      <c r="AR479" s="73" t="n"/>
      <c r="AS479" s="73" t="n"/>
      <c r="AT479" s="73" t="n"/>
      <c r="AU479" s="73" t="n"/>
      <c r="AV479" s="73" t="n"/>
      <c r="AW479" s="73" t="n"/>
      <c r="AX479" s="73" t="n"/>
      <c r="AY479" s="73" t="n"/>
      <c r="AZ479" s="73" t="n"/>
      <c r="BA479" s="73" t="n"/>
      <c r="BB479" s="73" t="n"/>
      <c r="BC479" s="73" t="n"/>
      <c r="BD479" s="73" t="n"/>
      <c r="BE479" s="73" t="n"/>
      <c r="BF479" s="73" t="n"/>
      <c r="BG479" s="73" t="n"/>
      <c r="BH479" s="73" t="n"/>
      <c r="BI479" s="73" t="n"/>
      <c r="BJ479" s="73" t="n"/>
      <c r="BK479" s="73" t="n"/>
      <c r="BL479" s="73" t="n"/>
      <c r="BM479" s="73" t="n"/>
      <c r="BN479" s="73" t="n"/>
      <c r="BO479" s="73" t="n"/>
      <c r="BP479" s="73" t="n"/>
      <c r="BQ479" s="62">
        <f>COUNTIF($G479:$BP479,"a")+COUNTIF($G479:$BP479,"r0,a5")/2+COUNTIF($G479:$BP479,"p5,a5")/2</f>
        <v/>
      </c>
      <c r="BR479" s="62">
        <f>COUNTIF($G479:$BP479,"d")+COUNTIF($G479:$BP479,"r0,d5")/2+COUNTIF($G479:$BP479,"p5,d5")/2</f>
        <v/>
      </c>
      <c r="BS479" s="62">
        <f>COUNTIF($G479:$BP479,"b")+COUNTIF($G479:$BP479,"r0,b5")/2+COUNTIF($G479:$BP479,"p5,b5")/2</f>
        <v/>
      </c>
      <c r="BT479" s="62">
        <f>COUNTIF($G479:$BP479,"c")+COUNTIF($G479:$BP479,"r0,c5")/2+COUNTIF($G479:$BP479,"p5,c5")/2</f>
        <v/>
      </c>
      <c r="BU479" s="62">
        <f>COUNTIF($G479:$BP479,"KH")+COUNTIF($G479:$BP479,"TL")+COUNTIF($G479:$BP479,"L")</f>
        <v/>
      </c>
      <c r="BV479" s="62" t="n"/>
      <c r="BW479" s="62">
        <f>COUNTIF($G479:$BP479,"hh")</f>
        <v/>
      </c>
      <c r="BX479" s="62">
        <f>COUNTIF($G479:$BP479,"nt7")</f>
        <v/>
      </c>
      <c r="BY479" s="62">
        <f>COUNTIF($G479:$BP479,"P")+COUNTIF($G479:$BP479,"p5,a5")/2+COUNTIF($G479:$BP479,"p5,b5")/2+COUNTIF($G479:$BP479,"p5,c5")/2+COUNTIF($G479:$BP479,"p5,d5")/2</f>
        <v/>
      </c>
      <c r="BZ479" s="63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4">
        <f>IF(BZ479&gt;25,4,IF(BZ479&gt;18,3,IF(BZ479&gt;12,2,IF(BZ479&gt;4,1,0))))-BX479-2+1</f>
        <v/>
      </c>
      <c r="CE479" s="30" t="n"/>
      <c r="CF479" s="64">
        <f>CD479*CI479</f>
        <v/>
      </c>
      <c r="CG479" s="65">
        <f>F479-BY479+1</f>
        <v/>
      </c>
      <c r="CH479" s="64">
        <f>CE479*16</f>
        <v/>
      </c>
      <c r="CI479" s="66">
        <f>VLOOKUP(A479,[1]DATA!$A$6:$AI$331,34,0)</f>
        <v/>
      </c>
      <c r="CJ479" s="67">
        <f>VLOOKUP(A479,[2]CHAMCONG!A$7:CI$333,79,0)</f>
        <v/>
      </c>
      <c r="CK479" s="68">
        <f>CJ479-CA479</f>
        <v/>
      </c>
    </row>
    <row r="480">
      <c r="A480" s="88" t="inlineStr">
        <is>
          <t>A2278</t>
        </is>
      </c>
      <c r="B480" s="70" t="inlineStr">
        <is>
          <t>Lâm Bội Ngọc</t>
        </is>
      </c>
      <c r="C480" s="77" t="inlineStr">
        <is>
          <t>QA/QC X1 Xi</t>
        </is>
      </c>
      <c r="D480" s="84" t="inlineStr">
        <is>
          <t>Trực tiếp</t>
        </is>
      </c>
      <c r="E480" s="69" t="inlineStr">
        <is>
          <t>2022-03-16</t>
        </is>
      </c>
      <c r="F480" s="69" t="inlineStr"/>
      <c r="G480" s="73" t="inlineStr">
        <is>
          <t>A</t>
        </is>
      </c>
      <c r="H480" s="73" t="n">
        <v>4</v>
      </c>
      <c r="I480" s="75" t="inlineStr">
        <is>
          <t>A</t>
        </is>
      </c>
      <c r="J480" s="75" t="n">
        <v>4</v>
      </c>
      <c r="K480" s="73" t="inlineStr"/>
      <c r="L480" s="73" t="n">
        <v>0</v>
      </c>
      <c r="M480" s="73" t="inlineStr">
        <is>
          <t>C</t>
        </is>
      </c>
      <c r="N480" s="73" t="n">
        <v>4</v>
      </c>
      <c r="O480" s="75" t="inlineStr">
        <is>
          <t>C</t>
        </is>
      </c>
      <c r="P480" s="75" t="n">
        <v>4</v>
      </c>
      <c r="Q480" s="73" t="inlineStr">
        <is>
          <t>C</t>
        </is>
      </c>
      <c r="R480" s="73" t="n">
        <v>4</v>
      </c>
      <c r="S480" s="73" t="inlineStr">
        <is>
          <t>C</t>
        </is>
      </c>
      <c r="T480" s="73" t="n">
        <v>4</v>
      </c>
      <c r="U480" s="73" t="inlineStr">
        <is>
          <t>C</t>
        </is>
      </c>
      <c r="V480" s="73" t="n">
        <v>4</v>
      </c>
      <c r="W480" s="73" t="inlineStr">
        <is>
          <t>L</t>
        </is>
      </c>
      <c r="X480" s="73" t="n">
        <v>0</v>
      </c>
      <c r="Y480" s="73" t="inlineStr"/>
      <c r="Z480" s="73" t="n">
        <v>0</v>
      </c>
      <c r="AA480" s="73" t="inlineStr">
        <is>
          <t>R0</t>
        </is>
      </c>
      <c r="AB480" s="73" t="n">
        <v>0</v>
      </c>
      <c r="AC480" s="73" t="n"/>
      <c r="AD480" s="73" t="n"/>
      <c r="AE480" s="73" t="n"/>
      <c r="AF480" s="73" t="n"/>
      <c r="AG480" s="73" t="n"/>
      <c r="AH480" s="73" t="n"/>
      <c r="AI480" s="73" t="n"/>
      <c r="AJ480" s="73" t="n"/>
      <c r="AK480" s="73" t="n"/>
      <c r="AL480" s="73" t="n"/>
      <c r="AM480" s="73" t="n"/>
      <c r="AN480" s="73" t="n"/>
      <c r="AO480" s="73" t="n"/>
      <c r="AP480" s="73" t="n"/>
      <c r="AQ480" s="73" t="n"/>
      <c r="AR480" s="73" t="n"/>
      <c r="AS480" s="73" t="n"/>
      <c r="AT480" s="73" t="n"/>
      <c r="AU480" s="73" t="n"/>
      <c r="AV480" s="73" t="n"/>
      <c r="AW480" s="73" t="n"/>
      <c r="AX480" s="73" t="n"/>
      <c r="AY480" s="73" t="n"/>
      <c r="AZ480" s="73" t="n"/>
      <c r="BA480" s="73" t="n"/>
      <c r="BB480" s="73" t="n"/>
      <c r="BC480" s="73" t="n"/>
      <c r="BD480" s="73" t="n"/>
      <c r="BE480" s="73" t="n"/>
      <c r="BF480" s="73" t="n"/>
      <c r="BG480" s="73" t="n"/>
      <c r="BH480" s="73" t="n"/>
      <c r="BI480" s="73" t="n"/>
      <c r="BJ480" s="73" t="n"/>
      <c r="BK480" s="73" t="n"/>
      <c r="BL480" s="73" t="n"/>
      <c r="BM480" s="73" t="n"/>
      <c r="BN480" s="73" t="n"/>
      <c r="BO480" s="73" t="n"/>
      <c r="BP480" s="73" t="n"/>
      <c r="BQ480" s="62">
        <f>COUNTIF($G480:$BP480,"a")+COUNTIF($G480:$BP480,"r0,a5")/2+COUNTIF($G480:$BP480,"p5,a5")/2</f>
        <v/>
      </c>
      <c r="BR480" s="62">
        <f>COUNTIF($G480:$BP480,"d")+COUNTIF($G480:$BP480,"r0,d5")/2+COUNTIF($G480:$BP480,"p5,d5")/2</f>
        <v/>
      </c>
      <c r="BS480" s="62">
        <f>COUNTIF($G480:$BP480,"b")+COUNTIF($G480:$BP480,"r0,b5")/2+COUNTIF($G480:$BP480,"p5,b5")/2</f>
        <v/>
      </c>
      <c r="BT480" s="62">
        <f>COUNTIF($G480:$BP480,"c")+COUNTIF($G480:$BP480,"r0,c5")/2+COUNTIF($G480:$BP480,"p5,c5")/2</f>
        <v/>
      </c>
      <c r="BU480" s="62">
        <f>COUNTIF($G480:$BP480,"KH")+COUNTIF($G480:$BP480,"TL")+COUNTIF($G480:$BP480,"L")</f>
        <v/>
      </c>
      <c r="BV480" s="62" t="n"/>
      <c r="BW480" s="62">
        <f>COUNTIF($G480:$BP480,"hh")</f>
        <v/>
      </c>
      <c r="BX480" s="62">
        <f>COUNTIF($G480:$BP480,"nt7")</f>
        <v/>
      </c>
      <c r="BY480" s="62">
        <f>COUNTIF($G480:$BP480,"P")+COUNTIF($G480:$BP480,"p5,a5")/2+COUNTIF($G480:$BP480,"p5,b5")/2+COUNTIF($G480:$BP480,"p5,c5")/2+COUNTIF($G480:$BP480,"p5,d5")/2</f>
        <v/>
      </c>
      <c r="BZ480" s="63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4">
        <f>IF(BZ480&gt;25,4,IF(BZ480&gt;18,3,IF(BZ480&gt;12,2,IF(BZ480&gt;4,1,0))))-BX480-2+1</f>
        <v/>
      </c>
      <c r="CE480" s="30" t="n"/>
      <c r="CF480" s="64">
        <f>CD480*CI480</f>
        <v/>
      </c>
      <c r="CG480" s="65">
        <f>F480-BY480+1</f>
        <v/>
      </c>
      <c r="CH480" s="64">
        <f>CE480*16</f>
        <v/>
      </c>
      <c r="CI480" s="66">
        <f>VLOOKUP(A480,[1]DATA!$A$6:$AI$331,34,0)</f>
        <v/>
      </c>
      <c r="CJ480" s="67">
        <f>VLOOKUP(A480,[2]CHAMCONG!A$7:CI$333,79,0)</f>
        <v/>
      </c>
      <c r="CK480" s="68">
        <f>CJ480-CA480</f>
        <v/>
      </c>
    </row>
    <row r="481">
      <c r="A481" s="88" t="inlineStr">
        <is>
          <t>A2279</t>
        </is>
      </c>
      <c r="B481" s="70" t="inlineStr">
        <is>
          <t>Nguyễn Thị Mỹ Xuyên</t>
        </is>
      </c>
      <c r="C481" s="77" t="inlineStr">
        <is>
          <t>QA/QC X1 Xi</t>
        </is>
      </c>
      <c r="D481" s="84" t="inlineStr">
        <is>
          <t>Trực tiếp</t>
        </is>
      </c>
      <c r="E481" s="69" t="inlineStr">
        <is>
          <t>2022-03-17</t>
        </is>
      </c>
      <c r="F481" s="69" t="inlineStr"/>
      <c r="G481" s="73" t="inlineStr">
        <is>
          <t>P0</t>
        </is>
      </c>
      <c r="H481" s="73" t="n">
        <v>0</v>
      </c>
      <c r="I481" s="75" t="inlineStr">
        <is>
          <t>P0</t>
        </is>
      </c>
      <c r="J481" s="75" t="n">
        <v>0</v>
      </c>
      <c r="K481" s="73" t="inlineStr"/>
      <c r="L481" s="73" t="n">
        <v>0</v>
      </c>
      <c r="M481" s="73" t="inlineStr">
        <is>
          <t>P0</t>
        </is>
      </c>
      <c r="N481" s="73" t="n">
        <v>0</v>
      </c>
      <c r="O481" s="75" t="inlineStr">
        <is>
          <t>P0</t>
        </is>
      </c>
      <c r="P481" s="75" t="n">
        <v>0</v>
      </c>
      <c r="Q481" s="73" t="inlineStr">
        <is>
          <t>P0</t>
        </is>
      </c>
      <c r="R481" s="73" t="n">
        <v>0</v>
      </c>
      <c r="S481" s="73" t="inlineStr">
        <is>
          <t>P0</t>
        </is>
      </c>
      <c r="T481" s="73" t="n">
        <v>0</v>
      </c>
      <c r="U481" s="73" t="inlineStr">
        <is>
          <t>P0</t>
        </is>
      </c>
      <c r="V481" s="73" t="n">
        <v>0</v>
      </c>
      <c r="W481" s="73" t="inlineStr">
        <is>
          <t>L</t>
        </is>
      </c>
      <c r="X481" s="73" t="n">
        <v>0</v>
      </c>
      <c r="Y481" s="73" t="inlineStr"/>
      <c r="Z481" s="73" t="n">
        <v>0</v>
      </c>
      <c r="AA481" s="73" t="inlineStr">
        <is>
          <t>P0</t>
        </is>
      </c>
      <c r="AB481" s="73" t="n">
        <v>0</v>
      </c>
      <c r="AC481" s="73" t="n"/>
      <c r="AD481" s="73" t="n"/>
      <c r="AE481" s="73" t="n"/>
      <c r="AF481" s="73" t="n"/>
      <c r="AG481" s="73" t="n"/>
      <c r="AH481" s="73" t="n"/>
      <c r="AI481" s="73" t="n"/>
      <c r="AJ481" s="73" t="n"/>
      <c r="AK481" s="73" t="n"/>
      <c r="AL481" s="73" t="n"/>
      <c r="AM481" s="73" t="n"/>
      <c r="AN481" s="73" t="n"/>
      <c r="AO481" s="73" t="n"/>
      <c r="AP481" s="73" t="n"/>
      <c r="AQ481" s="73" t="n"/>
      <c r="AR481" s="73" t="n"/>
      <c r="AS481" s="73" t="n"/>
      <c r="AT481" s="73" t="n"/>
      <c r="AU481" s="73" t="n"/>
      <c r="AV481" s="73" t="n"/>
      <c r="AW481" s="73" t="n"/>
      <c r="AX481" s="73" t="n"/>
      <c r="AY481" s="73" t="n"/>
      <c r="AZ481" s="73" t="n"/>
      <c r="BA481" s="73" t="n"/>
      <c r="BB481" s="73" t="n"/>
      <c r="BC481" s="73" t="n"/>
      <c r="BD481" s="73" t="n"/>
      <c r="BE481" s="73" t="n"/>
      <c r="BF481" s="73" t="n"/>
      <c r="BG481" s="73" t="n"/>
      <c r="BH481" s="73" t="n"/>
      <c r="BI481" s="73" t="n"/>
      <c r="BJ481" s="73" t="n"/>
      <c r="BK481" s="73" t="n"/>
      <c r="BL481" s="73" t="n"/>
      <c r="BM481" s="73" t="n"/>
      <c r="BN481" s="73" t="n"/>
      <c r="BO481" s="73" t="n"/>
      <c r="BP481" s="73" t="n"/>
      <c r="BQ481" s="62">
        <f>COUNTIF($G481:$BP481,"a")+COUNTIF($G481:$BP481,"r0,a5")/2+COUNTIF($G481:$BP481,"p5,a5")/2</f>
        <v/>
      </c>
      <c r="BR481" s="62">
        <f>COUNTIF($G481:$BP481,"d")+COUNTIF($G481:$BP481,"r0,d5")/2+COUNTIF($G481:$BP481,"p5,d5")/2</f>
        <v/>
      </c>
      <c r="BS481" s="62">
        <f>COUNTIF($G481:$BP481,"b")+COUNTIF($G481:$BP481,"r0,b5")/2+COUNTIF($G481:$BP481,"p5,b5")/2</f>
        <v/>
      </c>
      <c r="BT481" s="62">
        <f>COUNTIF($G481:$BP481,"c")+COUNTIF($G481:$BP481,"r0,c5")/2+COUNTIF($G481:$BP481,"p5,c5")/2</f>
        <v/>
      </c>
      <c r="BU481" s="62">
        <f>COUNTIF($G481:$BP481,"KH")+COUNTIF($G481:$BP481,"TL")+COUNTIF($G481:$BP481,"L")</f>
        <v/>
      </c>
      <c r="BV481" s="62" t="n"/>
      <c r="BW481" s="62">
        <f>COUNTIF($G481:$BP481,"hh")</f>
        <v/>
      </c>
      <c r="BX481" s="62">
        <f>COUNTIF($G481:$BP481,"nt7")</f>
        <v/>
      </c>
      <c r="BY481" s="62">
        <f>COUNTIF($G481:$BP481,"P")+COUNTIF($G481:$BP481,"p5,a5")/2+COUNTIF($G481:$BP481,"p5,b5")/2+COUNTIF($G481:$BP481,"p5,c5")/2+COUNTIF($G481:$BP481,"p5,d5")/2</f>
        <v/>
      </c>
      <c r="BZ481" s="63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4">
        <f>IF(BZ481&gt;25,4,IF(BZ481&gt;18,3,IF(BZ481&gt;12,2,IF(BZ481&gt;4,1,0))))-BX481-2+1</f>
        <v/>
      </c>
      <c r="CE481" s="30" t="n"/>
      <c r="CF481" s="64">
        <f>CD481*CI481</f>
        <v/>
      </c>
      <c r="CG481" s="65">
        <f>F481-BY481+1</f>
        <v/>
      </c>
      <c r="CH481" s="64">
        <f>CE481*16</f>
        <v/>
      </c>
      <c r="CI481" s="66">
        <f>VLOOKUP(A481,[1]DATA!$A$6:$AI$331,34,0)</f>
        <v/>
      </c>
      <c r="CJ481" s="67">
        <f>VLOOKUP(A481,[2]CHAMCONG!A$7:CI$333,79,0)</f>
        <v/>
      </c>
      <c r="CK481" s="68">
        <f>CJ481-CA481</f>
        <v/>
      </c>
    </row>
    <row r="482">
      <c r="A482" s="88" t="inlineStr">
        <is>
          <t>A228</t>
        </is>
      </c>
      <c r="B482" s="70" t="inlineStr">
        <is>
          <t>Lê Hoàng Thảo</t>
        </is>
      </c>
      <c r="C482" s="77" t="inlineStr">
        <is>
          <t>X2 Line 2-6</t>
        </is>
      </c>
      <c r="D482" s="84" t="inlineStr">
        <is>
          <t>Trực tiếp</t>
        </is>
      </c>
      <c r="E482" s="69" t="inlineStr">
        <is>
          <t>2010-03-01</t>
        </is>
      </c>
      <c r="F482" s="69" t="inlineStr"/>
      <c r="G482" s="73" t="inlineStr">
        <is>
          <t>A</t>
        </is>
      </c>
      <c r="H482" s="73" t="n">
        <v>4</v>
      </c>
      <c r="I482" s="75" t="inlineStr">
        <is>
          <t>A</t>
        </is>
      </c>
      <c r="J482" s="75" t="n">
        <v>0</v>
      </c>
      <c r="K482" s="73" t="inlineStr"/>
      <c r="L482" s="73" t="n">
        <v>0</v>
      </c>
      <c r="M482" s="73" t="inlineStr">
        <is>
          <t>C</t>
        </is>
      </c>
      <c r="N482" s="73" t="n">
        <v>4</v>
      </c>
      <c r="O482" s="75" t="inlineStr">
        <is>
          <t>C</t>
        </is>
      </c>
      <c r="P482" s="75" t="n">
        <v>4</v>
      </c>
      <c r="Q482" s="73" t="inlineStr">
        <is>
          <t>C</t>
        </is>
      </c>
      <c r="R482" s="73" t="n">
        <v>4</v>
      </c>
      <c r="S482" s="73" t="inlineStr">
        <is>
          <t>C</t>
        </is>
      </c>
      <c r="T482" s="73" t="n">
        <v>4</v>
      </c>
      <c r="U482" s="73" t="inlineStr">
        <is>
          <t>C</t>
        </is>
      </c>
      <c r="V482" s="73" t="n">
        <v>4</v>
      </c>
      <c r="W482" s="73" t="inlineStr">
        <is>
          <t>L</t>
        </is>
      </c>
      <c r="X482" s="73" t="n">
        <v>0</v>
      </c>
      <c r="Y482" s="73" t="inlineStr"/>
      <c r="Z482" s="73" t="n">
        <v>0</v>
      </c>
      <c r="AA482" s="73" t="inlineStr">
        <is>
          <t>P0</t>
        </is>
      </c>
      <c r="AB482" s="73" t="n">
        <v>0</v>
      </c>
      <c r="AC482" s="73" t="n"/>
      <c r="AD482" s="73" t="n"/>
      <c r="AE482" s="73" t="n"/>
      <c r="AF482" s="73" t="n"/>
      <c r="AG482" s="73" t="n"/>
      <c r="AH482" s="73" t="n"/>
      <c r="AI482" s="73" t="n"/>
      <c r="AJ482" s="73" t="n"/>
      <c r="AK482" s="73" t="n"/>
      <c r="AL482" s="73" t="n"/>
      <c r="AM482" s="73" t="n"/>
      <c r="AN482" s="73" t="n"/>
      <c r="AO482" s="73" t="n"/>
      <c r="AP482" s="73" t="n"/>
      <c r="AQ482" s="73" t="n"/>
      <c r="AR482" s="73" t="n"/>
      <c r="AS482" s="73" t="n"/>
      <c r="AT482" s="73" t="n"/>
      <c r="AU482" s="73" t="n"/>
      <c r="AV482" s="73" t="n"/>
      <c r="AW482" s="73" t="n"/>
      <c r="AX482" s="73" t="n"/>
      <c r="AY482" s="73" t="n"/>
      <c r="AZ482" s="73" t="n"/>
      <c r="BA482" s="73" t="n"/>
      <c r="BB482" s="73" t="n"/>
      <c r="BC482" s="73" t="n"/>
      <c r="BD482" s="73" t="n"/>
      <c r="BE482" s="73" t="n"/>
      <c r="BF482" s="73" t="n"/>
      <c r="BG482" s="73" t="n"/>
      <c r="BH482" s="73" t="n"/>
      <c r="BI482" s="73" t="n"/>
      <c r="BJ482" s="73" t="n"/>
      <c r="BK482" s="73" t="n"/>
      <c r="BL482" s="73" t="n"/>
      <c r="BM482" s="73" t="n"/>
      <c r="BN482" s="73" t="n"/>
      <c r="BO482" s="73" t="n"/>
      <c r="BP482" s="73" t="n"/>
      <c r="BQ482" s="62">
        <f>COUNTIF($G482:$BP482,"a")+COUNTIF($G482:$BP482,"r0,a5")/2+COUNTIF($G482:$BP482,"p5,a5")/2</f>
        <v/>
      </c>
      <c r="BR482" s="62">
        <f>COUNTIF($G482:$BP482,"d")+COUNTIF($G482:$BP482,"r0,d5")/2+COUNTIF($G482:$BP482,"p5,d5")/2</f>
        <v/>
      </c>
      <c r="BS482" s="62">
        <f>COUNTIF($G482:$BP482,"b")+COUNTIF($G482:$BP482,"r0,b5")/2+COUNTIF($G482:$BP482,"p5,b5")/2</f>
        <v/>
      </c>
      <c r="BT482" s="62">
        <f>COUNTIF($G482:$BP482,"c")+COUNTIF($G482:$BP482,"r0,c5")/2+COUNTIF($G482:$BP482,"p5,c5")/2</f>
        <v/>
      </c>
      <c r="BU482" s="62">
        <f>COUNTIF($G482:$BP482,"KH")+COUNTIF($G482:$BP482,"TL")+COUNTIF($G482:$BP482,"L")</f>
        <v/>
      </c>
      <c r="BV482" s="62" t="n"/>
      <c r="BW482" s="62">
        <f>COUNTIF($G482:$BP482,"hh")</f>
        <v/>
      </c>
      <c r="BX482" s="62">
        <f>COUNTIF($G482:$BP482,"nt7")</f>
        <v/>
      </c>
      <c r="BY482" s="62">
        <f>COUNTIF($G482:$BP482,"P")+COUNTIF($G482:$BP482,"p5,a5")/2+COUNTIF($G482:$BP482,"p5,b5")/2+COUNTIF($G482:$BP482,"p5,c5")/2+COUNTIF($G482:$BP482,"p5,d5")/2</f>
        <v/>
      </c>
      <c r="BZ482" s="63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4">
        <f>IF(BZ482&gt;25,4,IF(BZ482&gt;18,3,IF(BZ482&gt;12,2,IF(BZ482&gt;4,1,0))))-BX482-2+1</f>
        <v/>
      </c>
      <c r="CE482" s="30" t="n"/>
      <c r="CF482" s="64">
        <f>CD482*CI482</f>
        <v/>
      </c>
      <c r="CG482" s="65">
        <f>F482-BY482+1</f>
        <v/>
      </c>
      <c r="CH482" s="64">
        <f>CE482*16</f>
        <v/>
      </c>
      <c r="CI482" s="66">
        <f>VLOOKUP(A482,[1]DATA!$A$6:$AI$331,34,0)</f>
        <v/>
      </c>
      <c r="CJ482" s="67">
        <f>VLOOKUP(A482,[2]CHAMCONG!A$7:CI$333,79,0)</f>
        <v/>
      </c>
      <c r="CK482" s="68">
        <f>CJ482-CA482</f>
        <v/>
      </c>
    </row>
    <row r="483">
      <c r="A483" s="88" t="inlineStr">
        <is>
          <t>A2280</t>
        </is>
      </c>
      <c r="B483" s="70" t="inlineStr">
        <is>
          <t>Võ Thanh Thuận</t>
        </is>
      </c>
      <c r="C483" s="77" t="inlineStr">
        <is>
          <t>X2 Line 2-2</t>
        </is>
      </c>
      <c r="D483" s="84" t="inlineStr">
        <is>
          <t>Trực tiếp</t>
        </is>
      </c>
      <c r="E483" s="69" t="inlineStr">
        <is>
          <t>2022-03-17</t>
        </is>
      </c>
      <c r="F483" s="69" t="inlineStr"/>
      <c r="G483" s="73" t="inlineStr">
        <is>
          <t>A</t>
        </is>
      </c>
      <c r="H483" s="73" t="n">
        <v>4</v>
      </c>
      <c r="I483" s="75" t="inlineStr">
        <is>
          <t>A</t>
        </is>
      </c>
      <c r="J483" s="75" t="n">
        <v>4</v>
      </c>
      <c r="K483" s="73" t="inlineStr"/>
      <c r="L483" s="73" t="n">
        <v>0</v>
      </c>
      <c r="M483" s="73" t="inlineStr">
        <is>
          <t>P0</t>
        </is>
      </c>
      <c r="N483" s="73" t="n">
        <v>0</v>
      </c>
      <c r="O483" s="75" t="inlineStr">
        <is>
          <t>A</t>
        </is>
      </c>
      <c r="P483" s="75" t="n">
        <v>3</v>
      </c>
      <c r="Q483" s="73" t="inlineStr">
        <is>
          <t>A</t>
        </is>
      </c>
      <c r="R483" s="73" t="n">
        <v>4</v>
      </c>
      <c r="S483" s="73" t="inlineStr">
        <is>
          <t>A</t>
        </is>
      </c>
      <c r="T483" s="73" t="n">
        <v>4</v>
      </c>
      <c r="U483" s="73" t="inlineStr">
        <is>
          <t>A</t>
        </is>
      </c>
      <c r="V483" s="73" t="n">
        <v>4</v>
      </c>
      <c r="W483" s="73" t="inlineStr">
        <is>
          <t>L</t>
        </is>
      </c>
      <c r="X483" s="73" t="n">
        <v>0</v>
      </c>
      <c r="Y483" s="73" t="inlineStr"/>
      <c r="Z483" s="73" t="n">
        <v>0</v>
      </c>
      <c r="AA483" s="73" t="inlineStr">
        <is>
          <t>R0</t>
        </is>
      </c>
      <c r="AB483" s="73" t="n">
        <v>0</v>
      </c>
      <c r="AC483" s="73" t="n"/>
      <c r="AD483" s="73" t="n"/>
      <c r="AE483" s="73" t="n"/>
      <c r="AF483" s="73" t="n"/>
      <c r="AG483" s="73" t="n"/>
      <c r="AH483" s="73" t="n"/>
      <c r="AI483" s="73" t="n"/>
      <c r="AJ483" s="73" t="n"/>
      <c r="AK483" s="73" t="n"/>
      <c r="AL483" s="73" t="n"/>
      <c r="AM483" s="73" t="n"/>
      <c r="AN483" s="73" t="n"/>
      <c r="AO483" s="73" t="n"/>
      <c r="AP483" s="73" t="n"/>
      <c r="AQ483" s="73" t="n"/>
      <c r="AR483" s="73" t="n"/>
      <c r="AS483" s="73" t="n"/>
      <c r="AT483" s="73" t="n"/>
      <c r="AU483" s="73" t="n"/>
      <c r="AV483" s="73" t="n"/>
      <c r="AW483" s="73" t="n"/>
      <c r="AX483" s="73" t="n"/>
      <c r="AY483" s="73" t="n"/>
      <c r="AZ483" s="73" t="n"/>
      <c r="BA483" s="73" t="n"/>
      <c r="BB483" s="73" t="n"/>
      <c r="BC483" s="73" t="n"/>
      <c r="BD483" s="73" t="n"/>
      <c r="BE483" s="73" t="n"/>
      <c r="BF483" s="73" t="n"/>
      <c r="BG483" s="73" t="n"/>
      <c r="BH483" s="73" t="n"/>
      <c r="BI483" s="73" t="n"/>
      <c r="BJ483" s="73" t="n"/>
      <c r="BK483" s="73" t="n"/>
      <c r="BL483" s="73" t="n"/>
      <c r="BM483" s="73" t="n"/>
      <c r="BN483" s="73" t="n"/>
      <c r="BO483" s="73" t="n"/>
      <c r="BP483" s="73" t="n"/>
      <c r="BQ483" s="62">
        <f>COUNTIF($G483:$BP483,"a")+COUNTIF($G483:$BP483,"r0,a5")/2+COUNTIF($G483:$BP483,"p5,a5")/2</f>
        <v/>
      </c>
      <c r="BR483" s="62">
        <f>COUNTIF($G483:$BP483,"d")+COUNTIF($G483:$BP483,"r0,d5")/2+COUNTIF($G483:$BP483,"p5,d5")/2</f>
        <v/>
      </c>
      <c r="BS483" s="62">
        <f>COUNTIF($G483:$BP483,"b")+COUNTIF($G483:$BP483,"r0,b5")/2+COUNTIF($G483:$BP483,"p5,b5")/2</f>
        <v/>
      </c>
      <c r="BT483" s="62">
        <f>COUNTIF($G483:$BP483,"c")+COUNTIF($G483:$BP483,"r0,c5")/2+COUNTIF($G483:$BP483,"p5,c5")/2</f>
        <v/>
      </c>
      <c r="BU483" s="62">
        <f>COUNTIF($G483:$BP483,"KH")+COUNTIF($G483:$BP483,"TL")+COUNTIF($G483:$BP483,"L")</f>
        <v/>
      </c>
      <c r="BV483" s="62" t="n"/>
      <c r="BW483" s="62">
        <f>COUNTIF($G483:$BP483,"hh")</f>
        <v/>
      </c>
      <c r="BX483" s="62">
        <f>COUNTIF($G483:$BP483,"nt7")</f>
        <v/>
      </c>
      <c r="BY483" s="62">
        <f>COUNTIF($G483:$BP483,"P")+COUNTIF($G483:$BP483,"p5,a5")/2+COUNTIF($G483:$BP483,"p5,b5")/2+COUNTIF($G483:$BP483,"p5,c5")/2+COUNTIF($G483:$BP483,"p5,d5")/2</f>
        <v/>
      </c>
      <c r="BZ483" s="63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4">
        <f>IF(BZ483&gt;25,4,IF(BZ483&gt;18,3,IF(BZ483&gt;12,2,IF(BZ483&gt;4,1,0))))-BX483-2+1</f>
        <v/>
      </c>
      <c r="CE483" s="30" t="n"/>
      <c r="CF483" s="64">
        <f>CD483*CI483</f>
        <v/>
      </c>
      <c r="CG483" s="65">
        <f>F483-BY483+1</f>
        <v/>
      </c>
      <c r="CH483" s="64">
        <f>CE483*16</f>
        <v/>
      </c>
      <c r="CI483" s="66">
        <f>VLOOKUP(A483,[1]DATA!$A$6:$AI$331,34,0)</f>
        <v/>
      </c>
      <c r="CJ483" s="67">
        <f>VLOOKUP(A483,[2]CHAMCONG!A$7:CI$333,79,0)</f>
        <v/>
      </c>
      <c r="CK483" s="68">
        <f>CJ483-CA483</f>
        <v/>
      </c>
    </row>
    <row r="484">
      <c r="A484" s="88" t="inlineStr">
        <is>
          <t>A2281</t>
        </is>
      </c>
      <c r="B484" s="70" t="inlineStr">
        <is>
          <t>Lê Thùy Dương</t>
        </is>
      </c>
      <c r="C484" s="77" t="inlineStr">
        <is>
          <t>QA/QC X1 Xi</t>
        </is>
      </c>
      <c r="D484" s="84" t="inlineStr">
        <is>
          <t>Trực tiếp</t>
        </is>
      </c>
      <c r="E484" s="69" t="inlineStr">
        <is>
          <t>2022-04-07</t>
        </is>
      </c>
      <c r="F484" s="69" t="inlineStr"/>
      <c r="G484" s="73" t="inlineStr"/>
      <c r="H484" s="73" t="inlineStr"/>
      <c r="I484" s="75" t="inlineStr"/>
      <c r="J484" s="75" t="inlineStr"/>
      <c r="K484" s="73" t="inlineStr"/>
      <c r="L484" s="73" t="inlineStr"/>
      <c r="M484" s="73" t="inlineStr"/>
      <c r="N484" s="73" t="inlineStr"/>
      <c r="O484" s="75" t="inlineStr"/>
      <c r="P484" s="75" t="inlineStr"/>
      <c r="Q484" s="73" t="inlineStr"/>
      <c r="R484" s="73" t="inlineStr"/>
      <c r="S484" s="73" t="inlineStr">
        <is>
          <t>A</t>
        </is>
      </c>
      <c r="T484" s="73" t="n">
        <v>0</v>
      </c>
      <c r="U484" s="73" t="inlineStr">
        <is>
          <t>A</t>
        </is>
      </c>
      <c r="V484" s="73" t="n">
        <v>4</v>
      </c>
      <c r="W484" s="73" t="inlineStr">
        <is>
          <t>L</t>
        </is>
      </c>
      <c r="X484" s="73" t="n">
        <v>0</v>
      </c>
      <c r="Y484" s="73" t="inlineStr"/>
      <c r="Z484" s="73" t="n">
        <v>0</v>
      </c>
      <c r="AA484" s="73" t="inlineStr">
        <is>
          <t>R0</t>
        </is>
      </c>
      <c r="AB484" s="73" t="n">
        <v>0</v>
      </c>
      <c r="AC484" s="73" t="n"/>
      <c r="AD484" s="73" t="n"/>
      <c r="AE484" s="73" t="n"/>
      <c r="AF484" s="73" t="n"/>
      <c r="AG484" s="73" t="n"/>
      <c r="AH484" s="73" t="n"/>
      <c r="AI484" s="73" t="n"/>
      <c r="AJ484" s="73" t="n"/>
      <c r="AK484" s="73" t="n"/>
      <c r="AL484" s="73" t="n"/>
      <c r="AM484" s="73" t="n"/>
      <c r="AN484" s="73" t="n"/>
      <c r="AO484" s="73" t="n"/>
      <c r="AP484" s="73" t="n"/>
      <c r="AQ484" s="73" t="n"/>
      <c r="AR484" s="73" t="n"/>
      <c r="AS484" s="73" t="n"/>
      <c r="AT484" s="73" t="n"/>
      <c r="AU484" s="73" t="n"/>
      <c r="AV484" s="73" t="n"/>
      <c r="AW484" s="73" t="n"/>
      <c r="AX484" s="73" t="n"/>
      <c r="AY484" s="73" t="n"/>
      <c r="AZ484" s="73" t="n"/>
      <c r="BA484" s="73" t="n"/>
      <c r="BB484" s="73" t="n"/>
      <c r="BC484" s="73" t="n"/>
      <c r="BD484" s="73" t="n"/>
      <c r="BE484" s="73" t="n"/>
      <c r="BF484" s="73" t="n"/>
      <c r="BG484" s="73" t="n"/>
      <c r="BH484" s="73" t="n"/>
      <c r="BI484" s="73" t="n"/>
      <c r="BJ484" s="73" t="n"/>
      <c r="BK484" s="73" t="n"/>
      <c r="BL484" s="73" t="n"/>
      <c r="BM484" s="73" t="n"/>
      <c r="BN484" s="73" t="n"/>
      <c r="BO484" s="73" t="n"/>
      <c r="BP484" s="73" t="n"/>
      <c r="BQ484" s="62">
        <f>COUNTIF($G484:$BP484,"a")+COUNTIF($G484:$BP484,"r0,a5")/2+COUNTIF($G484:$BP484,"p5,a5")/2</f>
        <v/>
      </c>
      <c r="BR484" s="62">
        <f>COUNTIF($G484:$BP484,"d")+COUNTIF($G484:$BP484,"r0,d5")/2+COUNTIF($G484:$BP484,"p5,d5")/2</f>
        <v/>
      </c>
      <c r="BS484" s="62">
        <f>COUNTIF($G484:$BP484,"b")+COUNTIF($G484:$BP484,"r0,b5")/2+COUNTIF($G484:$BP484,"p5,b5")/2</f>
        <v/>
      </c>
      <c r="BT484" s="62">
        <f>COUNTIF($G484:$BP484,"c")+COUNTIF($G484:$BP484,"r0,c5")/2+COUNTIF($G484:$BP484,"p5,c5")/2</f>
        <v/>
      </c>
      <c r="BU484" s="62">
        <f>COUNTIF($G484:$BP484,"KH")+COUNTIF($G484:$BP484,"TL")+COUNTIF($G484:$BP484,"L")</f>
        <v/>
      </c>
      <c r="BV484" s="62" t="n"/>
      <c r="BW484" s="62">
        <f>COUNTIF($G484:$BP484,"hh")</f>
        <v/>
      </c>
      <c r="BX484" s="62">
        <f>COUNTIF($G484:$BP484,"nt7")</f>
        <v/>
      </c>
      <c r="BY484" s="62">
        <f>COUNTIF($G484:$BP484,"P")+COUNTIF($G484:$BP484,"p5,a5")/2+COUNTIF($G484:$BP484,"p5,b5")/2+COUNTIF($G484:$BP484,"p5,c5")/2+COUNTIF($G484:$BP484,"p5,d5")/2</f>
        <v/>
      </c>
      <c r="BZ484" s="63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4">
        <f>IF(BZ484&gt;25,4,IF(BZ484&gt;18,3,IF(BZ484&gt;12,2,IF(BZ484&gt;4,1,0))))-BX484-2+1</f>
        <v/>
      </c>
      <c r="CE484" s="30" t="n"/>
      <c r="CF484" s="64">
        <f>CD484*CI484</f>
        <v/>
      </c>
      <c r="CG484" s="65">
        <f>F484-BY484+1</f>
        <v/>
      </c>
      <c r="CH484" s="64">
        <f>CE484*16</f>
        <v/>
      </c>
      <c r="CI484" s="66">
        <f>VLOOKUP(A484,[1]DATA!$A$6:$AI$331,34,0)</f>
        <v/>
      </c>
      <c r="CJ484" s="67">
        <f>VLOOKUP(A484,[2]CHAMCONG!A$7:CI$333,79,0)</f>
        <v/>
      </c>
      <c r="CK484" s="68">
        <f>CJ484-CA484</f>
        <v/>
      </c>
    </row>
    <row r="485">
      <c r="A485" s="88" t="inlineStr">
        <is>
          <t>A2282</t>
        </is>
      </c>
      <c r="B485" s="70" t="inlineStr">
        <is>
          <t>Nguyễn Tiểu My</t>
        </is>
      </c>
      <c r="C485" s="77" t="inlineStr">
        <is>
          <t>Khuôn Lập trình-gia công</t>
        </is>
      </c>
      <c r="D485" s="84" t="inlineStr">
        <is>
          <t>Trực tiếp</t>
        </is>
      </c>
      <c r="E485" s="69" t="inlineStr">
        <is>
          <t>2022-03-21</t>
        </is>
      </c>
      <c r="F485" s="69" t="inlineStr"/>
      <c r="G485" s="73" t="inlineStr">
        <is>
          <t>R0</t>
        </is>
      </c>
      <c r="H485" s="73" t="n">
        <v>0</v>
      </c>
      <c r="I485" s="75" t="inlineStr">
        <is>
          <t>A</t>
        </is>
      </c>
      <c r="J485" s="75" t="n">
        <v>1</v>
      </c>
      <c r="K485" s="73" t="inlineStr"/>
      <c r="L485" s="73" t="n">
        <v>0</v>
      </c>
      <c r="M485" s="73" t="inlineStr">
        <is>
          <t>A</t>
        </is>
      </c>
      <c r="N485" s="73" t="n">
        <v>1</v>
      </c>
      <c r="O485" s="75" t="inlineStr">
        <is>
          <t>A</t>
        </is>
      </c>
      <c r="P485" s="75" t="n">
        <v>5</v>
      </c>
      <c r="Q485" s="73" t="inlineStr">
        <is>
          <t>A</t>
        </is>
      </c>
      <c r="R485" s="73" t="n">
        <v>1</v>
      </c>
      <c r="S485" s="73" t="inlineStr">
        <is>
          <t>A</t>
        </is>
      </c>
      <c r="T485" s="73" t="n">
        <v>1</v>
      </c>
      <c r="U485" s="73" t="inlineStr">
        <is>
          <t>A</t>
        </is>
      </c>
      <c r="V485" s="73" t="n">
        <v>1</v>
      </c>
      <c r="W485" s="73" t="inlineStr">
        <is>
          <t>L</t>
        </is>
      </c>
      <c r="X485" s="73" t="n">
        <v>0</v>
      </c>
      <c r="Y485" s="73" t="inlineStr"/>
      <c r="Z485" s="73" t="n">
        <v>0</v>
      </c>
      <c r="AA485" s="73" t="inlineStr">
        <is>
          <t>R0</t>
        </is>
      </c>
      <c r="AB485" s="73" t="n">
        <v>0</v>
      </c>
      <c r="AC485" s="73" t="n"/>
      <c r="AD485" s="73" t="n"/>
      <c r="AE485" s="73" t="n"/>
      <c r="AF485" s="73" t="n"/>
      <c r="AG485" s="73" t="n"/>
      <c r="AH485" s="73" t="n"/>
      <c r="AI485" s="73" t="n"/>
      <c r="AJ485" s="73" t="n"/>
      <c r="AK485" s="73" t="n"/>
      <c r="AL485" s="73" t="n"/>
      <c r="AM485" s="73" t="n"/>
      <c r="AN485" s="73" t="n"/>
      <c r="AO485" s="73" t="n"/>
      <c r="AP485" s="73" t="n"/>
      <c r="AQ485" s="73" t="n"/>
      <c r="AR485" s="73" t="n"/>
      <c r="AS485" s="73" t="n"/>
      <c r="AT485" s="73" t="n"/>
      <c r="AU485" s="73" t="n"/>
      <c r="AV485" s="73" t="n"/>
      <c r="AW485" s="73" t="n"/>
      <c r="AX485" s="73" t="n"/>
      <c r="AY485" s="73" t="n"/>
      <c r="AZ485" s="73" t="n"/>
      <c r="BA485" s="73" t="n"/>
      <c r="BB485" s="73" t="n"/>
      <c r="BC485" s="73" t="n"/>
      <c r="BD485" s="73" t="n"/>
      <c r="BE485" s="73" t="n"/>
      <c r="BF485" s="73" t="n"/>
      <c r="BG485" s="73" t="n"/>
      <c r="BH485" s="73" t="n"/>
      <c r="BI485" s="73" t="n"/>
      <c r="BJ485" s="73" t="n"/>
      <c r="BK485" s="73" t="n"/>
      <c r="BL485" s="73" t="n"/>
      <c r="BM485" s="73" t="n"/>
      <c r="BN485" s="73" t="n"/>
      <c r="BO485" s="73" t="n"/>
      <c r="BP485" s="73" t="n"/>
      <c r="BQ485" s="62">
        <f>COUNTIF($G485:$BP485,"a")+COUNTIF($G485:$BP485,"r0,a5")/2+COUNTIF($G485:$BP485,"p5,a5")/2</f>
        <v/>
      </c>
      <c r="BR485" s="62">
        <f>COUNTIF($G485:$BP485,"d")+COUNTIF($G485:$BP485,"r0,d5")/2+COUNTIF($G485:$BP485,"p5,d5")/2</f>
        <v/>
      </c>
      <c r="BS485" s="62">
        <f>COUNTIF($G485:$BP485,"b")+COUNTIF($G485:$BP485,"r0,b5")/2+COUNTIF($G485:$BP485,"p5,b5")/2</f>
        <v/>
      </c>
      <c r="BT485" s="62">
        <f>COUNTIF($G485:$BP485,"c")+COUNTIF($G485:$BP485,"r0,c5")/2+COUNTIF($G485:$BP485,"p5,c5")/2</f>
        <v/>
      </c>
      <c r="BU485" s="62">
        <f>COUNTIF($G485:$BP485,"KH")+COUNTIF($G485:$BP485,"TL")+COUNTIF($G485:$BP485,"L")</f>
        <v/>
      </c>
      <c r="BV485" s="62" t="n"/>
      <c r="BW485" s="62">
        <f>COUNTIF($G485:$BP485,"hh")</f>
        <v/>
      </c>
      <c r="BX485" s="62">
        <f>COUNTIF($G485:$BP485,"nt7")</f>
        <v/>
      </c>
      <c r="BY485" s="62">
        <f>COUNTIF($G485:$BP485,"P")+COUNTIF($G485:$BP485,"p5,a5")/2+COUNTIF($G485:$BP485,"p5,b5")/2+COUNTIF($G485:$BP485,"p5,c5")/2+COUNTIF($G485:$BP485,"p5,d5")/2</f>
        <v/>
      </c>
      <c r="BZ485" s="63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4">
        <f>IF(BZ485&gt;25,4,IF(BZ485&gt;18,3,IF(BZ485&gt;12,2,IF(BZ485&gt;4,1,0))))-BX485-2+1</f>
        <v/>
      </c>
      <c r="CE485" s="30" t="n"/>
      <c r="CF485" s="64">
        <f>CD485*CI485</f>
        <v/>
      </c>
      <c r="CG485" s="65">
        <f>F485-BY485+1</f>
        <v/>
      </c>
      <c r="CH485" s="64">
        <f>CE485*16</f>
        <v/>
      </c>
      <c r="CI485" s="66">
        <f>VLOOKUP(A485,[1]DATA!$A$6:$AI$331,34,0)</f>
        <v/>
      </c>
      <c r="CJ485" s="67">
        <f>VLOOKUP(A485,[2]CHAMCONG!A$7:CI$333,79,0)</f>
        <v/>
      </c>
      <c r="CK485" s="68">
        <f>CJ485-CA485</f>
        <v/>
      </c>
    </row>
    <row r="486">
      <c r="A486" s="88" t="inlineStr">
        <is>
          <t>A2285</t>
        </is>
      </c>
      <c r="B486" s="70" t="inlineStr">
        <is>
          <t>Hồ Trọng Nhân</t>
        </is>
      </c>
      <c r="C486" s="77" t="inlineStr">
        <is>
          <t>R&amp;D</t>
        </is>
      </c>
      <c r="D486" s="84" t="inlineStr">
        <is>
          <t>Gián tiếp</t>
        </is>
      </c>
      <c r="E486" s="69" t="inlineStr">
        <is>
          <t>2022-03-21</t>
        </is>
      </c>
      <c r="F486" s="69" t="inlineStr"/>
      <c r="G486" s="73" t="inlineStr">
        <is>
          <t>D</t>
        </is>
      </c>
      <c r="H486" s="73" t="n">
        <v>0</v>
      </c>
      <c r="I486" s="75" t="inlineStr">
        <is>
          <t>D</t>
        </is>
      </c>
      <c r="J486" s="75" t="n">
        <v>0</v>
      </c>
      <c r="K486" s="73" t="inlineStr"/>
      <c r="L486" s="73" t="n">
        <v>0</v>
      </c>
      <c r="M486" s="73" t="inlineStr">
        <is>
          <t>R0</t>
        </is>
      </c>
      <c r="N486" s="73" t="n">
        <v>0</v>
      </c>
      <c r="O486" s="75" t="inlineStr">
        <is>
          <t>D</t>
        </is>
      </c>
      <c r="P486" s="75" t="n">
        <v>0</v>
      </c>
      <c r="Q486" s="73" t="inlineStr">
        <is>
          <t>D</t>
        </is>
      </c>
      <c r="R486" s="73" t="n">
        <v>0</v>
      </c>
      <c r="S486" s="73" t="inlineStr">
        <is>
          <t>D</t>
        </is>
      </c>
      <c r="T486" s="73" t="n">
        <v>0</v>
      </c>
      <c r="U486" s="73" t="inlineStr">
        <is>
          <t>D</t>
        </is>
      </c>
      <c r="V486" s="73" t="n">
        <v>0</v>
      </c>
      <c r="W486" s="73" t="inlineStr">
        <is>
          <t>L</t>
        </is>
      </c>
      <c r="X486" s="73" t="n">
        <v>0</v>
      </c>
      <c r="Y486" s="73" t="inlineStr"/>
      <c r="Z486" s="73" t="n">
        <v>0</v>
      </c>
      <c r="AA486" s="73" t="inlineStr">
        <is>
          <t>P0</t>
        </is>
      </c>
      <c r="AB486" s="73" t="n">
        <v>0</v>
      </c>
      <c r="AC486" s="73" t="n"/>
      <c r="AD486" s="73" t="n"/>
      <c r="AE486" s="73" t="n"/>
      <c r="AF486" s="73" t="n"/>
      <c r="AG486" s="73" t="n"/>
      <c r="AH486" s="73" t="n"/>
      <c r="AI486" s="73" t="n"/>
      <c r="AJ486" s="73" t="n"/>
      <c r="AK486" s="73" t="n"/>
      <c r="AL486" s="73" t="n"/>
      <c r="AM486" s="73" t="n"/>
      <c r="AN486" s="73" t="n"/>
      <c r="AO486" s="73" t="n"/>
      <c r="AP486" s="73" t="n"/>
      <c r="AQ486" s="73" t="n"/>
      <c r="AR486" s="73" t="n"/>
      <c r="AS486" s="73" t="n"/>
      <c r="AT486" s="73" t="n"/>
      <c r="AU486" s="73" t="n"/>
      <c r="AV486" s="73" t="n"/>
      <c r="AW486" s="73" t="n"/>
      <c r="AX486" s="73" t="n"/>
      <c r="AY486" s="73" t="n"/>
      <c r="AZ486" s="73" t="n"/>
      <c r="BA486" s="73" t="n"/>
      <c r="BB486" s="73" t="n"/>
      <c r="BC486" s="73" t="n"/>
      <c r="BD486" s="73" t="n"/>
      <c r="BE486" s="73" t="n"/>
      <c r="BF486" s="73" t="n"/>
      <c r="BG486" s="73" t="n"/>
      <c r="BH486" s="73" t="n"/>
      <c r="BI486" s="73" t="n"/>
      <c r="BJ486" s="73" t="n"/>
      <c r="BK486" s="73" t="n"/>
      <c r="BL486" s="73" t="n"/>
      <c r="BM486" s="73" t="n"/>
      <c r="BN486" s="73" t="n"/>
      <c r="BO486" s="73" t="n"/>
      <c r="BP486" s="73" t="n"/>
      <c r="BQ486" s="62">
        <f>COUNTIF($G486:$BP486,"a")+COUNTIF($G486:$BP486,"r0,a5")/2+COUNTIF($G486:$BP486,"p5,a5")/2</f>
        <v/>
      </c>
      <c r="BR486" s="62">
        <f>COUNTIF($G486:$BP486,"d")+COUNTIF($G486:$BP486,"r0,d5")/2+COUNTIF($G486:$BP486,"p5,d5")/2</f>
        <v/>
      </c>
      <c r="BS486" s="62">
        <f>COUNTIF($G486:$BP486,"b")+COUNTIF($G486:$BP486,"r0,b5")/2+COUNTIF($G486:$BP486,"p5,b5")/2</f>
        <v/>
      </c>
      <c r="BT486" s="62">
        <f>COUNTIF($G486:$BP486,"c")+COUNTIF($G486:$BP486,"r0,c5")/2+COUNTIF($G486:$BP486,"p5,c5")/2</f>
        <v/>
      </c>
      <c r="BU486" s="62">
        <f>COUNTIF($G486:$BP486,"KH")+COUNTIF($G486:$BP486,"TL")+COUNTIF($G486:$BP486,"L")</f>
        <v/>
      </c>
      <c r="BV486" s="62" t="n"/>
      <c r="BW486" s="62">
        <f>COUNTIF($G486:$BP486,"hh")</f>
        <v/>
      </c>
      <c r="BX486" s="62">
        <f>COUNTIF($G486:$BP486,"nt7")</f>
        <v/>
      </c>
      <c r="BY486" s="62">
        <f>COUNTIF($G486:$BP486,"P")+COUNTIF($G486:$BP486,"p5,a5")/2+COUNTIF($G486:$BP486,"p5,b5")/2+COUNTIF($G486:$BP486,"p5,c5")/2+COUNTIF($G486:$BP486,"p5,d5")/2</f>
        <v/>
      </c>
      <c r="BZ486" s="63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4">
        <f>IF(BZ486&gt;25,4,IF(BZ486&gt;18,3,IF(BZ486&gt;12,2,IF(BZ486&gt;4,1,0))))-BX486-2+1</f>
        <v/>
      </c>
      <c r="CE486" s="30" t="n"/>
      <c r="CF486" s="64">
        <f>CD486*CI486</f>
        <v/>
      </c>
      <c r="CG486" s="65">
        <f>F486-BY486+1</f>
        <v/>
      </c>
      <c r="CH486" s="64">
        <f>CE486*16</f>
        <v/>
      </c>
      <c r="CI486" s="66">
        <f>VLOOKUP(A486,[1]DATA!$A$6:$AI$331,34,0)</f>
        <v/>
      </c>
      <c r="CJ486" s="67">
        <f>VLOOKUP(A486,[2]CHAMCONG!A$7:CI$333,79,0)</f>
        <v/>
      </c>
      <c r="CK486" s="68">
        <f>CJ486-CA486</f>
        <v/>
      </c>
    </row>
    <row r="487">
      <c r="A487" s="88" t="inlineStr">
        <is>
          <t>A2286</t>
        </is>
      </c>
      <c r="B487" s="70" t="inlineStr">
        <is>
          <t>Nguyễn Thị Phương Đài</t>
        </is>
      </c>
      <c r="C487" s="77" t="inlineStr">
        <is>
          <t>QA/QC X1 Ép</t>
        </is>
      </c>
      <c r="D487" s="84" t="inlineStr">
        <is>
          <t>Trực tiếp</t>
        </is>
      </c>
      <c r="E487" s="69" t="inlineStr">
        <is>
          <t>2022-03-19</t>
        </is>
      </c>
      <c r="F487" s="69" t="inlineStr"/>
      <c r="G487" s="73" t="inlineStr">
        <is>
          <t>C</t>
        </is>
      </c>
      <c r="H487" s="73" t="n">
        <v>4</v>
      </c>
      <c r="I487" s="75" t="inlineStr">
        <is>
          <t>C</t>
        </is>
      </c>
      <c r="J487" s="75" t="n">
        <v>4</v>
      </c>
      <c r="K487" s="73" t="inlineStr"/>
      <c r="L487" s="73" t="n">
        <v>0</v>
      </c>
      <c r="M487" s="73" t="inlineStr">
        <is>
          <t>A</t>
        </is>
      </c>
      <c r="N487" s="73" t="n">
        <v>4</v>
      </c>
      <c r="O487" s="75" t="inlineStr">
        <is>
          <t>A</t>
        </is>
      </c>
      <c r="P487" s="75" t="n">
        <v>4</v>
      </c>
      <c r="Q487" s="73" t="inlineStr">
        <is>
          <t>A</t>
        </is>
      </c>
      <c r="R487" s="73" t="n">
        <v>0</v>
      </c>
      <c r="S487" s="73" t="inlineStr">
        <is>
          <t>A</t>
        </is>
      </c>
      <c r="T487" s="73" t="n">
        <v>4</v>
      </c>
      <c r="U487" s="73" t="inlineStr">
        <is>
          <t>A</t>
        </is>
      </c>
      <c r="V487" s="73" t="n">
        <v>4</v>
      </c>
      <c r="W487" s="73" t="inlineStr">
        <is>
          <t>L</t>
        </is>
      </c>
      <c r="X487" s="73" t="n">
        <v>0</v>
      </c>
      <c r="Y487" s="73" t="inlineStr"/>
      <c r="Z487" s="73" t="n">
        <v>0</v>
      </c>
      <c r="AA487" s="73" t="inlineStr">
        <is>
          <t>P0</t>
        </is>
      </c>
      <c r="AB487" s="73" t="n">
        <v>0</v>
      </c>
      <c r="AC487" s="73" t="n"/>
      <c r="AD487" s="73" t="n"/>
      <c r="AE487" s="73" t="n"/>
      <c r="AF487" s="73" t="n"/>
      <c r="AG487" s="73" t="n"/>
      <c r="AH487" s="73" t="n"/>
      <c r="AI487" s="73" t="n"/>
      <c r="AJ487" s="73" t="n"/>
      <c r="AK487" s="73" t="n"/>
      <c r="AL487" s="73" t="n"/>
      <c r="AM487" s="73" t="n"/>
      <c r="AN487" s="73" t="n"/>
      <c r="AO487" s="73" t="n"/>
      <c r="AP487" s="73" t="n"/>
      <c r="AQ487" s="73" t="n"/>
      <c r="AR487" s="73" t="n"/>
      <c r="AS487" s="73" t="n"/>
      <c r="AT487" s="73" t="n"/>
      <c r="AU487" s="73" t="n"/>
      <c r="AV487" s="73" t="n"/>
      <c r="AW487" s="73" t="n"/>
      <c r="AX487" s="73" t="n"/>
      <c r="AY487" s="73" t="n"/>
      <c r="AZ487" s="73" t="n"/>
      <c r="BA487" s="73" t="n"/>
      <c r="BB487" s="73" t="n"/>
      <c r="BC487" s="73" t="n"/>
      <c r="BD487" s="73" t="n"/>
      <c r="BE487" s="73" t="n"/>
      <c r="BF487" s="73" t="n"/>
      <c r="BG487" s="73" t="n"/>
      <c r="BH487" s="73" t="n"/>
      <c r="BI487" s="73" t="n"/>
      <c r="BJ487" s="73" t="n"/>
      <c r="BK487" s="73" t="n"/>
      <c r="BL487" s="73" t="n"/>
      <c r="BM487" s="73" t="n"/>
      <c r="BN487" s="73" t="n"/>
      <c r="BO487" s="73" t="n"/>
      <c r="BP487" s="73" t="n"/>
      <c r="BQ487" s="62">
        <f>COUNTIF($G487:$BP487,"a")+COUNTIF($G487:$BP487,"r0,a5")/2+COUNTIF($G487:$BP487,"p5,a5")/2</f>
        <v/>
      </c>
      <c r="BR487" s="62">
        <f>COUNTIF($G487:$BP487,"d")+COUNTIF($G487:$BP487,"r0,d5")/2+COUNTIF($G487:$BP487,"p5,d5")/2</f>
        <v/>
      </c>
      <c r="BS487" s="62">
        <f>COUNTIF($G487:$BP487,"b")+COUNTIF($G487:$BP487,"r0,b5")/2+COUNTIF($G487:$BP487,"p5,b5")/2</f>
        <v/>
      </c>
      <c r="BT487" s="62">
        <f>COUNTIF($G487:$BP487,"c")+COUNTIF($G487:$BP487,"r0,c5")/2+COUNTIF($G487:$BP487,"p5,c5")/2</f>
        <v/>
      </c>
      <c r="BU487" s="62">
        <f>COUNTIF($G487:$BP487,"KH")+COUNTIF($G487:$BP487,"TL")+COUNTIF($G487:$BP487,"L")</f>
        <v/>
      </c>
      <c r="BV487" s="62" t="n"/>
      <c r="BW487" s="62">
        <f>COUNTIF($G487:$BP487,"hh")</f>
        <v/>
      </c>
      <c r="BX487" s="62">
        <f>COUNTIF($G487:$BP487,"nt7")</f>
        <v/>
      </c>
      <c r="BY487" s="62">
        <f>COUNTIF($G487:$BP487,"P")+COUNTIF($G487:$BP487,"p5,a5")/2+COUNTIF($G487:$BP487,"p5,b5")/2+COUNTIF($G487:$BP487,"p5,c5")/2+COUNTIF($G487:$BP487,"p5,d5")/2</f>
        <v/>
      </c>
      <c r="BZ487" s="63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4">
        <f>IF(BZ487&gt;25,4,IF(BZ487&gt;18,3,IF(BZ487&gt;12,2,IF(BZ487&gt;4,1,0))))-BX487-2+1</f>
        <v/>
      </c>
      <c r="CE487" s="30" t="n"/>
      <c r="CF487" s="64">
        <f>CD487*CI487</f>
        <v/>
      </c>
      <c r="CG487" s="65">
        <f>F487-BY487+1</f>
        <v/>
      </c>
      <c r="CH487" s="64">
        <f>CE487*16</f>
        <v/>
      </c>
      <c r="CI487" s="66">
        <f>VLOOKUP(A487,[1]DATA!$A$6:$AI$331,34,0)</f>
        <v/>
      </c>
      <c r="CJ487" s="67">
        <f>VLOOKUP(A487,[2]CHAMCONG!A$7:CI$333,79,0)</f>
        <v/>
      </c>
      <c r="CK487" s="68">
        <f>CJ487-CA487</f>
        <v/>
      </c>
    </row>
    <row r="488">
      <c r="A488" s="88" t="inlineStr">
        <is>
          <t>A2288</t>
        </is>
      </c>
      <c r="B488" s="70" t="inlineStr">
        <is>
          <t>Huỳnh Quang Qui</t>
        </is>
      </c>
      <c r="C488" s="77" t="inlineStr">
        <is>
          <t>QA/QC X2</t>
        </is>
      </c>
      <c r="D488" s="84" t="inlineStr">
        <is>
          <t>Trực tiếp</t>
        </is>
      </c>
      <c r="E488" s="69" t="inlineStr">
        <is>
          <t>2022-03-21</t>
        </is>
      </c>
      <c r="F488" s="69" t="inlineStr"/>
      <c r="G488" s="73" t="inlineStr">
        <is>
          <t>A</t>
        </is>
      </c>
      <c r="H488" s="73" t="n">
        <v>4</v>
      </c>
      <c r="I488" s="75" t="inlineStr">
        <is>
          <t>P0</t>
        </is>
      </c>
      <c r="J488" s="75" t="n">
        <v>0</v>
      </c>
      <c r="K488" s="73" t="inlineStr"/>
      <c r="L488" s="73" t="n">
        <v>0</v>
      </c>
      <c r="M488" s="73" t="inlineStr">
        <is>
          <t>P0</t>
        </is>
      </c>
      <c r="N488" s="73" t="n">
        <v>0</v>
      </c>
      <c r="O488" s="75" t="inlineStr">
        <is>
          <t>A</t>
        </is>
      </c>
      <c r="P488" s="75" t="n">
        <v>4</v>
      </c>
      <c r="Q488" s="73" t="inlineStr">
        <is>
          <t>P0</t>
        </is>
      </c>
      <c r="R488" s="73" t="n">
        <v>0</v>
      </c>
      <c r="S488" s="73" t="inlineStr">
        <is>
          <t>P0</t>
        </is>
      </c>
      <c r="T488" s="73" t="n">
        <v>0</v>
      </c>
      <c r="U488" s="73" t="inlineStr">
        <is>
          <t>P0</t>
        </is>
      </c>
      <c r="V488" s="73" t="n">
        <v>0</v>
      </c>
      <c r="W488" s="73" t="inlineStr">
        <is>
          <t>L</t>
        </is>
      </c>
      <c r="X488" s="73" t="n">
        <v>0</v>
      </c>
      <c r="Y488" s="73" t="inlineStr"/>
      <c r="Z488" s="73" t="n">
        <v>0</v>
      </c>
      <c r="AA488" s="73" t="inlineStr">
        <is>
          <t>P0</t>
        </is>
      </c>
      <c r="AB488" s="73" t="n">
        <v>0</v>
      </c>
      <c r="AC488" s="73" t="n"/>
      <c r="AD488" s="73" t="n"/>
      <c r="AE488" s="73" t="n"/>
      <c r="AF488" s="73" t="n"/>
      <c r="AG488" s="73" t="n"/>
      <c r="AH488" s="73" t="n"/>
      <c r="AI488" s="73" t="n"/>
      <c r="AJ488" s="73" t="n"/>
      <c r="AK488" s="73" t="n"/>
      <c r="AL488" s="73" t="n"/>
      <c r="AM488" s="73" t="n"/>
      <c r="AN488" s="73" t="n"/>
      <c r="AO488" s="73" t="n"/>
      <c r="AP488" s="73" t="n"/>
      <c r="AQ488" s="73" t="n"/>
      <c r="AR488" s="73" t="n"/>
      <c r="AS488" s="73" t="n"/>
      <c r="AT488" s="73" t="n"/>
      <c r="AU488" s="73" t="n"/>
      <c r="AV488" s="73" t="n"/>
      <c r="AW488" s="73" t="n"/>
      <c r="AX488" s="73" t="n"/>
      <c r="AY488" s="73" t="n"/>
      <c r="AZ488" s="73" t="n"/>
      <c r="BA488" s="73" t="n"/>
      <c r="BB488" s="73" t="n"/>
      <c r="BC488" s="73" t="n"/>
      <c r="BD488" s="73" t="n"/>
      <c r="BE488" s="73" t="n"/>
      <c r="BF488" s="73" t="n"/>
      <c r="BG488" s="73" t="n"/>
      <c r="BH488" s="73" t="n"/>
      <c r="BI488" s="73" t="n"/>
      <c r="BJ488" s="73" t="n"/>
      <c r="BK488" s="73" t="n"/>
      <c r="BL488" s="73" t="n"/>
      <c r="BM488" s="73" t="n"/>
      <c r="BN488" s="73" t="n"/>
      <c r="BO488" s="73" t="n"/>
      <c r="BP488" s="73" t="n"/>
      <c r="BQ488" s="62">
        <f>COUNTIF($G488:$BP488,"a")+COUNTIF($G488:$BP488,"r0,a5")/2+COUNTIF($G488:$BP488,"p5,a5")/2</f>
        <v/>
      </c>
      <c r="BR488" s="62">
        <f>COUNTIF($G488:$BP488,"d")+COUNTIF($G488:$BP488,"r0,d5")/2+COUNTIF($G488:$BP488,"p5,d5")/2</f>
        <v/>
      </c>
      <c r="BS488" s="62">
        <f>COUNTIF($G488:$BP488,"b")+COUNTIF($G488:$BP488,"r0,b5")/2+COUNTIF($G488:$BP488,"p5,b5")/2</f>
        <v/>
      </c>
      <c r="BT488" s="62">
        <f>COUNTIF($G488:$BP488,"c")+COUNTIF($G488:$BP488,"r0,c5")/2+COUNTIF($G488:$BP488,"p5,c5")/2</f>
        <v/>
      </c>
      <c r="BU488" s="62">
        <f>COUNTIF($G488:$BP488,"KH")+COUNTIF($G488:$BP488,"TL")+COUNTIF($G488:$BP488,"L")</f>
        <v/>
      </c>
      <c r="BV488" s="62" t="n"/>
      <c r="BW488" s="62">
        <f>COUNTIF($G488:$BP488,"hh")</f>
        <v/>
      </c>
      <c r="BX488" s="62">
        <f>COUNTIF($G488:$BP488,"nt7")</f>
        <v/>
      </c>
      <c r="BY488" s="62">
        <f>COUNTIF($G488:$BP488,"P")+COUNTIF($G488:$BP488,"p5,a5")/2+COUNTIF($G488:$BP488,"p5,b5")/2+COUNTIF($G488:$BP488,"p5,c5")/2+COUNTIF($G488:$BP488,"p5,d5")/2</f>
        <v/>
      </c>
      <c r="BZ488" s="63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4">
        <f>IF(BZ488&gt;25,4,IF(BZ488&gt;18,3,IF(BZ488&gt;12,2,IF(BZ488&gt;4,1,0))))-BX488-2+1</f>
        <v/>
      </c>
      <c r="CE488" s="30" t="n"/>
      <c r="CF488" s="64">
        <f>CD488*CI488</f>
        <v/>
      </c>
      <c r="CG488" s="65">
        <f>F488-BY488+1</f>
        <v/>
      </c>
      <c r="CH488" s="64">
        <f>CE488*16</f>
        <v/>
      </c>
      <c r="CI488" s="66">
        <f>VLOOKUP(A488,[1]DATA!$A$6:$AI$331,34,0)</f>
        <v/>
      </c>
      <c r="CJ488" s="67">
        <f>VLOOKUP(A488,[2]CHAMCONG!A$7:CI$333,79,0)</f>
        <v/>
      </c>
      <c r="CK488" s="68">
        <f>CJ488-CA488</f>
        <v/>
      </c>
    </row>
    <row r="489">
      <c r="A489" s="88" t="inlineStr">
        <is>
          <t>A2289</t>
        </is>
      </c>
      <c r="B489" s="70" t="inlineStr">
        <is>
          <t>Trần Thi Mộng Thu</t>
        </is>
      </c>
      <c r="C489" s="77" t="inlineStr">
        <is>
          <t>Hành Chính</t>
        </is>
      </c>
      <c r="D489" s="84" t="inlineStr">
        <is>
          <t>Gián tiếp</t>
        </is>
      </c>
      <c r="E489" s="69" t="inlineStr">
        <is>
          <t>2022-03-21</t>
        </is>
      </c>
      <c r="F489" s="69" t="inlineStr"/>
      <c r="G489" s="73" t="inlineStr">
        <is>
          <t>R0</t>
        </is>
      </c>
      <c r="H489" s="73" t="n">
        <v>0</v>
      </c>
      <c r="I489" s="75" t="inlineStr">
        <is>
          <t>A</t>
        </is>
      </c>
      <c r="J489" s="75" t="n">
        <v>0</v>
      </c>
      <c r="K489" s="73" t="inlineStr"/>
      <c r="L489" s="73" t="n">
        <v>0</v>
      </c>
      <c r="M489" s="73" t="inlineStr">
        <is>
          <t>A</t>
        </is>
      </c>
      <c r="N489" s="73" t="n">
        <v>0</v>
      </c>
      <c r="O489" s="75" t="inlineStr">
        <is>
          <t>A</t>
        </is>
      </c>
      <c r="P489" s="75" t="n">
        <v>0</v>
      </c>
      <c r="Q489" s="73" t="inlineStr">
        <is>
          <t>A</t>
        </is>
      </c>
      <c r="R489" s="73" t="n">
        <v>0</v>
      </c>
      <c r="S489" s="73" t="inlineStr">
        <is>
          <t>A</t>
        </is>
      </c>
      <c r="T489" s="73" t="n">
        <v>0</v>
      </c>
      <c r="U489" s="73" t="inlineStr">
        <is>
          <t>A</t>
        </is>
      </c>
      <c r="V489" s="73" t="n">
        <v>0</v>
      </c>
      <c r="W489" s="73" t="inlineStr">
        <is>
          <t>L</t>
        </is>
      </c>
      <c r="X489" s="73" t="n">
        <v>0</v>
      </c>
      <c r="Y489" s="73" t="inlineStr"/>
      <c r="Z489" s="73" t="n">
        <v>0</v>
      </c>
      <c r="AA489" s="73" t="inlineStr">
        <is>
          <t>R0</t>
        </is>
      </c>
      <c r="AB489" s="73" t="n">
        <v>0</v>
      </c>
      <c r="AC489" s="73" t="n"/>
      <c r="AD489" s="73" t="n"/>
      <c r="AE489" s="73" t="n"/>
      <c r="AF489" s="73" t="n"/>
      <c r="AG489" s="73" t="n"/>
      <c r="AH489" s="73" t="n"/>
      <c r="AI489" s="73" t="n"/>
      <c r="AJ489" s="73" t="n"/>
      <c r="AK489" s="73" t="n"/>
      <c r="AL489" s="73" t="n"/>
      <c r="AM489" s="73" t="n"/>
      <c r="AN489" s="73" t="n"/>
      <c r="AO489" s="73" t="n"/>
      <c r="AP489" s="73" t="n"/>
      <c r="AQ489" s="73" t="n"/>
      <c r="AR489" s="73" t="n"/>
      <c r="AS489" s="73" t="n"/>
      <c r="AT489" s="73" t="n"/>
      <c r="AU489" s="73" t="n"/>
      <c r="AV489" s="73" t="n"/>
      <c r="AW489" s="73" t="n"/>
      <c r="AX489" s="73" t="n"/>
      <c r="AY489" s="73" t="n"/>
      <c r="AZ489" s="73" t="n"/>
      <c r="BA489" s="73" t="n"/>
      <c r="BB489" s="73" t="n"/>
      <c r="BC489" s="73" t="n"/>
      <c r="BD489" s="73" t="n"/>
      <c r="BE489" s="73" t="n"/>
      <c r="BF489" s="73" t="n"/>
      <c r="BG489" s="73" t="n"/>
      <c r="BH489" s="73" t="n"/>
      <c r="BI489" s="73" t="n"/>
      <c r="BJ489" s="73" t="n"/>
      <c r="BK489" s="73" t="n"/>
      <c r="BL489" s="73" t="n"/>
      <c r="BM489" s="73" t="n"/>
      <c r="BN489" s="73" t="n"/>
      <c r="BO489" s="73" t="n"/>
      <c r="BP489" s="73" t="n"/>
      <c r="BQ489" s="62">
        <f>COUNTIF($G489:$BP489,"a")+COUNTIF($G489:$BP489,"r0,a5")/2+COUNTIF($G489:$BP489,"p5,a5")/2</f>
        <v/>
      </c>
      <c r="BR489" s="62">
        <f>COUNTIF($G489:$BP489,"d")+COUNTIF($G489:$BP489,"r0,d5")/2+COUNTIF($G489:$BP489,"p5,d5")/2</f>
        <v/>
      </c>
      <c r="BS489" s="62">
        <f>COUNTIF($G489:$BP489,"b")+COUNTIF($G489:$BP489,"r0,b5")/2+COUNTIF($G489:$BP489,"p5,b5")/2</f>
        <v/>
      </c>
      <c r="BT489" s="62">
        <f>COUNTIF($G489:$BP489,"c")+COUNTIF($G489:$BP489,"r0,c5")/2+COUNTIF($G489:$BP489,"p5,c5")/2</f>
        <v/>
      </c>
      <c r="BU489" s="62">
        <f>COUNTIF($G489:$BP489,"KH")+COUNTIF($G489:$BP489,"TL")+COUNTIF($G489:$BP489,"L")</f>
        <v/>
      </c>
      <c r="BV489" s="62" t="n"/>
      <c r="BW489" s="62">
        <f>COUNTIF($G489:$BP489,"hh")</f>
        <v/>
      </c>
      <c r="BX489" s="62">
        <f>COUNTIF($G489:$BP489,"nt7")</f>
        <v/>
      </c>
      <c r="BY489" s="62">
        <f>COUNTIF($G489:$BP489,"P")+COUNTIF($G489:$BP489,"p5,a5")/2+COUNTIF($G489:$BP489,"p5,b5")/2+COUNTIF($G489:$BP489,"p5,c5")/2+COUNTIF($G489:$BP489,"p5,d5")/2</f>
        <v/>
      </c>
      <c r="BZ489" s="63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4">
        <f>IF(BZ489&gt;25,4,IF(BZ489&gt;18,3,IF(BZ489&gt;12,2,IF(BZ489&gt;4,1,0))))-BX489-2+1</f>
        <v/>
      </c>
      <c r="CE489" s="30" t="n"/>
      <c r="CF489" s="64">
        <f>CD489*CI489</f>
        <v/>
      </c>
      <c r="CG489" s="65">
        <f>F489-BY489+1</f>
        <v/>
      </c>
      <c r="CH489" s="64">
        <f>CE489*16</f>
        <v/>
      </c>
      <c r="CI489" s="66">
        <f>VLOOKUP(A489,[1]DATA!$A$6:$AI$331,34,0)</f>
        <v/>
      </c>
      <c r="CJ489" s="67">
        <f>VLOOKUP(A489,[2]CHAMCONG!A$7:CI$333,79,0)</f>
        <v/>
      </c>
      <c r="CK489" s="68">
        <f>CJ489-CA489</f>
        <v/>
      </c>
    </row>
    <row r="490">
      <c r="A490" s="88" t="inlineStr">
        <is>
          <t>A2290</t>
        </is>
      </c>
      <c r="B490" s="70" t="inlineStr">
        <is>
          <t>Nguyễn Đăng Khoa</t>
        </is>
      </c>
      <c r="C490" s="77" t="inlineStr">
        <is>
          <t>QA/QC Hành Chính</t>
        </is>
      </c>
      <c r="D490" s="84" t="inlineStr">
        <is>
          <t>Gián tiếp</t>
        </is>
      </c>
      <c r="E490" s="69" t="inlineStr">
        <is>
          <t>2022-04-04</t>
        </is>
      </c>
      <c r="F490" s="69" t="inlineStr"/>
      <c r="G490" s="73" t="inlineStr"/>
      <c r="H490" s="73" t="inlineStr"/>
      <c r="I490" s="75" t="inlineStr"/>
      <c r="J490" s="75" t="inlineStr"/>
      <c r="K490" s="73" t="inlineStr"/>
      <c r="L490" s="73" t="inlineStr"/>
      <c r="M490" s="73" t="inlineStr">
        <is>
          <t>D</t>
        </is>
      </c>
      <c r="N490" s="73" t="n">
        <v>0</v>
      </c>
      <c r="O490" s="75" t="inlineStr">
        <is>
          <t>D</t>
        </is>
      </c>
      <c r="P490" s="75" t="n">
        <v>0</v>
      </c>
      <c r="Q490" s="73" t="inlineStr">
        <is>
          <t>D</t>
        </is>
      </c>
      <c r="R490" s="73" t="n">
        <v>0</v>
      </c>
      <c r="S490" s="73" t="inlineStr">
        <is>
          <t>D</t>
        </is>
      </c>
      <c r="T490" s="73" t="n">
        <v>0</v>
      </c>
      <c r="U490" s="73" t="inlineStr">
        <is>
          <t>D</t>
        </is>
      </c>
      <c r="V490" s="73" t="n">
        <v>0</v>
      </c>
      <c r="W490" s="73" t="inlineStr">
        <is>
          <t>L</t>
        </is>
      </c>
      <c r="X490" s="73" t="n">
        <v>0</v>
      </c>
      <c r="Y490" s="73" t="inlineStr"/>
      <c r="Z490" s="73" t="n">
        <v>0</v>
      </c>
      <c r="AA490" s="73" t="inlineStr">
        <is>
          <t>R0</t>
        </is>
      </c>
      <c r="AB490" s="73" t="n">
        <v>0</v>
      </c>
      <c r="AC490" s="73" t="n"/>
      <c r="AD490" s="73" t="n"/>
      <c r="AE490" s="73" t="n"/>
      <c r="AF490" s="73" t="n"/>
      <c r="AG490" s="73" t="n"/>
      <c r="AH490" s="73" t="n"/>
      <c r="AI490" s="73" t="n"/>
      <c r="AJ490" s="73" t="n"/>
      <c r="AK490" s="73" t="n"/>
      <c r="AL490" s="73" t="n"/>
      <c r="AM490" s="73" t="n"/>
      <c r="AN490" s="73" t="n"/>
      <c r="AO490" s="73" t="n"/>
      <c r="AP490" s="73" t="n"/>
      <c r="AQ490" s="73" t="n"/>
      <c r="AR490" s="73" t="n"/>
      <c r="AS490" s="73" t="n"/>
      <c r="AT490" s="73" t="n"/>
      <c r="AU490" s="73" t="n"/>
      <c r="AV490" s="73" t="n"/>
      <c r="AW490" s="73" t="n"/>
      <c r="AX490" s="73" t="n"/>
      <c r="AY490" s="73" t="n"/>
      <c r="AZ490" s="73" t="n"/>
      <c r="BA490" s="73" t="n"/>
      <c r="BB490" s="73" t="n"/>
      <c r="BC490" s="73" t="n"/>
      <c r="BD490" s="73" t="n"/>
      <c r="BE490" s="73" t="n"/>
      <c r="BF490" s="73" t="n"/>
      <c r="BG490" s="73" t="n"/>
      <c r="BH490" s="73" t="n"/>
      <c r="BI490" s="73" t="n"/>
      <c r="BJ490" s="73" t="n"/>
      <c r="BK490" s="73" t="n"/>
      <c r="BL490" s="73" t="n"/>
      <c r="BM490" s="73" t="n"/>
      <c r="BN490" s="73" t="n"/>
      <c r="BO490" s="73" t="n"/>
      <c r="BP490" s="73" t="n"/>
      <c r="BQ490" s="62">
        <f>COUNTIF($G490:$BP490,"a")+COUNTIF($G490:$BP490,"r0,a5")/2+COUNTIF($G490:$BP490,"p5,a5")/2</f>
        <v/>
      </c>
      <c r="BR490" s="62">
        <f>COUNTIF($G490:$BP490,"d")+COUNTIF($G490:$BP490,"r0,d5")/2+COUNTIF($G490:$BP490,"p5,d5")/2</f>
        <v/>
      </c>
      <c r="BS490" s="62">
        <f>COUNTIF($G490:$BP490,"b")+COUNTIF($G490:$BP490,"r0,b5")/2+COUNTIF($G490:$BP490,"p5,b5")/2</f>
        <v/>
      </c>
      <c r="BT490" s="62">
        <f>COUNTIF($G490:$BP490,"c")+COUNTIF($G490:$BP490,"r0,c5")/2+COUNTIF($G490:$BP490,"p5,c5")/2</f>
        <v/>
      </c>
      <c r="BU490" s="62">
        <f>COUNTIF($G490:$BP490,"KH")+COUNTIF($G490:$BP490,"TL")+COUNTIF($G490:$BP490,"L")</f>
        <v/>
      </c>
      <c r="BV490" s="62" t="n"/>
      <c r="BW490" s="62">
        <f>COUNTIF($G490:$BP490,"hh")</f>
        <v/>
      </c>
      <c r="BX490" s="62">
        <f>COUNTIF($G490:$BP490,"nt7")</f>
        <v/>
      </c>
      <c r="BY490" s="62">
        <f>COUNTIF($G490:$BP490,"P")+COUNTIF($G490:$BP490,"p5,a5")/2+COUNTIF($G490:$BP490,"p5,b5")/2+COUNTIF($G490:$BP490,"p5,c5")/2+COUNTIF($G490:$BP490,"p5,d5")/2</f>
        <v/>
      </c>
      <c r="BZ490" s="63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4">
        <f>IF(BZ490&gt;25,4,IF(BZ490&gt;18,3,IF(BZ490&gt;12,2,IF(BZ490&gt;4,1,0))))-BX490-2+1</f>
        <v/>
      </c>
      <c r="CE490" s="30" t="n"/>
      <c r="CF490" s="64">
        <f>CD490*CI490</f>
        <v/>
      </c>
      <c r="CG490" s="65">
        <f>F490-BY490+1</f>
        <v/>
      </c>
      <c r="CH490" s="64">
        <f>CE490*16</f>
        <v/>
      </c>
      <c r="CI490" s="66">
        <f>VLOOKUP(A490,[1]DATA!$A$6:$AI$331,34,0)</f>
        <v/>
      </c>
      <c r="CJ490" s="67">
        <f>VLOOKUP(A490,[2]CHAMCONG!A$7:CI$333,79,0)</f>
        <v/>
      </c>
      <c r="CK490" s="68">
        <f>CJ490-CA490</f>
        <v/>
      </c>
    </row>
    <row r="491">
      <c r="A491" s="88" t="inlineStr">
        <is>
          <t>A2291</t>
        </is>
      </c>
      <c r="B491" s="70" t="inlineStr">
        <is>
          <t>Nguyễn Thị Bích Trâm</t>
        </is>
      </c>
      <c r="C491" s="77" t="inlineStr">
        <is>
          <t>Khuôn Lập trình-gia công</t>
        </is>
      </c>
      <c r="D491" s="84" t="inlineStr">
        <is>
          <t>Trực tiếp</t>
        </is>
      </c>
      <c r="E491" s="69" t="inlineStr">
        <is>
          <t>2022-03-23</t>
        </is>
      </c>
      <c r="F491" s="69" t="inlineStr"/>
      <c r="G491" s="73" t="inlineStr">
        <is>
          <t>A</t>
        </is>
      </c>
      <c r="H491" s="73" t="n">
        <v>1</v>
      </c>
      <c r="I491" s="75" t="inlineStr">
        <is>
          <t>A</t>
        </is>
      </c>
      <c r="J491" s="75" t="n">
        <v>1</v>
      </c>
      <c r="K491" s="73" t="inlineStr"/>
      <c r="L491" s="73" t="n">
        <v>0</v>
      </c>
      <c r="M491" s="73" t="inlineStr">
        <is>
          <t>A</t>
        </is>
      </c>
      <c r="N491" s="73" t="n">
        <v>1</v>
      </c>
      <c r="O491" s="75" t="inlineStr">
        <is>
          <t>A</t>
        </is>
      </c>
      <c r="P491" s="75" t="n">
        <v>5</v>
      </c>
      <c r="Q491" s="73" t="inlineStr">
        <is>
          <t>A</t>
        </is>
      </c>
      <c r="R491" s="73" t="n">
        <v>1</v>
      </c>
      <c r="S491" s="73" t="inlineStr">
        <is>
          <t>A</t>
        </is>
      </c>
      <c r="T491" s="73" t="n">
        <v>5</v>
      </c>
      <c r="U491" s="73" t="inlineStr">
        <is>
          <t>R0</t>
        </is>
      </c>
      <c r="V491" s="73" t="n">
        <v>0</v>
      </c>
      <c r="W491" s="73" t="inlineStr">
        <is>
          <t>L</t>
        </is>
      </c>
      <c r="X491" s="73" t="n">
        <v>8</v>
      </c>
      <c r="Y491" s="73" t="inlineStr">
        <is>
          <t>CN</t>
        </is>
      </c>
      <c r="Z491" s="73" t="n">
        <v>8</v>
      </c>
      <c r="AA491" s="73" t="inlineStr">
        <is>
          <t>R0</t>
        </is>
      </c>
      <c r="AB491" s="73" t="n">
        <v>0</v>
      </c>
      <c r="AC491" s="73" t="n"/>
      <c r="AD491" s="73" t="n"/>
      <c r="AE491" s="73" t="n"/>
      <c r="AF491" s="73" t="n"/>
      <c r="AG491" s="73" t="n"/>
      <c r="AH491" s="73" t="n"/>
      <c r="AI491" s="73" t="n"/>
      <c r="AJ491" s="73" t="n"/>
      <c r="AK491" s="73" t="n"/>
      <c r="AL491" s="73" t="n"/>
      <c r="AM491" s="73" t="n"/>
      <c r="AN491" s="73" t="n"/>
      <c r="AO491" s="73" t="n"/>
      <c r="AP491" s="73" t="n"/>
      <c r="AQ491" s="73" t="n"/>
      <c r="AR491" s="73" t="n"/>
      <c r="AS491" s="73" t="n"/>
      <c r="AT491" s="73" t="n"/>
      <c r="AU491" s="73" t="n"/>
      <c r="AV491" s="73" t="n"/>
      <c r="AW491" s="73" t="n"/>
      <c r="AX491" s="73" t="n"/>
      <c r="AY491" s="73" t="n"/>
      <c r="AZ491" s="73" t="n"/>
      <c r="BA491" s="73" t="n"/>
      <c r="BB491" s="73" t="n"/>
      <c r="BC491" s="73" t="n"/>
      <c r="BD491" s="73" t="n"/>
      <c r="BE491" s="73" t="n"/>
      <c r="BF491" s="73" t="n"/>
      <c r="BG491" s="73" t="n"/>
      <c r="BH491" s="73" t="n"/>
      <c r="BI491" s="73" t="n"/>
      <c r="BJ491" s="73" t="n"/>
      <c r="BK491" s="73" t="n"/>
      <c r="BL491" s="73" t="n"/>
      <c r="BM491" s="73" t="n"/>
      <c r="BN491" s="73" t="n"/>
      <c r="BO491" s="73" t="n"/>
      <c r="BP491" s="73" t="n"/>
      <c r="BQ491" s="62">
        <f>COUNTIF($G491:$BP491,"a")+COUNTIF($G491:$BP491,"r0,a5")/2+COUNTIF($G491:$BP491,"p5,a5")/2</f>
        <v/>
      </c>
      <c r="BR491" s="62">
        <f>COUNTIF($G491:$BP491,"d")+COUNTIF($G491:$BP491,"r0,d5")/2+COUNTIF($G491:$BP491,"p5,d5")/2</f>
        <v/>
      </c>
      <c r="BS491" s="62">
        <f>COUNTIF($G491:$BP491,"b")+COUNTIF($G491:$BP491,"r0,b5")/2+COUNTIF($G491:$BP491,"p5,b5")/2</f>
        <v/>
      </c>
      <c r="BT491" s="62">
        <f>COUNTIF($G491:$BP491,"c")+COUNTIF($G491:$BP491,"r0,c5")/2+COUNTIF($G491:$BP491,"p5,c5")/2</f>
        <v/>
      </c>
      <c r="BU491" s="62">
        <f>COUNTIF($G491:$BP491,"KH")+COUNTIF($G491:$BP491,"TL")+COUNTIF($G491:$BP491,"L")</f>
        <v/>
      </c>
      <c r="BV491" s="62" t="n"/>
      <c r="BW491" s="62">
        <f>COUNTIF($G491:$BP491,"hh")</f>
        <v/>
      </c>
      <c r="BX491" s="62">
        <f>COUNTIF($G491:$BP491,"nt7")</f>
        <v/>
      </c>
      <c r="BY491" s="62">
        <f>COUNTIF($G491:$BP491,"P")+COUNTIF($G491:$BP491,"p5,a5")/2+COUNTIF($G491:$BP491,"p5,b5")/2+COUNTIF($G491:$BP491,"p5,c5")/2+COUNTIF($G491:$BP491,"p5,d5")/2</f>
        <v/>
      </c>
      <c r="BZ491" s="63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4">
        <f>IF(BZ491&gt;25,4,IF(BZ491&gt;18,3,IF(BZ491&gt;12,2,IF(BZ491&gt;4,1,0))))-BX491-2+1</f>
        <v/>
      </c>
      <c r="CE491" s="30" t="n"/>
      <c r="CF491" s="64">
        <f>CD491*CI491</f>
        <v/>
      </c>
      <c r="CG491" s="65">
        <f>F491-BY491+1</f>
        <v/>
      </c>
      <c r="CH491" s="64">
        <f>CE491*16</f>
        <v/>
      </c>
      <c r="CI491" s="66">
        <f>VLOOKUP(A491,[1]DATA!$A$6:$AI$331,34,0)</f>
        <v/>
      </c>
      <c r="CJ491" s="67">
        <f>VLOOKUP(A491,[2]CHAMCONG!A$7:CI$333,79,0)</f>
        <v/>
      </c>
      <c r="CK491" s="68">
        <f>CJ491-CA491</f>
        <v/>
      </c>
    </row>
    <row r="492">
      <c r="A492" s="89" t="inlineStr">
        <is>
          <t>A2292</t>
        </is>
      </c>
      <c r="B492" s="70" t="inlineStr">
        <is>
          <t>Phan Tài Ngân</t>
        </is>
      </c>
      <c r="C492" s="77" t="inlineStr">
        <is>
          <t>QA/QC X2</t>
        </is>
      </c>
      <c r="D492" s="84" t="inlineStr">
        <is>
          <t>Trực tiếp</t>
        </is>
      </c>
      <c r="E492" s="69" t="inlineStr">
        <is>
          <t>2022-03-23</t>
        </is>
      </c>
      <c r="F492" s="69" t="inlineStr"/>
      <c r="G492" s="73" t="inlineStr">
        <is>
          <t>R0</t>
        </is>
      </c>
      <c r="H492" s="73" t="n">
        <v>0</v>
      </c>
      <c r="I492" s="75" t="inlineStr">
        <is>
          <t>C</t>
        </is>
      </c>
      <c r="J492" s="75" t="n">
        <v>4</v>
      </c>
      <c r="K492" s="73" t="inlineStr"/>
      <c r="L492" s="73" t="n">
        <v>0</v>
      </c>
      <c r="M492" s="73" t="inlineStr">
        <is>
          <t>A</t>
        </is>
      </c>
      <c r="N492" s="73" t="n">
        <v>4</v>
      </c>
      <c r="O492" s="75" t="inlineStr">
        <is>
          <t>A</t>
        </is>
      </c>
      <c r="P492" s="75" t="n">
        <v>4</v>
      </c>
      <c r="Q492" s="73" t="inlineStr">
        <is>
          <t>A</t>
        </is>
      </c>
      <c r="R492" s="73" t="n">
        <v>4</v>
      </c>
      <c r="S492" s="73" t="inlineStr">
        <is>
          <t>A</t>
        </is>
      </c>
      <c r="T492" s="73" t="n">
        <v>4</v>
      </c>
      <c r="U492" s="73" t="inlineStr">
        <is>
          <t>P0</t>
        </is>
      </c>
      <c r="V492" s="73" t="n">
        <v>0</v>
      </c>
      <c r="W492" s="73" t="inlineStr">
        <is>
          <t>L</t>
        </is>
      </c>
      <c r="X492" s="73" t="n">
        <v>0</v>
      </c>
      <c r="Y492" s="73" t="inlineStr"/>
      <c r="Z492" s="73" t="n">
        <v>0</v>
      </c>
      <c r="AA492" s="73" t="inlineStr">
        <is>
          <t>P0</t>
        </is>
      </c>
      <c r="AB492" s="73" t="n">
        <v>0</v>
      </c>
      <c r="AC492" s="73" t="n"/>
      <c r="AD492" s="73" t="n"/>
      <c r="AE492" s="73" t="n"/>
      <c r="AF492" s="73" t="n"/>
      <c r="AG492" s="73" t="n"/>
      <c r="AH492" s="73" t="n"/>
      <c r="AI492" s="73" t="n"/>
      <c r="AJ492" s="73" t="n"/>
      <c r="AK492" s="73" t="n"/>
      <c r="AL492" s="73" t="n"/>
      <c r="AM492" s="73" t="n"/>
      <c r="AN492" s="73" t="n"/>
      <c r="AO492" s="73" t="n"/>
      <c r="AP492" s="73" t="n"/>
      <c r="AQ492" s="73" t="n"/>
      <c r="AR492" s="73" t="n"/>
      <c r="AS492" s="73" t="n"/>
      <c r="AT492" s="73" t="n"/>
      <c r="AU492" s="73" t="n"/>
      <c r="AV492" s="73" t="n"/>
      <c r="AW492" s="73" t="n"/>
      <c r="AX492" s="73" t="n"/>
      <c r="AY492" s="73" t="n"/>
      <c r="AZ492" s="73" t="n"/>
      <c r="BA492" s="73" t="n"/>
      <c r="BB492" s="73" t="n"/>
      <c r="BC492" s="73" t="n"/>
      <c r="BD492" s="73" t="n"/>
      <c r="BE492" s="73" t="n"/>
      <c r="BF492" s="73" t="n"/>
      <c r="BG492" s="73" t="n"/>
      <c r="BH492" s="73" t="n"/>
      <c r="BI492" s="73" t="n"/>
      <c r="BJ492" s="73" t="n"/>
      <c r="BK492" s="73" t="n"/>
      <c r="BL492" s="73" t="n"/>
      <c r="BM492" s="73" t="n"/>
      <c r="BN492" s="73" t="n"/>
      <c r="BO492" s="73" t="n"/>
      <c r="BP492" s="73" t="n"/>
      <c r="BQ492" s="62">
        <f>COUNTIF($G492:$BP492,"a")+COUNTIF($G492:$BP492,"r0,a5")/2+COUNTIF($G492:$BP492,"p5,a5")/2</f>
        <v/>
      </c>
      <c r="BR492" s="62">
        <f>COUNTIF($G492:$BP492,"d")+COUNTIF($G492:$BP492,"r0,d5")/2+COUNTIF($G492:$BP492,"p5,d5")/2</f>
        <v/>
      </c>
      <c r="BS492" s="62">
        <f>COUNTIF($G492:$BP492,"b")+COUNTIF($G492:$BP492,"r0,b5")/2+COUNTIF($G492:$BP492,"p5,b5")/2</f>
        <v/>
      </c>
      <c r="BT492" s="62">
        <f>COUNTIF($G492:$BP492,"c")+COUNTIF($G492:$BP492,"r0,c5")/2+COUNTIF($G492:$BP492,"p5,c5")/2</f>
        <v/>
      </c>
      <c r="BU492" s="62">
        <f>COUNTIF($G492:$BP492,"KH")+COUNTIF($G492:$BP492,"TL")+COUNTIF($G492:$BP492,"L")</f>
        <v/>
      </c>
      <c r="BV492" s="62" t="n"/>
      <c r="BW492" s="62">
        <f>COUNTIF($G492:$BP492,"hh")</f>
        <v/>
      </c>
      <c r="BX492" s="62">
        <f>COUNTIF($G492:$BP492,"nt7")</f>
        <v/>
      </c>
      <c r="BY492" s="62">
        <f>COUNTIF($G492:$BP492,"P")+COUNTIF($G492:$BP492,"p5,a5")/2+COUNTIF($G492:$BP492,"p5,b5")/2+COUNTIF($G492:$BP492,"p5,c5")/2+COUNTIF($G492:$BP492,"p5,d5")/2</f>
        <v/>
      </c>
      <c r="BZ492" s="63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4">
        <f>IF(BZ492&gt;25,4,IF(BZ492&gt;18,3,IF(BZ492&gt;12,2,IF(BZ492&gt;4,1,0))))-BX492-2+1</f>
        <v/>
      </c>
      <c r="CE492" s="30" t="n"/>
      <c r="CF492" s="64">
        <f>CD492*CI492</f>
        <v/>
      </c>
      <c r="CG492" s="65">
        <f>F492-BY492+1</f>
        <v/>
      </c>
      <c r="CH492" s="64">
        <f>CE492*16</f>
        <v/>
      </c>
      <c r="CI492" s="66">
        <f>VLOOKUP(A492,[1]DATA!$A$6:$AI$331,34,0)</f>
        <v/>
      </c>
      <c r="CJ492" s="67">
        <f>VLOOKUP(A492,[2]CHAMCONG!A$7:CI$333,79,0)</f>
        <v/>
      </c>
      <c r="CK492" s="68">
        <f>CJ492-CA492</f>
        <v/>
      </c>
    </row>
    <row r="493">
      <c r="A493" s="88" t="inlineStr">
        <is>
          <t>A2293</t>
        </is>
      </c>
      <c r="B493" s="70" t="inlineStr">
        <is>
          <t>Nguyễn Thanh Long</t>
        </is>
      </c>
      <c r="C493" s="77" t="inlineStr">
        <is>
          <t>X2 Line 2-1</t>
        </is>
      </c>
      <c r="D493" s="84" t="inlineStr">
        <is>
          <t>Trực tiếp</t>
        </is>
      </c>
      <c r="E493" s="69" t="inlineStr">
        <is>
          <t>2022-03-23</t>
        </is>
      </c>
      <c r="F493" s="69" t="inlineStr"/>
      <c r="G493" s="73" t="inlineStr">
        <is>
          <t>C</t>
        </is>
      </c>
      <c r="H493" s="73" t="n">
        <v>4</v>
      </c>
      <c r="I493" s="75" t="inlineStr">
        <is>
          <t>P0</t>
        </is>
      </c>
      <c r="J493" s="75" t="n">
        <v>0</v>
      </c>
      <c r="K493" s="73" t="inlineStr"/>
      <c r="L493" s="73" t="n">
        <v>0</v>
      </c>
      <c r="M493" s="73" t="inlineStr">
        <is>
          <t>P0</t>
        </is>
      </c>
      <c r="N493" s="73" t="n">
        <v>0</v>
      </c>
      <c r="O493" s="75" t="inlineStr">
        <is>
          <t>C</t>
        </is>
      </c>
      <c r="P493" s="75" t="n">
        <v>4</v>
      </c>
      <c r="Q493" s="73" t="inlineStr">
        <is>
          <t>C</t>
        </is>
      </c>
      <c r="R493" s="73" t="n">
        <v>4</v>
      </c>
      <c r="S493" s="73" t="inlineStr">
        <is>
          <t>C</t>
        </is>
      </c>
      <c r="T493" s="73" t="n">
        <v>4</v>
      </c>
      <c r="U493" s="73" t="inlineStr">
        <is>
          <t>C</t>
        </is>
      </c>
      <c r="V493" s="73" t="n">
        <v>4</v>
      </c>
      <c r="W493" s="73" t="inlineStr">
        <is>
          <t>L</t>
        </is>
      </c>
      <c r="X493" s="73" t="n">
        <v>12</v>
      </c>
      <c r="Y493" s="73" t="inlineStr"/>
      <c r="Z493" s="73" t="n">
        <v>12</v>
      </c>
      <c r="AA493" s="73" t="inlineStr">
        <is>
          <t>P0</t>
        </is>
      </c>
      <c r="AB493" s="73" t="n">
        <v>0</v>
      </c>
      <c r="AC493" s="73" t="n"/>
      <c r="AD493" s="73" t="n"/>
      <c r="AE493" s="73" t="n"/>
      <c r="AF493" s="73" t="n"/>
      <c r="AG493" s="73" t="n"/>
      <c r="AH493" s="73" t="n"/>
      <c r="AI493" s="73" t="n"/>
      <c r="AJ493" s="73" t="n"/>
      <c r="AK493" s="73" t="n"/>
      <c r="AL493" s="73" t="n"/>
      <c r="AM493" s="73" t="n"/>
      <c r="AN493" s="73" t="n"/>
      <c r="AO493" s="73" t="n"/>
      <c r="AP493" s="73" t="n"/>
      <c r="AQ493" s="73" t="n"/>
      <c r="AR493" s="73" t="n"/>
      <c r="AS493" s="73" t="n"/>
      <c r="AT493" s="73" t="n"/>
      <c r="AU493" s="73" t="n"/>
      <c r="AV493" s="73" t="n"/>
      <c r="AW493" s="73" t="n"/>
      <c r="AX493" s="73" t="n"/>
      <c r="AY493" s="73" t="n"/>
      <c r="AZ493" s="73" t="n"/>
      <c r="BA493" s="73" t="n"/>
      <c r="BB493" s="73" t="n"/>
      <c r="BC493" s="73" t="n"/>
      <c r="BD493" s="73" t="n"/>
      <c r="BE493" s="73" t="n"/>
      <c r="BF493" s="73" t="n"/>
      <c r="BG493" s="73" t="n"/>
      <c r="BH493" s="73" t="n"/>
      <c r="BI493" s="73" t="n"/>
      <c r="BJ493" s="73" t="n"/>
      <c r="BK493" s="73" t="n"/>
      <c r="BL493" s="73" t="n"/>
      <c r="BM493" s="73" t="n"/>
      <c r="BN493" s="73" t="n"/>
      <c r="BO493" s="73" t="n"/>
      <c r="BP493" s="73" t="n"/>
      <c r="BQ493" s="62">
        <f>COUNTIF($G493:$BP493,"a")+COUNTIF($G493:$BP493,"r0,a5")/2+COUNTIF($G493:$BP493,"p5,a5")/2</f>
        <v/>
      </c>
      <c r="BR493" s="62">
        <f>COUNTIF($G493:$BP493,"d")+COUNTIF($G493:$BP493,"r0,d5")/2+COUNTIF($G493:$BP493,"p5,d5")/2</f>
        <v/>
      </c>
      <c r="BS493" s="62">
        <f>COUNTIF($G493:$BP493,"b")+COUNTIF($G493:$BP493,"r0,b5")/2+COUNTIF($G493:$BP493,"p5,b5")/2</f>
        <v/>
      </c>
      <c r="BT493" s="62">
        <f>COUNTIF($G493:$BP493,"c")+COUNTIF($G493:$BP493,"r0,c5")/2+COUNTIF($G493:$BP493,"p5,c5")/2</f>
        <v/>
      </c>
      <c r="BU493" s="62">
        <f>COUNTIF($G493:$BP493,"KH")+COUNTIF($G493:$BP493,"TL")+COUNTIF($G493:$BP493,"L")</f>
        <v/>
      </c>
      <c r="BV493" s="62" t="n"/>
      <c r="BW493" s="62">
        <f>COUNTIF($G493:$BP493,"hh")</f>
        <v/>
      </c>
      <c r="BX493" s="62">
        <f>COUNTIF($G493:$BP493,"nt7")</f>
        <v/>
      </c>
      <c r="BY493" s="62">
        <f>COUNTIF($G493:$BP493,"P")+COUNTIF($G493:$BP493,"p5,a5")/2+COUNTIF($G493:$BP493,"p5,b5")/2+COUNTIF($G493:$BP493,"p5,c5")/2+COUNTIF($G493:$BP493,"p5,d5")/2</f>
        <v/>
      </c>
      <c r="BZ493" s="63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4">
        <f>IF(BZ493&gt;25,4,IF(BZ493&gt;18,3,IF(BZ493&gt;12,2,IF(BZ493&gt;4,1,0))))-BX493-2+1</f>
        <v/>
      </c>
      <c r="CE493" s="30" t="n"/>
      <c r="CF493" s="64">
        <f>CD493*CI493</f>
        <v/>
      </c>
      <c r="CG493" s="65">
        <f>F493-BY493+1</f>
        <v/>
      </c>
      <c r="CH493" s="64">
        <f>CE493*16</f>
        <v/>
      </c>
      <c r="CI493" s="66">
        <f>VLOOKUP(A493,[1]DATA!$A$6:$AI$331,34,0)</f>
        <v/>
      </c>
      <c r="CJ493" s="67">
        <f>VLOOKUP(A493,[2]CHAMCONG!A$7:CI$333,79,0)</f>
        <v/>
      </c>
      <c r="CK493" s="68">
        <f>CJ493-CA493</f>
        <v/>
      </c>
    </row>
    <row r="494">
      <c r="A494" s="88" t="inlineStr">
        <is>
          <t>A2296</t>
        </is>
      </c>
      <c r="B494" s="70" t="inlineStr">
        <is>
          <t>Lê Út Hồng</t>
        </is>
      </c>
      <c r="C494" s="77" t="inlineStr">
        <is>
          <t>X2 Line 2-1</t>
        </is>
      </c>
      <c r="D494" s="84" t="inlineStr">
        <is>
          <t>Trực tiếp</t>
        </is>
      </c>
      <c r="E494" s="69" t="inlineStr">
        <is>
          <t>2022-03-23</t>
        </is>
      </c>
      <c r="F494" s="69" t="inlineStr"/>
      <c r="G494" s="73" t="inlineStr">
        <is>
          <t>A</t>
        </is>
      </c>
      <c r="H494" s="73" t="n">
        <v>4</v>
      </c>
      <c r="I494" s="75" t="inlineStr">
        <is>
          <t>A</t>
        </is>
      </c>
      <c r="J494" s="75" t="n">
        <v>4</v>
      </c>
      <c r="K494" s="73" t="inlineStr"/>
      <c r="L494" s="73" t="n">
        <v>0</v>
      </c>
      <c r="M494" s="73" t="inlineStr">
        <is>
          <t>A</t>
        </is>
      </c>
      <c r="N494" s="73" t="n">
        <v>2</v>
      </c>
      <c r="O494" s="75" t="inlineStr">
        <is>
          <t>A</t>
        </is>
      </c>
      <c r="P494" s="75" t="n">
        <v>4</v>
      </c>
      <c r="Q494" s="73" t="inlineStr">
        <is>
          <t>A</t>
        </is>
      </c>
      <c r="R494" s="73" t="n">
        <v>4</v>
      </c>
      <c r="S494" s="73" t="inlineStr">
        <is>
          <t>A</t>
        </is>
      </c>
      <c r="T494" s="73" t="n">
        <v>4</v>
      </c>
      <c r="U494" s="73" t="inlineStr">
        <is>
          <t>A</t>
        </is>
      </c>
      <c r="V494" s="73" t="n">
        <v>4</v>
      </c>
      <c r="W494" s="73" t="inlineStr">
        <is>
          <t>L</t>
        </is>
      </c>
      <c r="X494" s="73" t="n">
        <v>12</v>
      </c>
      <c r="Y494" s="73" t="inlineStr"/>
      <c r="Z494" s="73" t="n">
        <v>12</v>
      </c>
      <c r="AA494" s="73" t="inlineStr">
        <is>
          <t>R0</t>
        </is>
      </c>
      <c r="AB494" s="73" t="n">
        <v>0</v>
      </c>
      <c r="AC494" s="73" t="n"/>
      <c r="AD494" s="73" t="n"/>
      <c r="AE494" s="73" t="n"/>
      <c r="AF494" s="73" t="n"/>
      <c r="AG494" s="73" t="n"/>
      <c r="AH494" s="73" t="n"/>
      <c r="AI494" s="73" t="n"/>
      <c r="AJ494" s="73" t="n"/>
      <c r="AK494" s="73" t="n"/>
      <c r="AL494" s="73" t="n"/>
      <c r="AM494" s="73" t="n"/>
      <c r="AN494" s="73" t="n"/>
      <c r="AO494" s="73" t="n"/>
      <c r="AP494" s="73" t="n"/>
      <c r="AQ494" s="73" t="n"/>
      <c r="AR494" s="73" t="n"/>
      <c r="AS494" s="73" t="n"/>
      <c r="AT494" s="73" t="n"/>
      <c r="AU494" s="73" t="n"/>
      <c r="AV494" s="73" t="n"/>
      <c r="AW494" s="73" t="n"/>
      <c r="AX494" s="73" t="n"/>
      <c r="AY494" s="73" t="n"/>
      <c r="AZ494" s="73" t="n"/>
      <c r="BA494" s="73" t="n"/>
      <c r="BB494" s="73" t="n"/>
      <c r="BC494" s="73" t="n"/>
      <c r="BD494" s="73" t="n"/>
      <c r="BE494" s="73" t="n"/>
      <c r="BF494" s="73" t="n"/>
      <c r="BG494" s="73" t="n"/>
      <c r="BH494" s="73" t="n"/>
      <c r="BI494" s="73" t="n"/>
      <c r="BJ494" s="73" t="n"/>
      <c r="BK494" s="73" t="n"/>
      <c r="BL494" s="73" t="n"/>
      <c r="BM494" s="73" t="n"/>
      <c r="BN494" s="73" t="n"/>
      <c r="BO494" s="73" t="n"/>
      <c r="BP494" s="73" t="n"/>
      <c r="BQ494" s="62">
        <f>COUNTIF($G494:$BP494,"a")+COUNTIF($G494:$BP494,"r0,a5")/2+COUNTIF($G494:$BP494,"p5,a5")/2</f>
        <v/>
      </c>
      <c r="BR494" s="62">
        <f>COUNTIF($G494:$BP494,"d")+COUNTIF($G494:$BP494,"r0,d5")/2+COUNTIF($G494:$BP494,"p5,d5")/2</f>
        <v/>
      </c>
      <c r="BS494" s="62">
        <f>COUNTIF($G494:$BP494,"b")+COUNTIF($G494:$BP494,"r0,b5")/2+COUNTIF($G494:$BP494,"p5,b5")/2</f>
        <v/>
      </c>
      <c r="BT494" s="62">
        <f>COUNTIF($G494:$BP494,"c")+COUNTIF($G494:$BP494,"r0,c5")/2+COUNTIF($G494:$BP494,"p5,c5")/2</f>
        <v/>
      </c>
      <c r="BU494" s="62">
        <f>COUNTIF($G494:$BP494,"KH")+COUNTIF($G494:$BP494,"TL")+COUNTIF($G494:$BP494,"L")</f>
        <v/>
      </c>
      <c r="BV494" s="62" t="n"/>
      <c r="BW494" s="62">
        <f>COUNTIF($G494:$BP494,"hh")</f>
        <v/>
      </c>
      <c r="BX494" s="62">
        <f>COUNTIF($G494:$BP494,"nt7")</f>
        <v/>
      </c>
      <c r="BY494" s="62">
        <f>COUNTIF($G494:$BP494,"P")+COUNTIF($G494:$BP494,"p5,a5")/2+COUNTIF($G494:$BP494,"p5,b5")/2+COUNTIF($G494:$BP494,"p5,c5")/2+COUNTIF($G494:$BP494,"p5,d5")/2</f>
        <v/>
      </c>
      <c r="BZ494" s="63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4">
        <f>IF(BZ494&gt;25,4,IF(BZ494&gt;18,3,IF(BZ494&gt;12,2,IF(BZ494&gt;4,1,0))))-BX494-2+1</f>
        <v/>
      </c>
      <c r="CE494" s="30" t="n"/>
      <c r="CF494" s="64">
        <f>CD494*CI494</f>
        <v/>
      </c>
      <c r="CG494" s="65">
        <f>F494-BY494+1</f>
        <v/>
      </c>
      <c r="CH494" s="64">
        <f>CE494*16</f>
        <v/>
      </c>
      <c r="CI494" s="66">
        <f>VLOOKUP(A494,[1]DATA!$A$6:$AI$331,34,0)</f>
        <v/>
      </c>
      <c r="CJ494" s="67">
        <f>VLOOKUP(A494,[2]CHAMCONG!A$7:CI$333,79,0)</f>
        <v/>
      </c>
      <c r="CK494" s="68">
        <f>CJ494-CA494</f>
        <v/>
      </c>
    </row>
    <row r="495">
      <c r="A495" s="88" t="inlineStr">
        <is>
          <t>A2297</t>
        </is>
      </c>
      <c r="B495" s="70" t="inlineStr">
        <is>
          <t>Phạm Việt Lộc</t>
        </is>
      </c>
      <c r="C495" s="77" t="inlineStr">
        <is>
          <t>Kho X3</t>
        </is>
      </c>
      <c r="D495" s="84" t="inlineStr">
        <is>
          <t>Trực tiếp</t>
        </is>
      </c>
      <c r="E495" s="69" t="inlineStr">
        <is>
          <t>2022-03-24</t>
        </is>
      </c>
      <c r="F495" s="69" t="inlineStr"/>
      <c r="G495" s="73" t="inlineStr">
        <is>
          <t>A</t>
        </is>
      </c>
      <c r="H495" s="73" t="n">
        <v>3</v>
      </c>
      <c r="I495" s="75" t="inlineStr">
        <is>
          <t>A</t>
        </is>
      </c>
      <c r="J495" s="75" t="n">
        <v>4</v>
      </c>
      <c r="K495" s="73" t="inlineStr"/>
      <c r="L495" s="73" t="n">
        <v>0</v>
      </c>
      <c r="M495" s="73" t="inlineStr">
        <is>
          <t>A</t>
        </is>
      </c>
      <c r="N495" s="73" t="n">
        <v>4</v>
      </c>
      <c r="O495" s="75" t="inlineStr">
        <is>
          <t>A</t>
        </is>
      </c>
      <c r="P495" s="75" t="n">
        <v>4</v>
      </c>
      <c r="Q495" s="73" t="inlineStr">
        <is>
          <t>A</t>
        </is>
      </c>
      <c r="R495" s="73" t="n">
        <v>4</v>
      </c>
      <c r="S495" s="73" t="inlineStr">
        <is>
          <t>A</t>
        </is>
      </c>
      <c r="T495" s="73" t="n">
        <v>4</v>
      </c>
      <c r="U495" s="73" t="inlineStr">
        <is>
          <t>A</t>
        </is>
      </c>
      <c r="V495" s="73" t="n">
        <v>4</v>
      </c>
      <c r="W495" s="73" t="inlineStr">
        <is>
          <t>L</t>
        </is>
      </c>
      <c r="X495" s="73" t="n">
        <v>0</v>
      </c>
      <c r="Y495" s="73" t="inlineStr"/>
      <c r="Z495" s="73" t="n">
        <v>3</v>
      </c>
      <c r="AA495" s="73" t="inlineStr">
        <is>
          <t>R0</t>
        </is>
      </c>
      <c r="AB495" s="73" t="n">
        <v>0</v>
      </c>
      <c r="AC495" s="73" t="n"/>
      <c r="AD495" s="73" t="n"/>
      <c r="AE495" s="73" t="n"/>
      <c r="AF495" s="73" t="n"/>
      <c r="AG495" s="73" t="n"/>
      <c r="AH495" s="73" t="n"/>
      <c r="AI495" s="73" t="n"/>
      <c r="AJ495" s="73" t="n"/>
      <c r="AK495" s="73" t="n"/>
      <c r="AL495" s="73" t="n"/>
      <c r="AM495" s="73" t="n"/>
      <c r="AN495" s="73" t="n"/>
      <c r="AO495" s="73" t="n"/>
      <c r="AP495" s="73" t="n"/>
      <c r="AQ495" s="73" t="n"/>
      <c r="AR495" s="73" t="n"/>
      <c r="AS495" s="73" t="n"/>
      <c r="AT495" s="73" t="n"/>
      <c r="AU495" s="73" t="n"/>
      <c r="AV495" s="73" t="n"/>
      <c r="AW495" s="73" t="n"/>
      <c r="AX495" s="73" t="n"/>
      <c r="AY495" s="73" t="n"/>
      <c r="AZ495" s="73" t="n"/>
      <c r="BA495" s="73" t="n"/>
      <c r="BB495" s="73" t="n"/>
      <c r="BC495" s="73" t="n"/>
      <c r="BD495" s="73" t="n"/>
      <c r="BE495" s="73" t="n"/>
      <c r="BF495" s="73" t="n"/>
      <c r="BG495" s="73" t="n"/>
      <c r="BH495" s="73" t="n"/>
      <c r="BI495" s="73" t="n"/>
      <c r="BJ495" s="73" t="n"/>
      <c r="BK495" s="73" t="n"/>
      <c r="BL495" s="73" t="n"/>
      <c r="BM495" s="73" t="n"/>
      <c r="BN495" s="73" t="n"/>
      <c r="BO495" s="73" t="n"/>
      <c r="BP495" s="73" t="n"/>
      <c r="BQ495" s="62">
        <f>COUNTIF($G495:$BP495,"a")+COUNTIF($G495:$BP495,"r0,a5")/2+COUNTIF($G495:$BP495,"p5,a5")/2</f>
        <v/>
      </c>
      <c r="BR495" s="62">
        <f>COUNTIF($G495:$BP495,"d")+COUNTIF($G495:$BP495,"r0,d5")/2+COUNTIF($G495:$BP495,"p5,d5")/2</f>
        <v/>
      </c>
      <c r="BS495" s="62">
        <f>COUNTIF($G495:$BP495,"b")+COUNTIF($G495:$BP495,"r0,b5")/2+COUNTIF($G495:$BP495,"p5,b5")/2</f>
        <v/>
      </c>
      <c r="BT495" s="62">
        <f>COUNTIF($G495:$BP495,"c")+COUNTIF($G495:$BP495,"r0,c5")/2+COUNTIF($G495:$BP495,"p5,c5")/2</f>
        <v/>
      </c>
      <c r="BU495" s="62">
        <f>COUNTIF($G495:$BP495,"KH")+COUNTIF($G495:$BP495,"TL")+COUNTIF($G495:$BP495,"L")</f>
        <v/>
      </c>
      <c r="BV495" s="62" t="n"/>
      <c r="BW495" s="62">
        <f>COUNTIF($G495:$BP495,"hh")</f>
        <v/>
      </c>
      <c r="BX495" s="62">
        <f>COUNTIF($G495:$BP495,"nt7")</f>
        <v/>
      </c>
      <c r="BY495" s="62">
        <f>COUNTIF($G495:$BP495,"P")+COUNTIF($G495:$BP495,"p5,a5")/2+COUNTIF($G495:$BP495,"p5,b5")/2+COUNTIF($G495:$BP495,"p5,c5")/2+COUNTIF($G495:$BP495,"p5,d5")/2</f>
        <v/>
      </c>
      <c r="BZ495" s="63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4">
        <f>IF(BZ495&gt;25,4,IF(BZ495&gt;18,3,IF(BZ495&gt;12,2,IF(BZ495&gt;4,1,0))))-BX495-2+1</f>
        <v/>
      </c>
      <c r="CE495" s="30" t="n"/>
      <c r="CF495" s="64">
        <f>CD495*CI495</f>
        <v/>
      </c>
      <c r="CG495" s="65">
        <f>F495-BY495+1</f>
        <v/>
      </c>
      <c r="CH495" s="64">
        <f>CE495*16</f>
        <v/>
      </c>
      <c r="CI495" s="66">
        <f>VLOOKUP(A495,[1]DATA!$A$6:$AI$331,34,0)</f>
        <v/>
      </c>
      <c r="CJ495" s="67">
        <f>VLOOKUP(A495,[2]CHAMCONG!A$7:CI$333,79,0)</f>
        <v/>
      </c>
      <c r="CK495" s="68">
        <f>CJ495-CA495</f>
        <v/>
      </c>
    </row>
    <row r="496">
      <c r="A496" s="88" t="inlineStr">
        <is>
          <t>A2299</t>
        </is>
      </c>
      <c r="B496" s="70" t="inlineStr">
        <is>
          <t>Phạm Hoàng Phương</t>
        </is>
      </c>
      <c r="C496" s="77" t="inlineStr">
        <is>
          <t>X2 Line 2-1</t>
        </is>
      </c>
      <c r="D496" s="84" t="inlineStr">
        <is>
          <t>Trực tiếp</t>
        </is>
      </c>
      <c r="E496" s="69" t="inlineStr">
        <is>
          <t>2022-03-23</t>
        </is>
      </c>
      <c r="F496" s="69" t="inlineStr"/>
      <c r="G496" s="73" t="inlineStr">
        <is>
          <t>C</t>
        </is>
      </c>
      <c r="H496" s="73" t="n">
        <v>4</v>
      </c>
      <c r="I496" s="75" t="inlineStr">
        <is>
          <t>C</t>
        </is>
      </c>
      <c r="J496" s="75" t="n">
        <v>4</v>
      </c>
      <c r="K496" s="73" t="inlineStr"/>
      <c r="L496" s="73" t="n">
        <v>0</v>
      </c>
      <c r="M496" s="73" t="inlineStr">
        <is>
          <t>P0</t>
        </is>
      </c>
      <c r="N496" s="73" t="n">
        <v>0</v>
      </c>
      <c r="O496" s="75" t="inlineStr">
        <is>
          <t>C</t>
        </is>
      </c>
      <c r="P496" s="75" t="n">
        <v>4</v>
      </c>
      <c r="Q496" s="73" t="inlineStr">
        <is>
          <t>C</t>
        </is>
      </c>
      <c r="R496" s="73" t="n">
        <v>4</v>
      </c>
      <c r="S496" s="73" t="inlineStr">
        <is>
          <t>P0</t>
        </is>
      </c>
      <c r="T496" s="73" t="n">
        <v>0</v>
      </c>
      <c r="U496" s="73" t="inlineStr">
        <is>
          <t>C</t>
        </is>
      </c>
      <c r="V496" s="73" t="n">
        <v>4</v>
      </c>
      <c r="W496" s="73" t="inlineStr">
        <is>
          <t>L</t>
        </is>
      </c>
      <c r="X496" s="73" t="n">
        <v>0</v>
      </c>
      <c r="Y496" s="73" t="inlineStr"/>
      <c r="Z496" s="73" t="n">
        <v>0</v>
      </c>
      <c r="AA496" s="73" t="inlineStr">
        <is>
          <t>P0</t>
        </is>
      </c>
      <c r="AB496" s="73" t="n">
        <v>0</v>
      </c>
      <c r="AC496" s="73" t="n"/>
      <c r="AD496" s="73" t="n"/>
      <c r="AE496" s="73" t="n"/>
      <c r="AF496" s="73" t="n"/>
      <c r="AG496" s="73" t="n"/>
      <c r="AH496" s="73" t="n"/>
      <c r="AI496" s="73" t="n"/>
      <c r="AJ496" s="73" t="n"/>
      <c r="AK496" s="73" t="n"/>
      <c r="AL496" s="73" t="n"/>
      <c r="AM496" s="73" t="n"/>
      <c r="AN496" s="73" t="n"/>
      <c r="AO496" s="73" t="n"/>
      <c r="AP496" s="73" t="n"/>
      <c r="AQ496" s="73" t="n"/>
      <c r="AR496" s="73" t="n"/>
      <c r="AS496" s="73" t="n"/>
      <c r="AT496" s="73" t="n"/>
      <c r="AU496" s="73" t="n"/>
      <c r="AV496" s="73" t="n"/>
      <c r="AW496" s="73" t="n"/>
      <c r="AX496" s="73" t="n"/>
      <c r="AY496" s="73" t="n"/>
      <c r="AZ496" s="73" t="n"/>
      <c r="BA496" s="73" t="n"/>
      <c r="BB496" s="73" t="n"/>
      <c r="BC496" s="73" t="n"/>
      <c r="BD496" s="73" t="n"/>
      <c r="BE496" s="73" t="n"/>
      <c r="BF496" s="73" t="n"/>
      <c r="BG496" s="73" t="n"/>
      <c r="BH496" s="73" t="n"/>
      <c r="BI496" s="73" t="n"/>
      <c r="BJ496" s="73" t="n"/>
      <c r="BK496" s="73" t="n"/>
      <c r="BL496" s="73" t="n"/>
      <c r="BM496" s="73" t="n"/>
      <c r="BN496" s="73" t="n"/>
      <c r="BO496" s="73" t="n"/>
      <c r="BP496" s="73" t="n"/>
      <c r="BQ496" s="62">
        <f>COUNTIF($G496:$BP496,"a")+COUNTIF($G496:$BP496,"r0,a5")/2+COUNTIF($G496:$BP496,"p5,a5")/2</f>
        <v/>
      </c>
      <c r="BR496" s="62">
        <f>COUNTIF($G496:$BP496,"d")+COUNTIF($G496:$BP496,"r0,d5")/2+COUNTIF($G496:$BP496,"p5,d5")/2</f>
        <v/>
      </c>
      <c r="BS496" s="62">
        <f>COUNTIF($G496:$BP496,"b")+COUNTIF($G496:$BP496,"r0,b5")/2+COUNTIF($G496:$BP496,"p5,b5")/2</f>
        <v/>
      </c>
      <c r="BT496" s="62">
        <f>COUNTIF($G496:$BP496,"c")+COUNTIF($G496:$BP496,"r0,c5")/2+COUNTIF($G496:$BP496,"p5,c5")/2</f>
        <v/>
      </c>
      <c r="BU496" s="62">
        <f>COUNTIF($G496:$BP496,"KH")+COUNTIF($G496:$BP496,"TL")+COUNTIF($G496:$BP496,"L")</f>
        <v/>
      </c>
      <c r="BV496" s="62" t="n"/>
      <c r="BW496" s="62">
        <f>COUNTIF($G496:$BP496,"hh")</f>
        <v/>
      </c>
      <c r="BX496" s="62">
        <f>COUNTIF($G496:$BP496,"nt7")</f>
        <v/>
      </c>
      <c r="BY496" s="62">
        <f>COUNTIF($G496:$BP496,"P")+COUNTIF($G496:$BP496,"p5,a5")/2+COUNTIF($G496:$BP496,"p5,b5")/2+COUNTIF($G496:$BP496,"p5,c5")/2+COUNTIF($G496:$BP496,"p5,d5")/2</f>
        <v/>
      </c>
      <c r="BZ496" s="63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4">
        <f>IF(BZ496&gt;25,4,IF(BZ496&gt;18,3,IF(BZ496&gt;12,2,IF(BZ496&gt;4,1,0))))-BX496-2+1</f>
        <v/>
      </c>
      <c r="CE496" s="30" t="n"/>
      <c r="CF496" s="64">
        <f>CD496*CI496</f>
        <v/>
      </c>
      <c r="CG496" s="65">
        <f>F496-BY496+1</f>
        <v/>
      </c>
      <c r="CH496" s="64">
        <f>CE496*16</f>
        <v/>
      </c>
      <c r="CI496" s="66">
        <f>VLOOKUP(A496,[1]DATA!$A$6:$AI$331,34,0)</f>
        <v/>
      </c>
      <c r="CJ496" s="67">
        <f>VLOOKUP(A496,[2]CHAMCONG!A$7:CI$333,79,0)</f>
        <v/>
      </c>
      <c r="CK496" s="68">
        <f>CJ496-CA496</f>
        <v/>
      </c>
    </row>
    <row r="497">
      <c r="A497" s="88" t="inlineStr">
        <is>
          <t>A2300</t>
        </is>
      </c>
      <c r="B497" s="70" t="inlineStr">
        <is>
          <t>Lê Toàn Thắng</t>
        </is>
      </c>
      <c r="C497" s="77" t="inlineStr">
        <is>
          <t>QA/QC X2</t>
        </is>
      </c>
      <c r="D497" s="84" t="inlineStr">
        <is>
          <t>Trực tiếp</t>
        </is>
      </c>
      <c r="E497" s="69" t="inlineStr">
        <is>
          <t>2022-03-24</t>
        </is>
      </c>
      <c r="F497" s="69" t="inlineStr"/>
      <c r="G497" s="73" t="inlineStr">
        <is>
          <t>A</t>
        </is>
      </c>
      <c r="H497" s="73" t="n">
        <v>4</v>
      </c>
      <c r="I497" s="75" t="inlineStr">
        <is>
          <t>P0</t>
        </is>
      </c>
      <c r="J497" s="75" t="n">
        <v>0</v>
      </c>
      <c r="K497" s="73" t="inlineStr"/>
      <c r="L497" s="73" t="n">
        <v>0</v>
      </c>
      <c r="M497" s="73" t="inlineStr">
        <is>
          <t>P0</t>
        </is>
      </c>
      <c r="N497" s="73" t="n">
        <v>0</v>
      </c>
      <c r="O497" s="75" t="inlineStr">
        <is>
          <t>C</t>
        </is>
      </c>
      <c r="P497" s="75" t="n">
        <v>4</v>
      </c>
      <c r="Q497" s="73" t="inlineStr">
        <is>
          <t>C</t>
        </is>
      </c>
      <c r="R497" s="73" t="n">
        <v>4</v>
      </c>
      <c r="S497" s="73" t="inlineStr">
        <is>
          <t>C</t>
        </is>
      </c>
      <c r="T497" s="73" t="n">
        <v>4</v>
      </c>
      <c r="U497" s="73" t="inlineStr">
        <is>
          <t>C</t>
        </is>
      </c>
      <c r="V497" s="73" t="n">
        <v>4</v>
      </c>
      <c r="W497" s="73" t="inlineStr">
        <is>
          <t>L</t>
        </is>
      </c>
      <c r="X497" s="73" t="n">
        <v>0</v>
      </c>
      <c r="Y497" s="73" t="inlineStr"/>
      <c r="Z497" s="73" t="n">
        <v>0</v>
      </c>
      <c r="AA497" s="73" t="inlineStr">
        <is>
          <t>P0</t>
        </is>
      </c>
      <c r="AB497" s="73" t="n">
        <v>0</v>
      </c>
      <c r="AC497" s="73" t="n"/>
      <c r="AD497" s="73" t="n"/>
      <c r="AE497" s="73" t="n"/>
      <c r="AF497" s="73" t="n"/>
      <c r="AG497" s="73" t="n"/>
      <c r="AH497" s="73" t="n"/>
      <c r="AI497" s="73" t="n"/>
      <c r="AJ497" s="73" t="n"/>
      <c r="AK497" s="73" t="n"/>
      <c r="AL497" s="73" t="n"/>
      <c r="AM497" s="73" t="n"/>
      <c r="AN497" s="73" t="n"/>
      <c r="AO497" s="73" t="n"/>
      <c r="AP497" s="73" t="n"/>
      <c r="AQ497" s="73" t="n"/>
      <c r="AR497" s="73" t="n"/>
      <c r="AS497" s="73" t="n"/>
      <c r="AT497" s="73" t="n"/>
      <c r="AU497" s="73" t="n"/>
      <c r="AV497" s="73" t="n"/>
      <c r="AW497" s="73" t="n"/>
      <c r="AX497" s="73" t="n"/>
      <c r="AY497" s="73" t="n"/>
      <c r="AZ497" s="73" t="n"/>
      <c r="BA497" s="73" t="n"/>
      <c r="BB497" s="73" t="n"/>
      <c r="BC497" s="73" t="n"/>
      <c r="BD497" s="73" t="n"/>
      <c r="BE497" s="73" t="n"/>
      <c r="BF497" s="73" t="n"/>
      <c r="BG497" s="73" t="n"/>
      <c r="BH497" s="73" t="n"/>
      <c r="BI497" s="73" t="n"/>
      <c r="BJ497" s="73" t="n"/>
      <c r="BK497" s="73" t="n"/>
      <c r="BL497" s="73" t="n"/>
      <c r="BM497" s="73" t="n"/>
      <c r="BN497" s="73" t="n"/>
      <c r="BO497" s="73" t="n"/>
      <c r="BP497" s="73" t="n"/>
      <c r="BQ497" s="62">
        <f>COUNTIF($G497:$BP497,"a")+COUNTIF($G497:$BP497,"r0,a5")/2+COUNTIF($G497:$BP497,"p5,a5")/2</f>
        <v/>
      </c>
      <c r="BR497" s="62">
        <f>COUNTIF($G497:$BP497,"d")+COUNTIF($G497:$BP497,"r0,d5")/2+COUNTIF($G497:$BP497,"p5,d5")/2</f>
        <v/>
      </c>
      <c r="BS497" s="62">
        <f>COUNTIF($G497:$BP497,"b")+COUNTIF($G497:$BP497,"r0,b5")/2+COUNTIF($G497:$BP497,"p5,b5")/2</f>
        <v/>
      </c>
      <c r="BT497" s="62">
        <f>COUNTIF($G497:$BP497,"c")+COUNTIF($G497:$BP497,"r0,c5")/2+COUNTIF($G497:$BP497,"p5,c5")/2</f>
        <v/>
      </c>
      <c r="BU497" s="62">
        <f>COUNTIF($G497:$BP497,"KH")+COUNTIF($G497:$BP497,"TL")+COUNTIF($G497:$BP497,"L")</f>
        <v/>
      </c>
      <c r="BV497" s="62" t="n"/>
      <c r="BW497" s="62">
        <f>COUNTIF($G497:$BP497,"hh")</f>
        <v/>
      </c>
      <c r="BX497" s="62">
        <f>COUNTIF($G497:$BP497,"nt7")</f>
        <v/>
      </c>
      <c r="BY497" s="62">
        <f>COUNTIF($G497:$BP497,"P")+COUNTIF($G497:$BP497,"p5,a5")/2+COUNTIF($G497:$BP497,"p5,b5")/2+COUNTIF($G497:$BP497,"p5,c5")/2+COUNTIF($G497:$BP497,"p5,d5")/2</f>
        <v/>
      </c>
      <c r="BZ497" s="63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4">
        <f>IF(BZ497&gt;25,4,IF(BZ497&gt;18,3,IF(BZ497&gt;12,2,IF(BZ497&gt;4,1,0))))-BX497-2+1</f>
        <v/>
      </c>
      <c r="CE497" s="30" t="n"/>
      <c r="CF497" s="64">
        <f>CD497*CI497</f>
        <v/>
      </c>
      <c r="CG497" s="65">
        <f>F497-BY497+1</f>
        <v/>
      </c>
      <c r="CH497" s="64">
        <f>CE497*16</f>
        <v/>
      </c>
      <c r="CI497" s="66">
        <f>VLOOKUP(A497,[1]DATA!$A$6:$AI$331,34,0)</f>
        <v/>
      </c>
      <c r="CJ497" s="67">
        <f>VLOOKUP(A497,[2]CHAMCONG!A$7:CI$333,79,0)</f>
        <v/>
      </c>
      <c r="CK497" s="68">
        <f>CJ497-CA497</f>
        <v/>
      </c>
    </row>
    <row r="498">
      <c r="A498" s="88" t="inlineStr">
        <is>
          <t>A2301</t>
        </is>
      </c>
      <c r="B498" s="70" t="inlineStr">
        <is>
          <t>Trần Anh Kiệt</t>
        </is>
      </c>
      <c r="C498" s="77" t="inlineStr">
        <is>
          <t>Kho X3</t>
        </is>
      </c>
      <c r="D498" s="84" t="inlineStr">
        <is>
          <t>Trực tiếp</t>
        </is>
      </c>
      <c r="E498" s="69" t="inlineStr">
        <is>
          <t>2022-03-31</t>
        </is>
      </c>
      <c r="F498" s="69" t="inlineStr"/>
      <c r="G498" s="73" t="inlineStr">
        <is>
          <t>P0</t>
        </is>
      </c>
      <c r="H498" s="73" t="n">
        <v>0</v>
      </c>
      <c r="I498" s="75" t="inlineStr">
        <is>
          <t>P0</t>
        </is>
      </c>
      <c r="J498" s="75" t="n">
        <v>0</v>
      </c>
      <c r="K498" s="73" t="inlineStr"/>
      <c r="L498" s="73" t="n">
        <v>0</v>
      </c>
      <c r="M498" s="73" t="inlineStr">
        <is>
          <t>P0</t>
        </is>
      </c>
      <c r="N498" s="73" t="n">
        <v>0</v>
      </c>
      <c r="O498" s="75" t="inlineStr">
        <is>
          <t>P0</t>
        </is>
      </c>
      <c r="P498" s="75" t="n">
        <v>0</v>
      </c>
      <c r="Q498" s="73" t="inlineStr">
        <is>
          <t>P0</t>
        </is>
      </c>
      <c r="R498" s="73" t="n">
        <v>0</v>
      </c>
      <c r="S498" s="73" t="inlineStr">
        <is>
          <t>R0</t>
        </is>
      </c>
      <c r="T498" s="73" t="n">
        <v>0</v>
      </c>
      <c r="U498" s="73" t="inlineStr">
        <is>
          <t>A</t>
        </is>
      </c>
      <c r="V498" s="73" t="n">
        <v>3</v>
      </c>
      <c r="W498" s="73" t="inlineStr">
        <is>
          <t>L</t>
        </is>
      </c>
      <c r="X498" s="73" t="n">
        <v>0</v>
      </c>
      <c r="Y498" s="73" t="inlineStr"/>
      <c r="Z498" s="73" t="n">
        <v>0</v>
      </c>
      <c r="AA498" s="73" t="inlineStr">
        <is>
          <t>R0</t>
        </is>
      </c>
      <c r="AB498" s="73" t="n">
        <v>0</v>
      </c>
      <c r="AC498" s="73" t="n"/>
      <c r="AD498" s="73" t="n"/>
      <c r="AE498" s="73" t="n"/>
      <c r="AF498" s="73" t="n"/>
      <c r="AG498" s="73" t="n"/>
      <c r="AH498" s="73" t="n"/>
      <c r="AI498" s="73" t="n"/>
      <c r="AJ498" s="73" t="n"/>
      <c r="AK498" s="73" t="n"/>
      <c r="AL498" s="73" t="n"/>
      <c r="AM498" s="73" t="n"/>
      <c r="AN498" s="73" t="n"/>
      <c r="AO498" s="73" t="n"/>
      <c r="AP498" s="73" t="n"/>
      <c r="AQ498" s="73" t="n"/>
      <c r="AR498" s="73" t="n"/>
      <c r="AS498" s="73" t="n"/>
      <c r="AT498" s="73" t="n"/>
      <c r="AU498" s="73" t="n"/>
      <c r="AV498" s="73" t="n"/>
      <c r="AW498" s="73" t="n"/>
      <c r="AX498" s="73" t="n"/>
      <c r="AY498" s="73" t="n"/>
      <c r="AZ498" s="73" t="n"/>
      <c r="BA498" s="73" t="n"/>
      <c r="BB498" s="73" t="n"/>
      <c r="BC498" s="73" t="n"/>
      <c r="BD498" s="73" t="n"/>
      <c r="BE498" s="73" t="n"/>
      <c r="BF498" s="73" t="n"/>
      <c r="BG498" s="73" t="n"/>
      <c r="BH498" s="73" t="n"/>
      <c r="BI498" s="73" t="n"/>
      <c r="BJ498" s="73" t="n"/>
      <c r="BK498" s="73" t="n"/>
      <c r="BL498" s="73" t="n"/>
      <c r="BM498" s="73" t="n"/>
      <c r="BN498" s="73" t="n"/>
      <c r="BO498" s="73" t="n"/>
      <c r="BP498" s="73" t="n"/>
      <c r="BQ498" s="62">
        <f>COUNTIF($G498:$BP498,"a")+COUNTIF($G498:$BP498,"r0,a5")/2+COUNTIF($G498:$BP498,"p5,a5")/2</f>
        <v/>
      </c>
      <c r="BR498" s="62">
        <f>COUNTIF($G498:$BP498,"d")+COUNTIF($G498:$BP498,"r0,d5")/2+COUNTIF($G498:$BP498,"p5,d5")/2</f>
        <v/>
      </c>
      <c r="BS498" s="62">
        <f>COUNTIF($G498:$BP498,"b")+COUNTIF($G498:$BP498,"r0,b5")/2+COUNTIF($G498:$BP498,"p5,b5")/2</f>
        <v/>
      </c>
      <c r="BT498" s="62">
        <f>COUNTIF($G498:$BP498,"c")+COUNTIF($G498:$BP498,"r0,c5")/2+COUNTIF($G498:$BP498,"p5,c5")/2</f>
        <v/>
      </c>
      <c r="BU498" s="62">
        <f>COUNTIF($G498:$BP498,"KH")+COUNTIF($G498:$BP498,"TL")+COUNTIF($G498:$BP498,"L")</f>
        <v/>
      </c>
      <c r="BV498" s="62" t="n"/>
      <c r="BW498" s="62">
        <f>COUNTIF($G498:$BP498,"hh")</f>
        <v/>
      </c>
      <c r="BX498" s="62">
        <f>COUNTIF($G498:$BP498,"nt7")</f>
        <v/>
      </c>
      <c r="BY498" s="62">
        <f>COUNTIF($G498:$BP498,"P")+COUNTIF($G498:$BP498,"p5,a5")/2+COUNTIF($G498:$BP498,"p5,b5")/2+COUNTIF($G498:$BP498,"p5,c5")/2+COUNTIF($G498:$BP498,"p5,d5")/2</f>
        <v/>
      </c>
      <c r="BZ498" s="63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4">
        <f>IF(BZ498&gt;25,4,IF(BZ498&gt;18,3,IF(BZ498&gt;12,2,IF(BZ498&gt;4,1,0))))-BX498-2+1</f>
        <v/>
      </c>
      <c r="CE498" s="30" t="n"/>
      <c r="CF498" s="64">
        <f>CD498*CI498</f>
        <v/>
      </c>
      <c r="CG498" s="65">
        <f>F498-BY498+1</f>
        <v/>
      </c>
      <c r="CH498" s="64">
        <f>CE498*16</f>
        <v/>
      </c>
      <c r="CI498" s="66">
        <f>VLOOKUP(A498,[1]DATA!$A$6:$AI$331,34,0)</f>
        <v/>
      </c>
      <c r="CJ498" s="67">
        <f>VLOOKUP(A498,[2]CHAMCONG!A$7:CI$333,79,0)</f>
        <v/>
      </c>
      <c r="CK498" s="68">
        <f>CJ498-CA498</f>
        <v/>
      </c>
    </row>
    <row r="499">
      <c r="A499" s="88" t="inlineStr">
        <is>
          <t>A2302</t>
        </is>
      </c>
      <c r="B499" s="70" t="inlineStr">
        <is>
          <t>Trần Minh Duy</t>
        </is>
      </c>
      <c r="C499" s="77" t="inlineStr">
        <is>
          <t>X2 Line 2-1</t>
        </is>
      </c>
      <c r="D499" s="84" t="inlineStr">
        <is>
          <t>Trực tiếp</t>
        </is>
      </c>
      <c r="E499" s="69" t="inlineStr">
        <is>
          <t>2022-04-04</t>
        </is>
      </c>
      <c r="F499" s="69" t="inlineStr"/>
      <c r="G499" s="73" t="inlineStr"/>
      <c r="H499" s="73" t="inlineStr"/>
      <c r="I499" s="75" t="inlineStr"/>
      <c r="J499" s="75" t="inlineStr"/>
      <c r="K499" s="73" t="inlineStr"/>
      <c r="L499" s="73" t="inlineStr"/>
      <c r="M499" s="73" t="inlineStr">
        <is>
          <t>P0</t>
        </is>
      </c>
      <c r="N499" s="73" t="n">
        <v>0</v>
      </c>
      <c r="O499" s="75" t="inlineStr">
        <is>
          <t>D</t>
        </is>
      </c>
      <c r="P499" s="75" t="n">
        <v>0</v>
      </c>
      <c r="Q499" s="73" t="inlineStr">
        <is>
          <t>D</t>
        </is>
      </c>
      <c r="R499" s="73" t="n">
        <v>0</v>
      </c>
      <c r="S499" s="73" t="inlineStr">
        <is>
          <t>D</t>
        </is>
      </c>
      <c r="T499" s="73" t="n">
        <v>0</v>
      </c>
      <c r="U499" s="73" t="inlineStr">
        <is>
          <t>D</t>
        </is>
      </c>
      <c r="V499" s="73" t="n">
        <v>0</v>
      </c>
      <c r="W499" s="73" t="inlineStr">
        <is>
          <t>L</t>
        </is>
      </c>
      <c r="X499" s="73" t="n">
        <v>0</v>
      </c>
      <c r="Y499" s="73" t="inlineStr"/>
      <c r="Z499" s="73" t="n">
        <v>0</v>
      </c>
      <c r="AA499" s="73" t="inlineStr">
        <is>
          <t>R0</t>
        </is>
      </c>
      <c r="AB499" s="73" t="n">
        <v>0</v>
      </c>
      <c r="AC499" s="73" t="n"/>
      <c r="AD499" s="73" t="n"/>
      <c r="AE499" s="73" t="n"/>
      <c r="AF499" s="73" t="n"/>
      <c r="AG499" s="73" t="n"/>
      <c r="AH499" s="73" t="n"/>
      <c r="AI499" s="73" t="n"/>
      <c r="AJ499" s="73" t="n"/>
      <c r="AK499" s="73" t="n"/>
      <c r="AL499" s="73" t="n"/>
      <c r="AM499" s="73" t="n"/>
      <c r="AN499" s="73" t="n"/>
      <c r="AO499" s="73" t="n"/>
      <c r="AP499" s="73" t="n"/>
      <c r="AQ499" s="73" t="n"/>
      <c r="AR499" s="73" t="n"/>
      <c r="AS499" s="73" t="n"/>
      <c r="AT499" s="73" t="n"/>
      <c r="AU499" s="73" t="n"/>
      <c r="AV499" s="73" t="n"/>
      <c r="AW499" s="73" t="n"/>
      <c r="AX499" s="73" t="n"/>
      <c r="AY499" s="73" t="n"/>
      <c r="AZ499" s="73" t="n"/>
      <c r="BA499" s="73" t="n"/>
      <c r="BB499" s="73" t="n"/>
      <c r="BC499" s="73" t="n"/>
      <c r="BD499" s="73" t="n"/>
      <c r="BE499" s="73" t="n"/>
      <c r="BF499" s="73" t="n"/>
      <c r="BG499" s="73" t="n"/>
      <c r="BH499" s="73" t="n"/>
      <c r="BI499" s="73" t="n"/>
      <c r="BJ499" s="73" t="n"/>
      <c r="BK499" s="73" t="n"/>
      <c r="BL499" s="73" t="n"/>
      <c r="BM499" s="73" t="n"/>
      <c r="BN499" s="73" t="n"/>
      <c r="BO499" s="73" t="n"/>
      <c r="BP499" s="73" t="n"/>
      <c r="BQ499" s="62">
        <f>COUNTIF($G499:$BP499,"a")+COUNTIF($G499:$BP499,"r0,a5")/2+COUNTIF($G499:$BP499,"p5,a5")/2</f>
        <v/>
      </c>
      <c r="BR499" s="62">
        <f>COUNTIF($G499:$BP499,"d")+COUNTIF($G499:$BP499,"r0,d5")/2+COUNTIF($G499:$BP499,"p5,d5")/2</f>
        <v/>
      </c>
      <c r="BS499" s="62">
        <f>COUNTIF($G499:$BP499,"b")+COUNTIF($G499:$BP499,"r0,b5")/2+COUNTIF($G499:$BP499,"p5,b5")/2</f>
        <v/>
      </c>
      <c r="BT499" s="62">
        <f>COUNTIF($G499:$BP499,"c")+COUNTIF($G499:$BP499,"r0,c5")/2+COUNTIF($G499:$BP499,"p5,c5")/2</f>
        <v/>
      </c>
      <c r="BU499" s="62">
        <f>COUNTIF($G499:$BP499,"KH")+COUNTIF($G499:$BP499,"TL")+COUNTIF($G499:$BP499,"L")</f>
        <v/>
      </c>
      <c r="BV499" s="62" t="n"/>
      <c r="BW499" s="62">
        <f>COUNTIF($G499:$BP499,"hh")</f>
        <v/>
      </c>
      <c r="BX499" s="62">
        <f>COUNTIF($G499:$BP499,"nt7")</f>
        <v/>
      </c>
      <c r="BY499" s="62">
        <f>COUNTIF($G499:$BP499,"P")+COUNTIF($G499:$BP499,"p5,a5")/2+COUNTIF($G499:$BP499,"p5,b5")/2+COUNTIF($G499:$BP499,"p5,c5")/2+COUNTIF($G499:$BP499,"p5,d5")/2</f>
        <v/>
      </c>
      <c r="BZ499" s="63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4">
        <f>IF(BZ499&gt;25,4,IF(BZ499&gt;18,3,IF(BZ499&gt;12,2,IF(BZ499&gt;4,1,0))))-BX499-2+1</f>
        <v/>
      </c>
      <c r="CE499" s="30" t="n"/>
      <c r="CF499" s="64">
        <f>CD499*CI499</f>
        <v/>
      </c>
      <c r="CG499" s="65">
        <f>F499-BY499+1</f>
        <v/>
      </c>
      <c r="CH499" s="64">
        <f>CE499*16</f>
        <v/>
      </c>
      <c r="CI499" s="66">
        <f>VLOOKUP(A499,[1]DATA!$A$6:$AI$331,34,0)</f>
        <v/>
      </c>
      <c r="CJ499" s="67">
        <f>VLOOKUP(A499,[2]CHAMCONG!A$7:CI$333,79,0)</f>
        <v/>
      </c>
      <c r="CK499" s="68">
        <f>CJ499-CA499</f>
        <v/>
      </c>
    </row>
    <row r="500">
      <c r="A500" s="88" t="inlineStr">
        <is>
          <t>A2303</t>
        </is>
      </c>
      <c r="B500" s="70" t="inlineStr">
        <is>
          <t>Võ Thanh Tân</t>
        </is>
      </c>
      <c r="C500" s="77" t="inlineStr">
        <is>
          <t>X1 Ép - B</t>
        </is>
      </c>
      <c r="D500" s="84" t="inlineStr">
        <is>
          <t>Trực tiếp</t>
        </is>
      </c>
      <c r="E500" s="69" t="inlineStr">
        <is>
          <t>2022-03-28</t>
        </is>
      </c>
      <c r="F500" s="69" t="inlineStr"/>
      <c r="G500" s="73" t="inlineStr">
        <is>
          <t>A</t>
        </is>
      </c>
      <c r="H500" s="73" t="n">
        <v>4</v>
      </c>
      <c r="I500" s="75" t="inlineStr">
        <is>
          <t>A</t>
        </is>
      </c>
      <c r="J500" s="75" t="n">
        <v>4</v>
      </c>
      <c r="K500" s="73" t="inlineStr"/>
      <c r="L500" s="73" t="n">
        <v>0</v>
      </c>
      <c r="M500" s="73" t="inlineStr">
        <is>
          <t>A</t>
        </is>
      </c>
      <c r="N500" s="73" t="n">
        <v>4</v>
      </c>
      <c r="O500" s="75" t="inlineStr">
        <is>
          <t>A</t>
        </is>
      </c>
      <c r="P500" s="75" t="n">
        <v>4</v>
      </c>
      <c r="Q500" s="73" t="inlineStr">
        <is>
          <t>A</t>
        </is>
      </c>
      <c r="R500" s="73" t="n">
        <v>4</v>
      </c>
      <c r="S500" s="73" t="inlineStr">
        <is>
          <t>A</t>
        </is>
      </c>
      <c r="T500" s="73" t="n">
        <v>4</v>
      </c>
      <c r="U500" s="73" t="inlineStr">
        <is>
          <t>A</t>
        </is>
      </c>
      <c r="V500" s="73" t="n">
        <v>4</v>
      </c>
      <c r="W500" s="73" t="inlineStr">
        <is>
          <t>L</t>
        </is>
      </c>
      <c r="X500" s="73" t="n">
        <v>0</v>
      </c>
      <c r="Y500" s="73" t="inlineStr"/>
      <c r="Z500" s="73" t="n">
        <v>0</v>
      </c>
      <c r="AA500" s="73" t="inlineStr">
        <is>
          <t>P0</t>
        </is>
      </c>
      <c r="AB500" s="73" t="n">
        <v>0</v>
      </c>
      <c r="AC500" s="73" t="n"/>
      <c r="AD500" s="73" t="n"/>
      <c r="AE500" s="73" t="n"/>
      <c r="AF500" s="73" t="n"/>
      <c r="AG500" s="73" t="n"/>
      <c r="AH500" s="73" t="n"/>
      <c r="AI500" s="73" t="n"/>
      <c r="AJ500" s="73" t="n"/>
      <c r="AK500" s="73" t="n"/>
      <c r="AL500" s="73" t="n"/>
      <c r="AM500" s="73" t="n"/>
      <c r="AN500" s="73" t="n"/>
      <c r="AO500" s="73" t="n"/>
      <c r="AP500" s="73" t="n"/>
      <c r="AQ500" s="73" t="n"/>
      <c r="AR500" s="73" t="n"/>
      <c r="AS500" s="73" t="n"/>
      <c r="AT500" s="73" t="n"/>
      <c r="AU500" s="73" t="n"/>
      <c r="AV500" s="73" t="n"/>
      <c r="AW500" s="73" t="n"/>
      <c r="AX500" s="73" t="n"/>
      <c r="AY500" s="73" t="n"/>
      <c r="AZ500" s="73" t="n"/>
      <c r="BA500" s="73" t="n"/>
      <c r="BB500" s="73" t="n"/>
      <c r="BC500" s="73" t="n"/>
      <c r="BD500" s="73" t="n"/>
      <c r="BE500" s="73" t="n"/>
      <c r="BF500" s="73" t="n"/>
      <c r="BG500" s="73" t="n"/>
      <c r="BH500" s="73" t="n"/>
      <c r="BI500" s="73" t="n"/>
      <c r="BJ500" s="73" t="n"/>
      <c r="BK500" s="73" t="n"/>
      <c r="BL500" s="73" t="n"/>
      <c r="BM500" s="73" t="n"/>
      <c r="BN500" s="73" t="n"/>
      <c r="BO500" s="73" t="n"/>
      <c r="BP500" s="73" t="n"/>
      <c r="BQ500" s="62">
        <f>COUNTIF($G500:$BP500,"a")+COUNTIF($G500:$BP500,"r0,a5")/2+COUNTIF($G500:$BP500,"p5,a5")/2</f>
        <v/>
      </c>
      <c r="BR500" s="62">
        <f>COUNTIF($G500:$BP500,"d")+COUNTIF($G500:$BP500,"r0,d5")/2+COUNTIF($G500:$BP500,"p5,d5")/2</f>
        <v/>
      </c>
      <c r="BS500" s="62">
        <f>COUNTIF($G500:$BP500,"b")+COUNTIF($G500:$BP500,"r0,b5")/2+COUNTIF($G500:$BP500,"p5,b5")/2</f>
        <v/>
      </c>
      <c r="BT500" s="62">
        <f>COUNTIF($G500:$BP500,"c")+COUNTIF($G500:$BP500,"r0,c5")/2+COUNTIF($G500:$BP500,"p5,c5")/2</f>
        <v/>
      </c>
      <c r="BU500" s="62">
        <f>COUNTIF($G500:$BP500,"KH")+COUNTIF($G500:$BP500,"TL")+COUNTIF($G500:$BP500,"L")</f>
        <v/>
      </c>
      <c r="BV500" s="62" t="n"/>
      <c r="BW500" s="62">
        <f>COUNTIF($G500:$BP500,"hh")</f>
        <v/>
      </c>
      <c r="BX500" s="62">
        <f>COUNTIF($G500:$BP500,"nt7")</f>
        <v/>
      </c>
      <c r="BY500" s="62">
        <f>COUNTIF($G500:$BP500,"P")+COUNTIF($G500:$BP500,"p5,a5")/2+COUNTIF($G500:$BP500,"p5,b5")/2+COUNTIF($G500:$BP500,"p5,c5")/2+COUNTIF($G500:$BP500,"p5,d5")/2</f>
        <v/>
      </c>
      <c r="BZ500" s="63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4">
        <f>IF(BZ500&gt;25,4,IF(BZ500&gt;18,3,IF(BZ500&gt;12,2,IF(BZ500&gt;4,1,0))))-BX500-2+1</f>
        <v/>
      </c>
      <c r="CE500" s="30" t="n"/>
      <c r="CF500" s="64">
        <f>CD500*CI500</f>
        <v/>
      </c>
      <c r="CG500" s="65">
        <f>F500-BY500+1</f>
        <v/>
      </c>
      <c r="CH500" s="64">
        <f>CE500*16</f>
        <v/>
      </c>
      <c r="CI500" s="66">
        <f>VLOOKUP(A500,[1]DATA!$A$6:$AI$331,34,0)</f>
        <v/>
      </c>
      <c r="CJ500" s="67">
        <f>VLOOKUP(A500,[2]CHAMCONG!A$7:CI$333,79,0)</f>
        <v/>
      </c>
      <c r="CK500" s="68">
        <f>CJ500-CA500</f>
        <v/>
      </c>
    </row>
    <row r="501">
      <c r="A501" s="88" t="inlineStr">
        <is>
          <t>A2304</t>
        </is>
      </c>
      <c r="B501" s="70" t="inlineStr">
        <is>
          <t>Phùng Xuân Nhượng</t>
        </is>
      </c>
      <c r="C501" s="77" t="inlineStr">
        <is>
          <t>Kho X1</t>
        </is>
      </c>
      <c r="D501" s="84" t="inlineStr">
        <is>
          <t>Trực tiếp</t>
        </is>
      </c>
      <c r="E501" s="69" t="inlineStr">
        <is>
          <t>2022-04-01</t>
        </is>
      </c>
      <c r="F501" s="69" t="inlineStr"/>
      <c r="G501" s="73" t="inlineStr">
        <is>
          <t>A</t>
        </is>
      </c>
      <c r="H501" s="73" t="n">
        <v>2</v>
      </c>
      <c r="I501" s="75" t="inlineStr">
        <is>
          <t>A</t>
        </is>
      </c>
      <c r="J501" s="75" t="n">
        <v>4</v>
      </c>
      <c r="K501" s="73" t="inlineStr"/>
      <c r="L501" s="73" t="n">
        <v>0</v>
      </c>
      <c r="M501" s="73" t="inlineStr">
        <is>
          <t>A</t>
        </is>
      </c>
      <c r="N501" s="73" t="n">
        <v>4</v>
      </c>
      <c r="O501" s="75" t="inlineStr">
        <is>
          <t>A</t>
        </is>
      </c>
      <c r="P501" s="75" t="n">
        <v>4</v>
      </c>
      <c r="Q501" s="73" t="inlineStr">
        <is>
          <t>A</t>
        </is>
      </c>
      <c r="R501" s="73" t="n">
        <v>4</v>
      </c>
      <c r="S501" s="73" t="inlineStr">
        <is>
          <t>A</t>
        </is>
      </c>
      <c r="T501" s="73" t="n">
        <v>4</v>
      </c>
      <c r="U501" s="73" t="inlineStr">
        <is>
          <t>A</t>
        </is>
      </c>
      <c r="V501" s="73" t="n">
        <v>4</v>
      </c>
      <c r="W501" s="73" t="inlineStr">
        <is>
          <t>L</t>
        </is>
      </c>
      <c r="X501" s="73" t="n">
        <v>0</v>
      </c>
      <c r="Y501" s="73" t="inlineStr"/>
      <c r="Z501" s="73" t="n">
        <v>0</v>
      </c>
      <c r="AA501" s="73" t="inlineStr">
        <is>
          <t>R0</t>
        </is>
      </c>
      <c r="AB501" s="73" t="n">
        <v>0</v>
      </c>
      <c r="AC501" s="73" t="n"/>
      <c r="AD501" s="73" t="n"/>
      <c r="AE501" s="73" t="n"/>
      <c r="AF501" s="73" t="n"/>
      <c r="AG501" s="73" t="n"/>
      <c r="AH501" s="73" t="n"/>
      <c r="AI501" s="73" t="n"/>
      <c r="AJ501" s="73" t="n"/>
      <c r="AK501" s="73" t="n"/>
      <c r="AL501" s="73" t="n"/>
      <c r="AM501" s="73" t="n"/>
      <c r="AN501" s="73" t="n"/>
      <c r="AO501" s="73" t="n"/>
      <c r="AP501" s="73" t="n"/>
      <c r="AQ501" s="73" t="n"/>
      <c r="AR501" s="73" t="n"/>
      <c r="AS501" s="73" t="n"/>
      <c r="AT501" s="73" t="n"/>
      <c r="AU501" s="73" t="n"/>
      <c r="AV501" s="73" t="n"/>
      <c r="AW501" s="73" t="n"/>
      <c r="AX501" s="73" t="n"/>
      <c r="AY501" s="73" t="n"/>
      <c r="AZ501" s="73" t="n"/>
      <c r="BA501" s="73" t="n"/>
      <c r="BB501" s="73" t="n"/>
      <c r="BC501" s="73" t="n"/>
      <c r="BD501" s="73" t="n"/>
      <c r="BE501" s="73" t="n"/>
      <c r="BF501" s="73" t="n"/>
      <c r="BG501" s="73" t="n"/>
      <c r="BH501" s="73" t="n"/>
      <c r="BI501" s="73" t="n"/>
      <c r="BJ501" s="73" t="n"/>
      <c r="BK501" s="73" t="n"/>
      <c r="BL501" s="73" t="n"/>
      <c r="BM501" s="73" t="n"/>
      <c r="BN501" s="73" t="n"/>
      <c r="BO501" s="73" t="n"/>
      <c r="BP501" s="73" t="n"/>
      <c r="BQ501" s="62">
        <f>COUNTIF($G501:$BP501,"a")+COUNTIF($G501:$BP501,"r0,a5")/2+COUNTIF($G501:$BP501,"p5,a5")/2</f>
        <v/>
      </c>
      <c r="BR501" s="62">
        <f>COUNTIF($G501:$BP501,"d")+COUNTIF($G501:$BP501,"r0,d5")/2+COUNTIF($G501:$BP501,"p5,d5")/2</f>
        <v/>
      </c>
      <c r="BS501" s="62">
        <f>COUNTIF($G501:$BP501,"b")+COUNTIF($G501:$BP501,"r0,b5")/2+COUNTIF($G501:$BP501,"p5,b5")/2</f>
        <v/>
      </c>
      <c r="BT501" s="62">
        <f>COUNTIF($G501:$BP501,"c")+COUNTIF($G501:$BP501,"r0,c5")/2+COUNTIF($G501:$BP501,"p5,c5")/2</f>
        <v/>
      </c>
      <c r="BU501" s="62">
        <f>COUNTIF($G501:$BP501,"KH")+COUNTIF($G501:$BP501,"TL")+COUNTIF($G501:$BP501,"L")</f>
        <v/>
      </c>
      <c r="BV501" s="62" t="n"/>
      <c r="BW501" s="62">
        <f>COUNTIF($G501:$BP501,"hh")</f>
        <v/>
      </c>
      <c r="BX501" s="62">
        <f>COUNTIF($G501:$BP501,"nt7")</f>
        <v/>
      </c>
      <c r="BY501" s="62">
        <f>COUNTIF($G501:$BP501,"P")+COUNTIF($G501:$BP501,"p5,a5")/2+COUNTIF($G501:$BP501,"p5,b5")/2+COUNTIF($G501:$BP501,"p5,c5")/2+COUNTIF($G501:$BP501,"p5,d5")/2</f>
        <v/>
      </c>
      <c r="BZ501" s="63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4">
        <f>IF(BZ501&gt;25,4,IF(BZ501&gt;18,3,IF(BZ501&gt;12,2,IF(BZ501&gt;4,1,0))))-BX501-2+1</f>
        <v/>
      </c>
      <c r="CE501" s="30" t="n"/>
      <c r="CF501" s="64">
        <f>CD501*CI501</f>
        <v/>
      </c>
      <c r="CG501" s="65">
        <f>F501-BY501+1</f>
        <v/>
      </c>
      <c r="CH501" s="64">
        <f>CE501*16</f>
        <v/>
      </c>
      <c r="CI501" s="66">
        <f>VLOOKUP(A501,[1]DATA!$A$6:$AI$331,34,0)</f>
        <v/>
      </c>
      <c r="CJ501" s="67">
        <f>VLOOKUP(A501,[2]CHAMCONG!A$7:CI$333,79,0)</f>
        <v/>
      </c>
      <c r="CK501" s="68">
        <f>CJ501-CA501</f>
        <v/>
      </c>
    </row>
    <row r="502">
      <c r="A502" s="88" t="inlineStr">
        <is>
          <t>A2305</t>
        </is>
      </c>
      <c r="B502" s="70" t="inlineStr">
        <is>
          <t>Nguyễn Văn Tâm</t>
        </is>
      </c>
      <c r="C502" s="77" t="inlineStr">
        <is>
          <t>X1 Ép - B</t>
        </is>
      </c>
      <c r="D502" s="84" t="inlineStr">
        <is>
          <t>Trực tiếp</t>
        </is>
      </c>
      <c r="E502" s="69" t="inlineStr">
        <is>
          <t>2022-03-28</t>
        </is>
      </c>
      <c r="F502" s="69" t="inlineStr"/>
      <c r="G502" s="73" t="inlineStr">
        <is>
          <t>A</t>
        </is>
      </c>
      <c r="H502" s="73" t="n">
        <v>4</v>
      </c>
      <c r="I502" s="75" t="inlineStr">
        <is>
          <t>A</t>
        </is>
      </c>
      <c r="J502" s="75" t="n">
        <v>4</v>
      </c>
      <c r="K502" s="73" t="inlineStr"/>
      <c r="L502" s="73" t="n">
        <v>0</v>
      </c>
      <c r="M502" s="73" t="inlineStr">
        <is>
          <t>A</t>
        </is>
      </c>
      <c r="N502" s="73" t="n">
        <v>4</v>
      </c>
      <c r="O502" s="75" t="inlineStr">
        <is>
          <t>A</t>
        </is>
      </c>
      <c r="P502" s="75" t="n">
        <v>4</v>
      </c>
      <c r="Q502" s="73" t="inlineStr">
        <is>
          <t>A</t>
        </is>
      </c>
      <c r="R502" s="73" t="n">
        <v>4</v>
      </c>
      <c r="S502" s="73" t="inlineStr">
        <is>
          <t>A</t>
        </is>
      </c>
      <c r="T502" s="73" t="n">
        <v>4</v>
      </c>
      <c r="U502" s="73" t="inlineStr">
        <is>
          <t>A</t>
        </is>
      </c>
      <c r="V502" s="73" t="n">
        <v>4</v>
      </c>
      <c r="W502" s="73" t="inlineStr">
        <is>
          <t>L</t>
        </is>
      </c>
      <c r="X502" s="73" t="n">
        <v>0</v>
      </c>
      <c r="Y502" s="73" t="inlineStr"/>
      <c r="Z502" s="73" t="n">
        <v>0</v>
      </c>
      <c r="AA502" s="73" t="inlineStr">
        <is>
          <t>P0</t>
        </is>
      </c>
      <c r="AB502" s="73" t="n">
        <v>0</v>
      </c>
      <c r="AC502" s="73" t="n"/>
      <c r="AD502" s="73" t="n"/>
      <c r="AE502" s="73" t="n"/>
      <c r="AF502" s="73" t="n"/>
      <c r="AG502" s="73" t="n"/>
      <c r="AH502" s="73" t="n"/>
      <c r="AI502" s="73" t="n"/>
      <c r="AJ502" s="73" t="n"/>
      <c r="AK502" s="73" t="n"/>
      <c r="AL502" s="73" t="n"/>
      <c r="AM502" s="73" t="n"/>
      <c r="AN502" s="73" t="n"/>
      <c r="AO502" s="73" t="n"/>
      <c r="AP502" s="73" t="n"/>
      <c r="AQ502" s="73" t="n"/>
      <c r="AR502" s="73" t="n"/>
      <c r="AS502" s="73" t="n"/>
      <c r="AT502" s="73" t="n"/>
      <c r="AU502" s="73" t="n"/>
      <c r="AV502" s="73" t="n"/>
      <c r="AW502" s="73" t="n"/>
      <c r="AX502" s="73" t="n"/>
      <c r="AY502" s="73" t="n"/>
      <c r="AZ502" s="73" t="n"/>
      <c r="BA502" s="73" t="n"/>
      <c r="BB502" s="73" t="n"/>
      <c r="BC502" s="73" t="n"/>
      <c r="BD502" s="73" t="n"/>
      <c r="BE502" s="73" t="n"/>
      <c r="BF502" s="73" t="n"/>
      <c r="BG502" s="73" t="n"/>
      <c r="BH502" s="73" t="n"/>
      <c r="BI502" s="73" t="n"/>
      <c r="BJ502" s="73" t="n"/>
      <c r="BK502" s="73" t="n"/>
      <c r="BL502" s="73" t="n"/>
      <c r="BM502" s="73" t="n"/>
      <c r="BN502" s="73" t="n"/>
      <c r="BO502" s="73" t="n"/>
      <c r="BP502" s="73" t="n"/>
      <c r="BQ502" s="62">
        <f>COUNTIF($G502:$BP502,"a")+COUNTIF($G502:$BP502,"r0,a5")/2+COUNTIF($G502:$BP502,"p5,a5")/2</f>
        <v/>
      </c>
      <c r="BR502" s="62">
        <f>COUNTIF($G502:$BP502,"d")+COUNTIF($G502:$BP502,"r0,d5")/2+COUNTIF($G502:$BP502,"p5,d5")/2</f>
        <v/>
      </c>
      <c r="BS502" s="62">
        <f>COUNTIF($G502:$BP502,"b")+COUNTIF($G502:$BP502,"r0,b5")/2+COUNTIF($G502:$BP502,"p5,b5")/2</f>
        <v/>
      </c>
      <c r="BT502" s="62">
        <f>COUNTIF($G502:$BP502,"c")+COUNTIF($G502:$BP502,"r0,c5")/2+COUNTIF($G502:$BP502,"p5,c5")/2</f>
        <v/>
      </c>
      <c r="BU502" s="62">
        <f>COUNTIF($G502:$BP502,"KH")+COUNTIF($G502:$BP502,"TL")+COUNTIF($G502:$BP502,"L")</f>
        <v/>
      </c>
      <c r="BV502" s="62" t="n"/>
      <c r="BW502" s="62">
        <f>COUNTIF($G502:$BP502,"hh")</f>
        <v/>
      </c>
      <c r="BX502" s="62">
        <f>COUNTIF($G502:$BP502,"nt7")</f>
        <v/>
      </c>
      <c r="BY502" s="62">
        <f>COUNTIF($G502:$BP502,"P")+COUNTIF($G502:$BP502,"p5,a5")/2+COUNTIF($G502:$BP502,"p5,b5")/2+COUNTIF($G502:$BP502,"p5,c5")/2+COUNTIF($G502:$BP502,"p5,d5")/2</f>
        <v/>
      </c>
      <c r="BZ502" s="63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4">
        <f>IF(BZ502&gt;25,4,IF(BZ502&gt;18,3,IF(BZ502&gt;12,2,IF(BZ502&gt;4,1,0))))-BX502-2+1</f>
        <v/>
      </c>
      <c r="CE502" s="30" t="n"/>
      <c r="CF502" s="64">
        <f>CD502*CI502</f>
        <v/>
      </c>
      <c r="CG502" s="65">
        <f>F502-BY502+1</f>
        <v/>
      </c>
      <c r="CH502" s="64">
        <f>CE502*16</f>
        <v/>
      </c>
      <c r="CI502" s="66">
        <f>VLOOKUP(A502,[1]DATA!$A$6:$AI$331,34,0)</f>
        <v/>
      </c>
      <c r="CJ502" s="67">
        <f>VLOOKUP(A502,[2]CHAMCONG!A$7:CI$333,79,0)</f>
        <v/>
      </c>
      <c r="CK502" s="68">
        <f>CJ502-CA502</f>
        <v/>
      </c>
    </row>
    <row r="503">
      <c r="A503" s="88" t="inlineStr">
        <is>
          <t>A2306</t>
        </is>
      </c>
      <c r="B503" s="70" t="inlineStr">
        <is>
          <t>Nguyễn Thanh Tùng</t>
        </is>
      </c>
      <c r="C503" s="77" t="inlineStr">
        <is>
          <t>X1 Ép - B</t>
        </is>
      </c>
      <c r="D503" s="84" t="inlineStr">
        <is>
          <t>Trực tiếp</t>
        </is>
      </c>
      <c r="E503" s="69" t="inlineStr">
        <is>
          <t>2022-04-04</t>
        </is>
      </c>
      <c r="F503" s="69" t="inlineStr"/>
      <c r="G503" s="73" t="inlineStr"/>
      <c r="H503" s="73" t="inlineStr"/>
      <c r="I503" s="75" t="inlineStr"/>
      <c r="J503" s="75" t="inlineStr"/>
      <c r="K503" s="73" t="inlineStr"/>
      <c r="L503" s="73" t="inlineStr"/>
      <c r="M503" s="73" t="inlineStr">
        <is>
          <t>R0</t>
        </is>
      </c>
      <c r="N503" s="73" t="n">
        <v>0</v>
      </c>
      <c r="O503" s="75" t="inlineStr">
        <is>
          <t>A</t>
        </is>
      </c>
      <c r="P503" s="75" t="n">
        <v>1</v>
      </c>
      <c r="Q503" s="73" t="inlineStr">
        <is>
          <t>A</t>
        </is>
      </c>
      <c r="R503" s="73" t="n">
        <v>1</v>
      </c>
      <c r="S503" s="73" t="inlineStr">
        <is>
          <t>A</t>
        </is>
      </c>
      <c r="T503" s="73" t="n">
        <v>1</v>
      </c>
      <c r="U503" s="73" t="inlineStr">
        <is>
          <t>R0</t>
        </is>
      </c>
      <c r="V503" s="73" t="n">
        <v>0</v>
      </c>
      <c r="W503" s="73" t="inlineStr">
        <is>
          <t>L</t>
        </is>
      </c>
      <c r="X503" s="73" t="n">
        <v>0</v>
      </c>
      <c r="Y503" s="73" t="inlineStr"/>
      <c r="Z503" s="73" t="n">
        <v>0</v>
      </c>
      <c r="AA503" s="73" t="inlineStr">
        <is>
          <t>R0</t>
        </is>
      </c>
      <c r="AB503" s="73" t="n">
        <v>0</v>
      </c>
      <c r="AC503" s="73" t="n"/>
      <c r="AD503" s="73" t="n"/>
      <c r="AE503" s="73" t="n"/>
      <c r="AF503" s="73" t="n"/>
      <c r="AG503" s="73" t="n"/>
      <c r="AH503" s="73" t="n"/>
      <c r="AI503" s="73" t="n"/>
      <c r="AJ503" s="73" t="n"/>
      <c r="AK503" s="73" t="n"/>
      <c r="AL503" s="73" t="n"/>
      <c r="AM503" s="73" t="n"/>
      <c r="AN503" s="73" t="n"/>
      <c r="AO503" s="73" t="n"/>
      <c r="AP503" s="73" t="n"/>
      <c r="AQ503" s="73" t="n"/>
      <c r="AR503" s="73" t="n"/>
      <c r="AS503" s="73" t="n"/>
      <c r="AT503" s="73" t="n"/>
      <c r="AU503" s="73" t="n"/>
      <c r="AV503" s="73" t="n"/>
      <c r="AW503" s="73" t="n"/>
      <c r="AX503" s="73" t="n"/>
      <c r="AY503" s="73" t="n"/>
      <c r="AZ503" s="73" t="n"/>
      <c r="BA503" s="73" t="n"/>
      <c r="BB503" s="73" t="n"/>
      <c r="BC503" s="73" t="n"/>
      <c r="BD503" s="73" t="n"/>
      <c r="BE503" s="73" t="n"/>
      <c r="BF503" s="73" t="n"/>
      <c r="BG503" s="73" t="n"/>
      <c r="BH503" s="73" t="n"/>
      <c r="BI503" s="73" t="n"/>
      <c r="BJ503" s="73" t="n"/>
      <c r="BK503" s="73" t="n"/>
      <c r="BL503" s="73" t="n"/>
      <c r="BM503" s="73" t="n"/>
      <c r="BN503" s="73" t="n"/>
      <c r="BO503" s="73" t="n"/>
      <c r="BP503" s="73" t="n"/>
      <c r="BQ503" s="62">
        <f>COUNTIF($G503:$BP503,"a")+COUNTIF($G503:$BP503,"r0,a5")/2+COUNTIF($G503:$BP503,"p5,a5")/2</f>
        <v/>
      </c>
      <c r="BR503" s="62">
        <f>COUNTIF($G503:$BP503,"d")+COUNTIF($G503:$BP503,"r0,d5")/2+COUNTIF($G503:$BP503,"p5,d5")/2</f>
        <v/>
      </c>
      <c r="BS503" s="62">
        <f>COUNTIF($G503:$BP503,"b")+COUNTIF($G503:$BP503,"r0,b5")/2+COUNTIF($G503:$BP503,"p5,b5")/2</f>
        <v/>
      </c>
      <c r="BT503" s="62">
        <f>COUNTIF($G503:$BP503,"c")+COUNTIF($G503:$BP503,"r0,c5")/2+COUNTIF($G503:$BP503,"p5,c5")/2</f>
        <v/>
      </c>
      <c r="BU503" s="62">
        <f>COUNTIF($G503:$BP503,"KH")+COUNTIF($G503:$BP503,"TL")+COUNTIF($G503:$BP503,"L")</f>
        <v/>
      </c>
      <c r="BV503" s="62" t="n"/>
      <c r="BW503" s="62">
        <f>COUNTIF($G503:$BP503,"hh")</f>
        <v/>
      </c>
      <c r="BX503" s="62">
        <f>COUNTIF($G503:$BP503,"nt7")</f>
        <v/>
      </c>
      <c r="BY503" s="62">
        <f>COUNTIF($G503:$BP503,"P")+COUNTIF($G503:$BP503,"p5,a5")/2+COUNTIF($G503:$BP503,"p5,b5")/2+COUNTIF($G503:$BP503,"p5,c5")/2+COUNTIF($G503:$BP503,"p5,d5")/2</f>
        <v/>
      </c>
      <c r="BZ503" s="63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4">
        <f>IF(BZ503&gt;25,4,IF(BZ503&gt;18,3,IF(BZ503&gt;12,2,IF(BZ503&gt;4,1,0))))-BX503-2+1</f>
        <v/>
      </c>
      <c r="CE503" s="30" t="n"/>
      <c r="CF503" s="64">
        <f>CD503*CI503</f>
        <v/>
      </c>
      <c r="CG503" s="65">
        <f>F503-BY503+1</f>
        <v/>
      </c>
      <c r="CH503" s="64">
        <f>CE503*16</f>
        <v/>
      </c>
      <c r="CI503" s="66">
        <f>VLOOKUP(A503,[1]DATA!$A$6:$AI$331,34,0)</f>
        <v/>
      </c>
      <c r="CJ503" s="67">
        <f>VLOOKUP(A503,[2]CHAMCONG!A$7:CI$333,79,0)</f>
        <v/>
      </c>
      <c r="CK503" s="68">
        <f>CJ503-CA503</f>
        <v/>
      </c>
    </row>
    <row r="504">
      <c r="A504" s="88" t="inlineStr">
        <is>
          <t>A2307</t>
        </is>
      </c>
      <c r="B504" s="70" t="inlineStr">
        <is>
          <t>Nguyễn Thị Thanh Thảo</t>
        </is>
      </c>
      <c r="C504" s="77" t="inlineStr">
        <is>
          <t>Kho X1</t>
        </is>
      </c>
      <c r="D504" s="84" t="inlineStr">
        <is>
          <t>Trực tiếp</t>
        </is>
      </c>
      <c r="E504" s="69" t="inlineStr">
        <is>
          <t>2022-03-28</t>
        </is>
      </c>
      <c r="F504" s="69" t="inlineStr"/>
      <c r="G504" s="73" t="inlineStr">
        <is>
          <t>A</t>
        </is>
      </c>
      <c r="H504" s="73" t="n">
        <v>4</v>
      </c>
      <c r="I504" s="75" t="inlineStr">
        <is>
          <t>A</t>
        </is>
      </c>
      <c r="J504" s="75" t="n">
        <v>4</v>
      </c>
      <c r="K504" s="73" t="inlineStr"/>
      <c r="L504" s="73" t="n">
        <v>0</v>
      </c>
      <c r="M504" s="73" t="inlineStr">
        <is>
          <t>A</t>
        </is>
      </c>
      <c r="N504" s="73" t="n">
        <v>4</v>
      </c>
      <c r="O504" s="75" t="inlineStr">
        <is>
          <t>A</t>
        </is>
      </c>
      <c r="P504" s="75" t="n">
        <v>4</v>
      </c>
      <c r="Q504" s="73" t="inlineStr">
        <is>
          <t>A</t>
        </is>
      </c>
      <c r="R504" s="73" t="n">
        <v>4</v>
      </c>
      <c r="S504" s="73" t="inlineStr">
        <is>
          <t>A</t>
        </is>
      </c>
      <c r="T504" s="73" t="n">
        <v>4</v>
      </c>
      <c r="U504" s="73" t="inlineStr">
        <is>
          <t>A</t>
        </is>
      </c>
      <c r="V504" s="73" t="n">
        <v>4</v>
      </c>
      <c r="W504" s="73" t="inlineStr">
        <is>
          <t>L</t>
        </is>
      </c>
      <c r="X504" s="73" t="n">
        <v>0</v>
      </c>
      <c r="Y504" s="73" t="inlineStr"/>
      <c r="Z504" s="73" t="n">
        <v>0</v>
      </c>
      <c r="AA504" s="73" t="inlineStr">
        <is>
          <t>R0</t>
        </is>
      </c>
      <c r="AB504" s="73" t="n">
        <v>0</v>
      </c>
      <c r="AC504" s="73" t="n"/>
      <c r="AD504" s="73" t="n"/>
      <c r="AE504" s="73" t="n"/>
      <c r="AF504" s="73" t="n"/>
      <c r="AG504" s="73" t="n"/>
      <c r="AH504" s="73" t="n"/>
      <c r="AI504" s="73" t="n"/>
      <c r="AJ504" s="73" t="n"/>
      <c r="AK504" s="73" t="n"/>
      <c r="AL504" s="73" t="n"/>
      <c r="AM504" s="73" t="n"/>
      <c r="AN504" s="73" t="n"/>
      <c r="AO504" s="73" t="n"/>
      <c r="AP504" s="73" t="n"/>
      <c r="AQ504" s="73" t="n"/>
      <c r="AR504" s="73" t="n"/>
      <c r="AS504" s="73" t="n"/>
      <c r="AT504" s="73" t="n"/>
      <c r="AU504" s="73" t="n"/>
      <c r="AV504" s="73" t="n"/>
      <c r="AW504" s="73" t="n"/>
      <c r="AX504" s="73" t="n"/>
      <c r="AY504" s="73" t="n"/>
      <c r="AZ504" s="73" t="n"/>
      <c r="BA504" s="73" t="n"/>
      <c r="BB504" s="73" t="n"/>
      <c r="BC504" s="73" t="n"/>
      <c r="BD504" s="73" t="n"/>
      <c r="BE504" s="73" t="n"/>
      <c r="BF504" s="73" t="n"/>
      <c r="BG504" s="73" t="n"/>
      <c r="BH504" s="73" t="n"/>
      <c r="BI504" s="73" t="n"/>
      <c r="BJ504" s="73" t="n"/>
      <c r="BK504" s="73" t="n"/>
      <c r="BL504" s="73" t="n"/>
      <c r="BM504" s="73" t="n"/>
      <c r="BN504" s="73" t="n"/>
      <c r="BO504" s="73" t="n"/>
      <c r="BP504" s="73" t="n"/>
      <c r="BQ504" s="62">
        <f>COUNTIF($G504:$BP504,"a")+COUNTIF($G504:$BP504,"r0,a5")/2+COUNTIF($G504:$BP504,"p5,a5")/2</f>
        <v/>
      </c>
      <c r="BR504" s="62">
        <f>COUNTIF($G504:$BP504,"d")+COUNTIF($G504:$BP504,"r0,d5")/2+COUNTIF($G504:$BP504,"p5,d5")/2</f>
        <v/>
      </c>
      <c r="BS504" s="62">
        <f>COUNTIF($G504:$BP504,"b")+COUNTIF($G504:$BP504,"r0,b5")/2+COUNTIF($G504:$BP504,"p5,b5")/2</f>
        <v/>
      </c>
      <c r="BT504" s="62">
        <f>COUNTIF($G504:$BP504,"c")+COUNTIF($G504:$BP504,"r0,c5")/2+COUNTIF($G504:$BP504,"p5,c5")/2</f>
        <v/>
      </c>
      <c r="BU504" s="62">
        <f>COUNTIF($G504:$BP504,"KH")+COUNTIF($G504:$BP504,"TL")+COUNTIF($G504:$BP504,"L")</f>
        <v/>
      </c>
      <c r="BV504" s="62" t="n"/>
      <c r="BW504" s="62">
        <f>COUNTIF($G504:$BP504,"hh")</f>
        <v/>
      </c>
      <c r="BX504" s="62">
        <f>COUNTIF($G504:$BP504,"nt7")</f>
        <v/>
      </c>
      <c r="BY504" s="62">
        <f>COUNTIF($G504:$BP504,"P")+COUNTIF($G504:$BP504,"p5,a5")/2+COUNTIF($G504:$BP504,"p5,b5")/2+COUNTIF($G504:$BP504,"p5,c5")/2+COUNTIF($G504:$BP504,"p5,d5")/2</f>
        <v/>
      </c>
      <c r="BZ504" s="63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4">
        <f>IF(BZ504&gt;25,4,IF(BZ504&gt;18,3,IF(BZ504&gt;12,2,IF(BZ504&gt;4,1,0))))-BX504-2+1</f>
        <v/>
      </c>
      <c r="CE504" s="30" t="n"/>
      <c r="CF504" s="64">
        <f>CD504*CI504</f>
        <v/>
      </c>
      <c r="CG504" s="65">
        <f>F504-BY504+1</f>
        <v/>
      </c>
      <c r="CH504" s="64">
        <f>CE504*16</f>
        <v/>
      </c>
      <c r="CI504" s="66">
        <f>VLOOKUP(A504,[1]DATA!$A$6:$AI$331,34,0)</f>
        <v/>
      </c>
      <c r="CJ504" s="67">
        <f>VLOOKUP(A504,[2]CHAMCONG!A$7:CI$333,79,0)</f>
        <v/>
      </c>
      <c r="CK504" s="68">
        <f>CJ504-CA504</f>
        <v/>
      </c>
    </row>
    <row r="505">
      <c r="A505" s="88" t="inlineStr">
        <is>
          <t>A2308</t>
        </is>
      </c>
      <c r="B505" s="70" t="inlineStr">
        <is>
          <t>Nguyễn Hữu Minh</t>
        </is>
      </c>
      <c r="C505" s="77" t="inlineStr">
        <is>
          <t>BT Gia Công</t>
        </is>
      </c>
      <c r="D505" s="84" t="inlineStr">
        <is>
          <t>Trực tiếp</t>
        </is>
      </c>
      <c r="E505" s="69" t="inlineStr">
        <is>
          <t>2022-04-01</t>
        </is>
      </c>
      <c r="F505" s="69" t="inlineStr"/>
      <c r="G505" s="73" t="inlineStr">
        <is>
          <t>A</t>
        </is>
      </c>
      <c r="H505" s="73" t="n">
        <v>2</v>
      </c>
      <c r="I505" s="75" t="inlineStr">
        <is>
          <t>A</t>
        </is>
      </c>
      <c r="J505" s="75" t="n">
        <v>4</v>
      </c>
      <c r="K505" s="73" t="inlineStr"/>
      <c r="L505" s="73" t="n">
        <v>8</v>
      </c>
      <c r="M505" s="73" t="inlineStr">
        <is>
          <t>A</t>
        </is>
      </c>
      <c r="N505" s="73" t="n">
        <v>4</v>
      </c>
      <c r="O505" s="75" t="inlineStr">
        <is>
          <t>A</t>
        </is>
      </c>
      <c r="P505" s="75" t="n">
        <v>4</v>
      </c>
      <c r="Q505" s="73" t="inlineStr">
        <is>
          <t>A</t>
        </is>
      </c>
      <c r="R505" s="73" t="n">
        <v>3</v>
      </c>
      <c r="S505" s="73" t="inlineStr">
        <is>
          <t>A</t>
        </is>
      </c>
      <c r="T505" s="73" t="n">
        <v>4</v>
      </c>
      <c r="U505" s="73" t="inlineStr">
        <is>
          <t>A</t>
        </is>
      </c>
      <c r="V505" s="73" t="n">
        <v>4</v>
      </c>
      <c r="W505" s="73" t="inlineStr">
        <is>
          <t>L</t>
        </is>
      </c>
      <c r="X505" s="73" t="n">
        <v>0</v>
      </c>
      <c r="Y505" s="73" t="inlineStr"/>
      <c r="Z505" s="73" t="n">
        <v>0</v>
      </c>
      <c r="AA505" s="73" t="inlineStr">
        <is>
          <t>R0</t>
        </is>
      </c>
      <c r="AB505" s="73" t="n">
        <v>0</v>
      </c>
      <c r="AC505" s="73" t="n"/>
      <c r="AD505" s="73" t="n"/>
      <c r="AE505" s="73" t="n"/>
      <c r="AF505" s="73" t="n"/>
      <c r="AG505" s="73" t="n"/>
      <c r="AH505" s="73" t="n"/>
      <c r="AI505" s="73" t="n"/>
      <c r="AJ505" s="73" t="n"/>
      <c r="AK505" s="73" t="n"/>
      <c r="AL505" s="73" t="n"/>
      <c r="AM505" s="73" t="n"/>
      <c r="AN505" s="73" t="n"/>
      <c r="AO505" s="73" t="n"/>
      <c r="AP505" s="73" t="n"/>
      <c r="AQ505" s="73" t="n"/>
      <c r="AR505" s="73" t="n"/>
      <c r="AS505" s="73" t="n"/>
      <c r="AT505" s="73" t="n"/>
      <c r="AU505" s="73" t="n"/>
      <c r="AV505" s="73" t="n"/>
      <c r="AW505" s="73" t="n"/>
      <c r="AX505" s="73" t="n"/>
      <c r="AY505" s="73" t="n"/>
      <c r="AZ505" s="73" t="n"/>
      <c r="BA505" s="73" t="n"/>
      <c r="BB505" s="73" t="n"/>
      <c r="BC505" s="73" t="n"/>
      <c r="BD505" s="73" t="n"/>
      <c r="BE505" s="73" t="n"/>
      <c r="BF505" s="73" t="n"/>
      <c r="BG505" s="73" t="n"/>
      <c r="BH505" s="73" t="n"/>
      <c r="BI505" s="73" t="n"/>
      <c r="BJ505" s="73" t="n"/>
      <c r="BK505" s="73" t="n"/>
      <c r="BL505" s="73" t="n"/>
      <c r="BM505" s="73" t="n"/>
      <c r="BN505" s="73" t="n"/>
      <c r="BO505" s="73" t="n"/>
      <c r="BP505" s="73" t="n"/>
      <c r="BQ505" s="62">
        <f>COUNTIF($G505:$BP505,"a")+COUNTIF($G505:$BP505,"r0,a5")/2+COUNTIF($G505:$BP505,"p5,a5")/2</f>
        <v/>
      </c>
      <c r="BR505" s="62">
        <f>COUNTIF($G505:$BP505,"d")+COUNTIF($G505:$BP505,"r0,d5")/2+COUNTIF($G505:$BP505,"p5,d5")/2</f>
        <v/>
      </c>
      <c r="BS505" s="62">
        <f>COUNTIF($G505:$BP505,"b")+COUNTIF($G505:$BP505,"r0,b5")/2+COUNTIF($G505:$BP505,"p5,b5")/2</f>
        <v/>
      </c>
      <c r="BT505" s="62">
        <f>COUNTIF($G505:$BP505,"c")+COUNTIF($G505:$BP505,"r0,c5")/2+COUNTIF($G505:$BP505,"p5,c5")/2</f>
        <v/>
      </c>
      <c r="BU505" s="62">
        <f>COUNTIF($G505:$BP505,"KH")+COUNTIF($G505:$BP505,"TL")+COUNTIF($G505:$BP505,"L")</f>
        <v/>
      </c>
      <c r="BV505" s="62" t="n"/>
      <c r="BW505" s="62">
        <f>COUNTIF($G505:$BP505,"hh")</f>
        <v/>
      </c>
      <c r="BX505" s="62">
        <f>COUNTIF($G505:$BP505,"nt7")</f>
        <v/>
      </c>
      <c r="BY505" s="62">
        <f>COUNTIF($G505:$BP505,"P")+COUNTIF($G505:$BP505,"p5,a5")/2+COUNTIF($G505:$BP505,"p5,b5")/2+COUNTIF($G505:$BP505,"p5,c5")/2+COUNTIF($G505:$BP505,"p5,d5")/2</f>
        <v/>
      </c>
      <c r="BZ505" s="63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4">
        <f>IF(BZ505&gt;25,4,IF(BZ505&gt;18,3,IF(BZ505&gt;12,2,IF(BZ505&gt;4,1,0))))-BX505-2+1</f>
        <v/>
      </c>
      <c r="CE505" s="30" t="n"/>
      <c r="CF505" s="64">
        <f>CD505*CI505</f>
        <v/>
      </c>
      <c r="CG505" s="65">
        <f>F505-BY505+1</f>
        <v/>
      </c>
      <c r="CH505" s="64">
        <f>CE505*16</f>
        <v/>
      </c>
      <c r="CI505" s="66">
        <f>VLOOKUP(A505,[1]DATA!$A$6:$AI$331,34,0)</f>
        <v/>
      </c>
      <c r="CJ505" s="67">
        <f>VLOOKUP(A505,[2]CHAMCONG!A$7:CI$333,79,0)</f>
        <v/>
      </c>
      <c r="CK505" s="68">
        <f>CJ505-CA505</f>
        <v/>
      </c>
    </row>
    <row r="506">
      <c r="A506" s="88" t="inlineStr">
        <is>
          <t>A2309</t>
        </is>
      </c>
      <c r="B506" s="70" t="inlineStr">
        <is>
          <t>Trần Quang Phúc</t>
        </is>
      </c>
      <c r="C506" s="77" t="inlineStr">
        <is>
          <t>QA/QC Hành Chính</t>
        </is>
      </c>
      <c r="D506" s="84" t="inlineStr">
        <is>
          <t>Gián tiếp</t>
        </is>
      </c>
      <c r="E506" s="69" t="inlineStr">
        <is>
          <t>2022-04-04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>
        <is>
          <t>R0</t>
        </is>
      </c>
      <c r="N506" s="73" t="n">
        <v>0</v>
      </c>
      <c r="O506" s="75" t="inlineStr">
        <is>
          <t>D</t>
        </is>
      </c>
      <c r="P506" s="75" t="n">
        <v>0</v>
      </c>
      <c r="Q506" s="73" t="inlineStr">
        <is>
          <t>D</t>
        </is>
      </c>
      <c r="R506" s="73" t="n">
        <v>0</v>
      </c>
      <c r="S506" s="73" t="inlineStr">
        <is>
          <t>D</t>
        </is>
      </c>
      <c r="T506" s="73" t="n">
        <v>0</v>
      </c>
      <c r="U506" s="73" t="inlineStr">
        <is>
          <t>D</t>
        </is>
      </c>
      <c r="V506" s="73" t="n">
        <v>0</v>
      </c>
      <c r="W506" s="73" t="inlineStr">
        <is>
          <t>L</t>
        </is>
      </c>
      <c r="X506" s="73" t="n">
        <v>0</v>
      </c>
      <c r="Y506" s="73" t="inlineStr"/>
      <c r="Z506" s="73" t="n">
        <v>0</v>
      </c>
      <c r="AA506" s="73" t="inlineStr">
        <is>
          <t>R0</t>
        </is>
      </c>
      <c r="AB506" s="73" t="n">
        <v>0</v>
      </c>
      <c r="AC506" s="73" t="n"/>
      <c r="AD506" s="73" t="n"/>
      <c r="AE506" s="73" t="n"/>
      <c r="AF506" s="73" t="n"/>
      <c r="AG506" s="73" t="n"/>
      <c r="AH506" s="73" t="n"/>
      <c r="AI506" s="73" t="n"/>
      <c r="AJ506" s="73" t="n"/>
      <c r="AK506" s="73" t="n"/>
      <c r="AL506" s="73" t="n"/>
      <c r="AM506" s="73" t="n"/>
      <c r="AN506" s="73" t="n"/>
      <c r="AO506" s="73" t="n"/>
      <c r="AP506" s="73" t="n"/>
      <c r="AQ506" s="73" t="n"/>
      <c r="AR506" s="73" t="n"/>
      <c r="AS506" s="73" t="n"/>
      <c r="AT506" s="73" t="n"/>
      <c r="AU506" s="73" t="n"/>
      <c r="AV506" s="73" t="n"/>
      <c r="AW506" s="73" t="n"/>
      <c r="AX506" s="73" t="n"/>
      <c r="AY506" s="73" t="n"/>
      <c r="AZ506" s="73" t="n"/>
      <c r="BA506" s="73" t="n"/>
      <c r="BB506" s="73" t="n"/>
      <c r="BC506" s="73" t="n"/>
      <c r="BD506" s="73" t="n"/>
      <c r="BE506" s="73" t="n"/>
      <c r="BF506" s="73" t="n"/>
      <c r="BG506" s="73" t="n"/>
      <c r="BH506" s="73" t="n"/>
      <c r="BI506" s="73" t="n"/>
      <c r="BJ506" s="73" t="n"/>
      <c r="BK506" s="73" t="n"/>
      <c r="BL506" s="73" t="n"/>
      <c r="BM506" s="73" t="n"/>
      <c r="BN506" s="73" t="n"/>
      <c r="BO506" s="73" t="n"/>
      <c r="BP506" s="73" t="n"/>
      <c r="BQ506" s="62">
        <f>COUNTIF($G506:$BP506,"a")+COUNTIF($G506:$BP506,"r0,a5")/2+COUNTIF($G506:$BP506,"p5,a5")/2</f>
        <v/>
      </c>
      <c r="BR506" s="62">
        <f>COUNTIF($G506:$BP506,"d")+COUNTIF($G506:$BP506,"r0,d5")/2+COUNTIF($G506:$BP506,"p5,d5")/2</f>
        <v/>
      </c>
      <c r="BS506" s="62">
        <f>COUNTIF($G506:$BP506,"b")+COUNTIF($G506:$BP506,"r0,b5")/2+COUNTIF($G506:$BP506,"p5,b5")/2</f>
        <v/>
      </c>
      <c r="BT506" s="62">
        <f>COUNTIF($G506:$BP506,"c")+COUNTIF($G506:$BP506,"r0,c5")/2+COUNTIF($G506:$BP506,"p5,c5")/2</f>
        <v/>
      </c>
      <c r="BU506" s="62">
        <f>COUNTIF($G506:$BP506,"KH")+COUNTIF($G506:$BP506,"TL")+COUNTIF($G506:$BP506,"L")</f>
        <v/>
      </c>
      <c r="BV506" s="62" t="n"/>
      <c r="BW506" s="62">
        <f>COUNTIF($G506:$BP506,"hh")</f>
        <v/>
      </c>
      <c r="BX506" s="62">
        <f>COUNTIF($G506:$BP506,"nt7")</f>
        <v/>
      </c>
      <c r="BY506" s="62">
        <f>COUNTIF($G506:$BP506,"P")+COUNTIF($G506:$BP506,"p5,a5")/2+COUNTIF($G506:$BP506,"p5,b5")/2+COUNTIF($G506:$BP506,"p5,c5")/2+COUNTIF($G506:$BP506,"p5,d5")/2</f>
        <v/>
      </c>
      <c r="BZ506" s="63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4">
        <f>IF(BZ506&gt;25,4,IF(BZ506&gt;18,3,IF(BZ506&gt;12,2,IF(BZ506&gt;4,1,0))))-BX506-2+1</f>
        <v/>
      </c>
      <c r="CE506" s="30" t="n"/>
      <c r="CF506" s="64">
        <f>CD506*CI506</f>
        <v/>
      </c>
      <c r="CG506" s="65">
        <f>F506-BY506+1</f>
        <v/>
      </c>
      <c r="CH506" s="64">
        <f>CE506*16</f>
        <v/>
      </c>
      <c r="CI506" s="66">
        <f>VLOOKUP(A506,[1]DATA!$A$6:$AI$331,34,0)</f>
        <v/>
      </c>
      <c r="CJ506" s="67">
        <f>VLOOKUP(A506,[2]CHAMCONG!A$7:CI$333,79,0)</f>
        <v/>
      </c>
      <c r="CK506" s="68">
        <f>CJ506-CA506</f>
        <v/>
      </c>
    </row>
    <row r="507">
      <c r="A507" s="88" t="inlineStr">
        <is>
          <t>A231</t>
        </is>
      </c>
      <c r="B507" s="70" t="inlineStr">
        <is>
          <t>Trần Thị Phường</t>
        </is>
      </c>
      <c r="C507" s="77" t="inlineStr">
        <is>
          <t>QC X1 Sơn In</t>
        </is>
      </c>
      <c r="D507" s="84" t="inlineStr">
        <is>
          <t>Trực tiếp</t>
        </is>
      </c>
      <c r="E507" s="69" t="inlineStr">
        <is>
          <t>2011-03-01</t>
        </is>
      </c>
      <c r="F507" s="69" t="inlineStr"/>
      <c r="G507" s="73" t="inlineStr">
        <is>
          <t>P0</t>
        </is>
      </c>
      <c r="H507" s="73" t="n">
        <v>0</v>
      </c>
      <c r="I507" s="75" t="inlineStr">
        <is>
          <t>P0</t>
        </is>
      </c>
      <c r="J507" s="75" t="n">
        <v>0</v>
      </c>
      <c r="K507" s="73" t="inlineStr"/>
      <c r="L507" s="73" t="n">
        <v>0</v>
      </c>
      <c r="M507" s="73" t="inlineStr">
        <is>
          <t>P0</t>
        </is>
      </c>
      <c r="N507" s="73" t="n">
        <v>0</v>
      </c>
      <c r="O507" s="75" t="inlineStr">
        <is>
          <t>P0</t>
        </is>
      </c>
      <c r="P507" s="75" t="n">
        <v>0</v>
      </c>
      <c r="Q507" s="73" t="inlineStr">
        <is>
          <t>P0</t>
        </is>
      </c>
      <c r="R507" s="73" t="n">
        <v>0</v>
      </c>
      <c r="S507" s="73" t="inlineStr">
        <is>
          <t>P0</t>
        </is>
      </c>
      <c r="T507" s="73" t="n">
        <v>0</v>
      </c>
      <c r="U507" s="73" t="inlineStr">
        <is>
          <t>P0</t>
        </is>
      </c>
      <c r="V507" s="73" t="n">
        <v>0</v>
      </c>
      <c r="W507" s="73" t="inlineStr">
        <is>
          <t>L</t>
        </is>
      </c>
      <c r="X507" s="73" t="n">
        <v>0</v>
      </c>
      <c r="Y507" s="73" t="inlineStr"/>
      <c r="Z507" s="73" t="n">
        <v>0</v>
      </c>
      <c r="AA507" s="73" t="inlineStr">
        <is>
          <t>P0</t>
        </is>
      </c>
      <c r="AB507" s="73" t="n">
        <v>0</v>
      </c>
      <c r="AC507" s="73" t="n"/>
      <c r="AD507" s="73" t="n"/>
      <c r="AE507" s="73" t="n"/>
      <c r="AF507" s="73" t="n"/>
      <c r="AG507" s="73" t="n"/>
      <c r="AH507" s="73" t="n"/>
      <c r="AI507" s="73" t="n"/>
      <c r="AJ507" s="73" t="n"/>
      <c r="AK507" s="73" t="n"/>
      <c r="AL507" s="73" t="n"/>
      <c r="AM507" s="73" t="n"/>
      <c r="AN507" s="73" t="n"/>
      <c r="AO507" s="73" t="n"/>
      <c r="AP507" s="73" t="n"/>
      <c r="AQ507" s="73" t="n"/>
      <c r="AR507" s="73" t="n"/>
      <c r="AS507" s="73" t="n"/>
      <c r="AT507" s="73" t="n"/>
      <c r="AU507" s="73" t="n"/>
      <c r="AV507" s="73" t="n"/>
      <c r="AW507" s="73" t="n"/>
      <c r="AX507" s="73" t="n"/>
      <c r="AY507" s="73" t="n"/>
      <c r="AZ507" s="73" t="n"/>
      <c r="BA507" s="73" t="n"/>
      <c r="BB507" s="73" t="n"/>
      <c r="BC507" s="73" t="n"/>
      <c r="BD507" s="73" t="n"/>
      <c r="BE507" s="73" t="n"/>
      <c r="BF507" s="73" t="n"/>
      <c r="BG507" s="73" t="n"/>
      <c r="BH507" s="73" t="n"/>
      <c r="BI507" s="73" t="n"/>
      <c r="BJ507" s="73" t="n"/>
      <c r="BK507" s="73" t="n"/>
      <c r="BL507" s="73" t="n"/>
      <c r="BM507" s="73" t="n"/>
      <c r="BN507" s="73" t="n"/>
      <c r="BO507" s="73" t="n"/>
      <c r="BP507" s="73" t="n"/>
      <c r="BQ507" s="62">
        <f>COUNTIF($G507:$BP507,"a")+COUNTIF($G507:$BP507,"r0,a5")/2+COUNTIF($G507:$BP507,"p5,a5")/2</f>
        <v/>
      </c>
      <c r="BR507" s="62">
        <f>COUNTIF($G507:$BP507,"d")+COUNTIF($G507:$BP507,"r0,d5")/2+COUNTIF($G507:$BP507,"p5,d5")/2</f>
        <v/>
      </c>
      <c r="BS507" s="62">
        <f>COUNTIF($G507:$BP507,"b")+COUNTIF($G507:$BP507,"r0,b5")/2+COUNTIF($G507:$BP507,"p5,b5")/2</f>
        <v/>
      </c>
      <c r="BT507" s="62">
        <f>COUNTIF($G507:$BP507,"c")+COUNTIF($G507:$BP507,"r0,c5")/2+COUNTIF($G507:$BP507,"p5,c5")/2</f>
        <v/>
      </c>
      <c r="BU507" s="62">
        <f>COUNTIF($G507:$BP507,"KH")+COUNTIF($G507:$BP507,"TL")+COUNTIF($G507:$BP507,"L")</f>
        <v/>
      </c>
      <c r="BV507" s="62" t="n"/>
      <c r="BW507" s="62">
        <f>COUNTIF($G507:$BP507,"hh")</f>
        <v/>
      </c>
      <c r="BX507" s="62">
        <f>COUNTIF($G507:$BP507,"nt7")</f>
        <v/>
      </c>
      <c r="BY507" s="62">
        <f>COUNTIF($G507:$BP507,"P")+COUNTIF($G507:$BP507,"p5,a5")/2+COUNTIF($G507:$BP507,"p5,b5")/2+COUNTIF($G507:$BP507,"p5,c5")/2+COUNTIF($G507:$BP507,"p5,d5")/2</f>
        <v/>
      </c>
      <c r="BZ507" s="63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4">
        <f>IF(BZ507&gt;25,4,IF(BZ507&gt;18,3,IF(BZ507&gt;12,2,IF(BZ507&gt;4,1,0))))-BX507-2+1</f>
        <v/>
      </c>
      <c r="CE507" s="30" t="n"/>
      <c r="CF507" s="64">
        <f>CD507*CI507</f>
        <v/>
      </c>
      <c r="CG507" s="65">
        <f>F507-BY507+1</f>
        <v/>
      </c>
      <c r="CH507" s="64">
        <f>CE507*16</f>
        <v/>
      </c>
      <c r="CI507" s="66">
        <f>VLOOKUP(A507,[1]DATA!$A$6:$AI$331,34,0)</f>
        <v/>
      </c>
      <c r="CJ507" s="67">
        <f>VLOOKUP(A507,[2]CHAMCONG!A$7:CI$333,79,0)</f>
        <v/>
      </c>
      <c r="CK507" s="68">
        <f>CJ507-CA507</f>
        <v/>
      </c>
    </row>
    <row r="508">
      <c r="A508" s="88" t="inlineStr">
        <is>
          <t>A2310</t>
        </is>
      </c>
      <c r="B508" s="70" t="inlineStr">
        <is>
          <t>Phạm Văn Nguyên</t>
        </is>
      </c>
      <c r="C508" s="77" t="inlineStr">
        <is>
          <t>Kho X3</t>
        </is>
      </c>
      <c r="D508" s="84" t="inlineStr">
        <is>
          <t>Trực tiếp</t>
        </is>
      </c>
      <c r="E508" s="69" t="inlineStr">
        <is>
          <t>2022-04-01</t>
        </is>
      </c>
      <c r="F508" s="69" t="inlineStr"/>
      <c r="G508" s="73" t="inlineStr">
        <is>
          <t>A</t>
        </is>
      </c>
      <c r="H508" s="73" t="n">
        <v>3</v>
      </c>
      <c r="I508" s="75" t="inlineStr">
        <is>
          <t>A</t>
        </is>
      </c>
      <c r="J508" s="75" t="n">
        <v>4</v>
      </c>
      <c r="K508" s="73" t="inlineStr"/>
      <c r="L508" s="73" t="n">
        <v>3</v>
      </c>
      <c r="M508" s="73" t="inlineStr">
        <is>
          <t>A</t>
        </is>
      </c>
      <c r="N508" s="73" t="n">
        <v>4</v>
      </c>
      <c r="O508" s="75" t="inlineStr">
        <is>
          <t>A</t>
        </is>
      </c>
      <c r="P508" s="75" t="n">
        <v>3</v>
      </c>
      <c r="Q508" s="73" t="inlineStr">
        <is>
          <t>A</t>
        </is>
      </c>
      <c r="R508" s="73" t="n">
        <v>4</v>
      </c>
      <c r="S508" s="73" t="inlineStr">
        <is>
          <t>A</t>
        </is>
      </c>
      <c r="T508" s="73" t="n">
        <v>3</v>
      </c>
      <c r="U508" s="73" t="inlineStr">
        <is>
          <t>A</t>
        </is>
      </c>
      <c r="V508" s="73" t="n">
        <v>3</v>
      </c>
      <c r="W508" s="73" t="inlineStr">
        <is>
          <t>L</t>
        </is>
      </c>
      <c r="X508" s="73" t="n">
        <v>0</v>
      </c>
      <c r="Y508" s="73" t="inlineStr"/>
      <c r="Z508" s="73" t="n">
        <v>0</v>
      </c>
      <c r="AA508" s="73" t="inlineStr">
        <is>
          <t>R0</t>
        </is>
      </c>
      <c r="AB508" s="73" t="n">
        <v>0</v>
      </c>
      <c r="AC508" s="73" t="n"/>
      <c r="AD508" s="73" t="n"/>
      <c r="AE508" s="73" t="n"/>
      <c r="AF508" s="73" t="n"/>
      <c r="AG508" s="73" t="n"/>
      <c r="AH508" s="73" t="n"/>
      <c r="AI508" s="73" t="n"/>
      <c r="AJ508" s="73" t="n"/>
      <c r="AK508" s="73" t="n"/>
      <c r="AL508" s="73" t="n"/>
      <c r="AM508" s="73" t="n"/>
      <c r="AN508" s="73" t="n"/>
      <c r="AO508" s="73" t="n"/>
      <c r="AP508" s="73" t="n"/>
      <c r="AQ508" s="73" t="n"/>
      <c r="AR508" s="73" t="n"/>
      <c r="AS508" s="73" t="n"/>
      <c r="AT508" s="73" t="n"/>
      <c r="AU508" s="73" t="n"/>
      <c r="AV508" s="73" t="n"/>
      <c r="AW508" s="73" t="n"/>
      <c r="AX508" s="73" t="n"/>
      <c r="AY508" s="73" t="n"/>
      <c r="AZ508" s="73" t="n"/>
      <c r="BA508" s="73" t="n"/>
      <c r="BB508" s="73" t="n"/>
      <c r="BC508" s="73" t="n"/>
      <c r="BD508" s="73" t="n"/>
      <c r="BE508" s="73" t="n"/>
      <c r="BF508" s="73" t="n"/>
      <c r="BG508" s="73" t="n"/>
      <c r="BH508" s="73" t="n"/>
      <c r="BI508" s="73" t="n"/>
      <c r="BJ508" s="73" t="n"/>
      <c r="BK508" s="73" t="n"/>
      <c r="BL508" s="73" t="n"/>
      <c r="BM508" s="73" t="n"/>
      <c r="BN508" s="73" t="n"/>
      <c r="BO508" s="73" t="n"/>
      <c r="BP508" s="73" t="n"/>
      <c r="BQ508" s="62">
        <f>COUNTIF($G508:$BP508,"a")+COUNTIF($G508:$BP508,"r0,a5")/2+COUNTIF($G508:$BP508,"p5,a5")/2</f>
        <v/>
      </c>
      <c r="BR508" s="62">
        <f>COUNTIF($G508:$BP508,"d")+COUNTIF($G508:$BP508,"r0,d5")/2+COUNTIF($G508:$BP508,"p5,d5")/2</f>
        <v/>
      </c>
      <c r="BS508" s="62">
        <f>COUNTIF($G508:$BP508,"b")+COUNTIF($G508:$BP508,"r0,b5")/2+COUNTIF($G508:$BP508,"p5,b5")/2</f>
        <v/>
      </c>
      <c r="BT508" s="62">
        <f>COUNTIF($G508:$BP508,"c")+COUNTIF($G508:$BP508,"r0,c5")/2+COUNTIF($G508:$BP508,"p5,c5")/2</f>
        <v/>
      </c>
      <c r="BU508" s="62">
        <f>COUNTIF($G508:$BP508,"KH")+COUNTIF($G508:$BP508,"TL")+COUNTIF($G508:$BP508,"L")</f>
        <v/>
      </c>
      <c r="BV508" s="62" t="n"/>
      <c r="BW508" s="62">
        <f>COUNTIF($G508:$BP508,"hh")</f>
        <v/>
      </c>
      <c r="BX508" s="62">
        <f>COUNTIF($G508:$BP508,"nt7")</f>
        <v/>
      </c>
      <c r="BY508" s="62">
        <f>COUNTIF($G508:$BP508,"P")+COUNTIF($G508:$BP508,"p5,a5")/2+COUNTIF($G508:$BP508,"p5,b5")/2+COUNTIF($G508:$BP508,"p5,c5")/2+COUNTIF($G508:$BP508,"p5,d5")/2</f>
        <v/>
      </c>
      <c r="BZ508" s="63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4">
        <f>IF(BZ508&gt;25,4,IF(BZ508&gt;18,3,IF(BZ508&gt;12,2,IF(BZ508&gt;4,1,0))))-BX508-2+1</f>
        <v/>
      </c>
      <c r="CE508" s="30" t="n"/>
      <c r="CF508" s="64">
        <f>CD508*CI508</f>
        <v/>
      </c>
      <c r="CG508" s="65">
        <f>F508-BY508+1</f>
        <v/>
      </c>
      <c r="CH508" s="64">
        <f>CE508*16</f>
        <v/>
      </c>
      <c r="CI508" s="66">
        <f>VLOOKUP(A508,[1]DATA!$A$6:$AI$331,34,0)</f>
        <v/>
      </c>
      <c r="CJ508" s="67">
        <f>VLOOKUP(A508,[2]CHAMCONG!A$7:CI$333,79,0)</f>
        <v/>
      </c>
      <c r="CK508" s="68">
        <f>CJ508-CA508</f>
        <v/>
      </c>
    </row>
    <row r="509">
      <c r="A509" s="88" t="inlineStr">
        <is>
          <t>A2311</t>
        </is>
      </c>
      <c r="B509" s="70" t="inlineStr">
        <is>
          <t>Trần Văn Kỳ</t>
        </is>
      </c>
      <c r="C509" s="77" t="inlineStr">
        <is>
          <t>Kho X1</t>
        </is>
      </c>
      <c r="D509" s="84" t="inlineStr">
        <is>
          <t>Trực tiếp</t>
        </is>
      </c>
      <c r="E509" s="69" t="inlineStr">
        <is>
          <t>2022-04-01</t>
        </is>
      </c>
      <c r="F509" s="69" t="inlineStr"/>
      <c r="G509" s="73" t="inlineStr">
        <is>
          <t>A</t>
        </is>
      </c>
      <c r="H509" s="73" t="n">
        <v>2</v>
      </c>
      <c r="I509" s="75" t="inlineStr">
        <is>
          <t>A</t>
        </is>
      </c>
      <c r="J509" s="75" t="n">
        <v>3</v>
      </c>
      <c r="K509" s="73" t="inlineStr"/>
      <c r="L509" s="73" t="n">
        <v>0</v>
      </c>
      <c r="M509" s="73" t="inlineStr">
        <is>
          <t>A</t>
        </is>
      </c>
      <c r="N509" s="73" t="n">
        <v>3</v>
      </c>
      <c r="O509" s="75" t="inlineStr">
        <is>
          <t>A</t>
        </is>
      </c>
      <c r="P509" s="75" t="n">
        <v>4</v>
      </c>
      <c r="Q509" s="73" t="inlineStr">
        <is>
          <t>A</t>
        </is>
      </c>
      <c r="R509" s="73" t="n">
        <v>3</v>
      </c>
      <c r="S509" s="73" t="inlineStr">
        <is>
          <t>A</t>
        </is>
      </c>
      <c r="T509" s="73" t="n">
        <v>3</v>
      </c>
      <c r="U509" s="73" t="inlineStr">
        <is>
          <t>A</t>
        </is>
      </c>
      <c r="V509" s="73" t="n">
        <v>4</v>
      </c>
      <c r="W509" s="73" t="inlineStr">
        <is>
          <t>L</t>
        </is>
      </c>
      <c r="X509" s="73" t="n">
        <v>0</v>
      </c>
      <c r="Y509" s="73" t="inlineStr"/>
      <c r="Z509" s="73" t="n">
        <v>0</v>
      </c>
      <c r="AA509" s="73" t="inlineStr">
        <is>
          <t>R0</t>
        </is>
      </c>
      <c r="AB509" s="73" t="n">
        <v>0</v>
      </c>
      <c r="AC509" s="73" t="n"/>
      <c r="AD509" s="73" t="n"/>
      <c r="AE509" s="73" t="n"/>
      <c r="AF509" s="73" t="n"/>
      <c r="AG509" s="73" t="n"/>
      <c r="AH509" s="73" t="n"/>
      <c r="AI509" s="73" t="n"/>
      <c r="AJ509" s="73" t="n"/>
      <c r="AK509" s="73" t="n"/>
      <c r="AL509" s="73" t="n"/>
      <c r="AM509" s="73" t="n"/>
      <c r="AN509" s="73" t="n"/>
      <c r="AO509" s="73" t="n"/>
      <c r="AP509" s="73" t="n"/>
      <c r="AQ509" s="73" t="n"/>
      <c r="AR509" s="73" t="n"/>
      <c r="AS509" s="73" t="n"/>
      <c r="AT509" s="73" t="n"/>
      <c r="AU509" s="73" t="n"/>
      <c r="AV509" s="73" t="n"/>
      <c r="AW509" s="73" t="n"/>
      <c r="AX509" s="73" t="n"/>
      <c r="AY509" s="73" t="n"/>
      <c r="AZ509" s="73" t="n"/>
      <c r="BA509" s="73" t="n"/>
      <c r="BB509" s="73" t="n"/>
      <c r="BC509" s="73" t="n"/>
      <c r="BD509" s="73" t="n"/>
      <c r="BE509" s="73" t="n"/>
      <c r="BF509" s="73" t="n"/>
      <c r="BG509" s="73" t="n"/>
      <c r="BH509" s="73" t="n"/>
      <c r="BI509" s="73" t="n"/>
      <c r="BJ509" s="73" t="n"/>
      <c r="BK509" s="73" t="n"/>
      <c r="BL509" s="73" t="n"/>
      <c r="BM509" s="73" t="n"/>
      <c r="BN509" s="73" t="n"/>
      <c r="BO509" s="73" t="n"/>
      <c r="BP509" s="73" t="n"/>
      <c r="BQ509" s="62">
        <f>COUNTIF($G509:$BP509,"a")+COUNTIF($G509:$BP509,"r0,a5")/2+COUNTIF($G509:$BP509,"p5,a5")/2</f>
        <v/>
      </c>
      <c r="BR509" s="62">
        <f>COUNTIF($G509:$BP509,"d")+COUNTIF($G509:$BP509,"r0,d5")/2+COUNTIF($G509:$BP509,"p5,d5")/2</f>
        <v/>
      </c>
      <c r="BS509" s="62">
        <f>COUNTIF($G509:$BP509,"b")+COUNTIF($G509:$BP509,"r0,b5")/2+COUNTIF($G509:$BP509,"p5,b5")/2</f>
        <v/>
      </c>
      <c r="BT509" s="62">
        <f>COUNTIF($G509:$BP509,"c")+COUNTIF($G509:$BP509,"r0,c5")/2+COUNTIF($G509:$BP509,"p5,c5")/2</f>
        <v/>
      </c>
      <c r="BU509" s="62">
        <f>COUNTIF($G509:$BP509,"KH")+COUNTIF($G509:$BP509,"TL")+COUNTIF($G509:$BP509,"L")</f>
        <v/>
      </c>
      <c r="BV509" s="62" t="n"/>
      <c r="BW509" s="62">
        <f>COUNTIF($G509:$BP509,"hh")</f>
        <v/>
      </c>
      <c r="BX509" s="62">
        <f>COUNTIF($G509:$BP509,"nt7")</f>
        <v/>
      </c>
      <c r="BY509" s="62">
        <f>COUNTIF($G509:$BP509,"P")+COUNTIF($G509:$BP509,"p5,a5")/2+COUNTIF($G509:$BP509,"p5,b5")/2+COUNTIF($G509:$BP509,"p5,c5")/2+COUNTIF($G509:$BP509,"p5,d5")/2</f>
        <v/>
      </c>
      <c r="BZ509" s="63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4">
        <f>IF(BZ509&gt;25,4,IF(BZ509&gt;18,3,IF(BZ509&gt;12,2,IF(BZ509&gt;4,1,0))))-BX509-2+1</f>
        <v/>
      </c>
      <c r="CE509" s="30" t="n"/>
      <c r="CF509" s="64">
        <f>CD509*CI509</f>
        <v/>
      </c>
      <c r="CG509" s="65">
        <f>F509-BY509+1</f>
        <v/>
      </c>
      <c r="CH509" s="64">
        <f>CE509*16</f>
        <v/>
      </c>
      <c r="CI509" s="66">
        <f>VLOOKUP(A509,[1]DATA!$A$6:$AI$331,34,0)</f>
        <v/>
      </c>
      <c r="CJ509" s="67">
        <f>VLOOKUP(A509,[2]CHAMCONG!A$7:CI$333,79,0)</f>
        <v/>
      </c>
      <c r="CK509" s="68">
        <f>CJ509-CA509</f>
        <v/>
      </c>
    </row>
    <row r="510">
      <c r="A510" s="88" t="inlineStr">
        <is>
          <t>A2312</t>
        </is>
      </c>
      <c r="B510" s="70" t="inlineStr">
        <is>
          <t>Phạm Văn Nhân</t>
        </is>
      </c>
      <c r="C510" s="77" t="inlineStr">
        <is>
          <t>X1 Ép - A</t>
        </is>
      </c>
      <c r="D510" s="84" t="inlineStr">
        <is>
          <t>Trực tiếp</t>
        </is>
      </c>
      <c r="E510" s="69" t="inlineStr">
        <is>
          <t>2022-04-01</t>
        </is>
      </c>
      <c r="F510" s="69" t="inlineStr"/>
      <c r="G510" s="73" t="inlineStr">
        <is>
          <t>A</t>
        </is>
      </c>
      <c r="H510" s="73" t="n">
        <v>0</v>
      </c>
      <c r="I510" s="75" t="inlineStr">
        <is>
          <t>A</t>
        </is>
      </c>
      <c r="J510" s="75" t="n">
        <v>4</v>
      </c>
      <c r="K510" s="73" t="inlineStr"/>
      <c r="L510" s="73" t="n">
        <v>0</v>
      </c>
      <c r="M510" s="73" t="inlineStr">
        <is>
          <t>C</t>
        </is>
      </c>
      <c r="N510" s="73" t="n">
        <v>4</v>
      </c>
      <c r="O510" s="75" t="inlineStr">
        <is>
          <t>C</t>
        </is>
      </c>
      <c r="P510" s="75" t="n">
        <v>4</v>
      </c>
      <c r="Q510" s="73" t="inlineStr">
        <is>
          <t>C</t>
        </is>
      </c>
      <c r="R510" s="73" t="n">
        <v>4</v>
      </c>
      <c r="S510" s="73" t="inlineStr">
        <is>
          <t>C</t>
        </is>
      </c>
      <c r="T510" s="73" t="n">
        <v>4</v>
      </c>
      <c r="U510" s="73" t="inlineStr">
        <is>
          <t>C</t>
        </is>
      </c>
      <c r="V510" s="73" t="n">
        <v>4</v>
      </c>
      <c r="W510" s="73" t="inlineStr">
        <is>
          <t>L</t>
        </is>
      </c>
      <c r="X510" s="73" t="n">
        <v>0</v>
      </c>
      <c r="Y510" s="73" t="inlineStr"/>
      <c r="Z510" s="73" t="n">
        <v>0</v>
      </c>
      <c r="AA510" s="73" t="inlineStr">
        <is>
          <t>P0</t>
        </is>
      </c>
      <c r="AB510" s="73" t="n">
        <v>0</v>
      </c>
      <c r="AC510" s="73" t="n"/>
      <c r="AD510" s="73" t="n"/>
      <c r="AE510" s="73" t="n"/>
      <c r="AF510" s="73" t="n"/>
      <c r="AG510" s="73" t="n"/>
      <c r="AH510" s="73" t="n"/>
      <c r="AI510" s="73" t="n"/>
      <c r="AJ510" s="73" t="n"/>
      <c r="AK510" s="73" t="n"/>
      <c r="AL510" s="73" t="n"/>
      <c r="AM510" s="73" t="n"/>
      <c r="AN510" s="73" t="n"/>
      <c r="AO510" s="73" t="n"/>
      <c r="AP510" s="73" t="n"/>
      <c r="AQ510" s="73" t="n"/>
      <c r="AR510" s="73" t="n"/>
      <c r="AS510" s="73" t="n"/>
      <c r="AT510" s="73" t="n"/>
      <c r="AU510" s="73" t="n"/>
      <c r="AV510" s="73" t="n"/>
      <c r="AW510" s="73" t="n"/>
      <c r="AX510" s="73" t="n"/>
      <c r="AY510" s="73" t="n"/>
      <c r="AZ510" s="73" t="n"/>
      <c r="BA510" s="73" t="n"/>
      <c r="BB510" s="73" t="n"/>
      <c r="BC510" s="73" t="n"/>
      <c r="BD510" s="73" t="n"/>
      <c r="BE510" s="73" t="n"/>
      <c r="BF510" s="73" t="n"/>
      <c r="BG510" s="73" t="n"/>
      <c r="BH510" s="73" t="n"/>
      <c r="BI510" s="73" t="n"/>
      <c r="BJ510" s="73" t="n"/>
      <c r="BK510" s="73" t="n"/>
      <c r="BL510" s="73" t="n"/>
      <c r="BM510" s="73" t="n"/>
      <c r="BN510" s="73" t="n"/>
      <c r="BO510" s="73" t="n"/>
      <c r="BP510" s="73" t="n"/>
      <c r="BQ510" s="62">
        <f>COUNTIF($G510:$BP510,"a")+COUNTIF($G510:$BP510,"r0,a5")/2+COUNTIF($G510:$BP510,"p5,a5")/2</f>
        <v/>
      </c>
      <c r="BR510" s="62">
        <f>COUNTIF($G510:$BP510,"d")+COUNTIF($G510:$BP510,"r0,d5")/2+COUNTIF($G510:$BP510,"p5,d5")/2</f>
        <v/>
      </c>
      <c r="BS510" s="62">
        <f>COUNTIF($G510:$BP510,"b")+COUNTIF($G510:$BP510,"r0,b5")/2+COUNTIF($G510:$BP510,"p5,b5")/2</f>
        <v/>
      </c>
      <c r="BT510" s="62">
        <f>COUNTIF($G510:$BP510,"c")+COUNTIF($G510:$BP510,"r0,c5")/2+COUNTIF($G510:$BP510,"p5,c5")/2</f>
        <v/>
      </c>
      <c r="BU510" s="62">
        <f>COUNTIF($G510:$BP510,"KH")+COUNTIF($G510:$BP510,"TL")+COUNTIF($G510:$BP510,"L")</f>
        <v/>
      </c>
      <c r="BV510" s="62" t="n"/>
      <c r="BW510" s="62">
        <f>COUNTIF($G510:$BP510,"hh")</f>
        <v/>
      </c>
      <c r="BX510" s="62">
        <f>COUNTIF($G510:$BP510,"nt7")</f>
        <v/>
      </c>
      <c r="BY510" s="62">
        <f>COUNTIF($G510:$BP510,"P")+COUNTIF($G510:$BP510,"p5,a5")/2+COUNTIF($G510:$BP510,"p5,b5")/2+COUNTIF($G510:$BP510,"p5,c5")/2+COUNTIF($G510:$BP510,"p5,d5")/2</f>
        <v/>
      </c>
      <c r="BZ510" s="63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4">
        <f>IF(BZ510&gt;25,4,IF(BZ510&gt;18,3,IF(BZ510&gt;12,2,IF(BZ510&gt;4,1,0))))-BX510-2+1</f>
        <v/>
      </c>
      <c r="CE510" s="30" t="n"/>
      <c r="CF510" s="64">
        <f>CD510*CI510</f>
        <v/>
      </c>
      <c r="CG510" s="65">
        <f>F510-BY510+1</f>
        <v/>
      </c>
      <c r="CH510" s="64">
        <f>CE510*16</f>
        <v/>
      </c>
      <c r="CI510" s="66">
        <f>VLOOKUP(A510,[1]DATA!$A$6:$AI$331,34,0)</f>
        <v/>
      </c>
      <c r="CJ510" s="67">
        <f>VLOOKUP(A510,[2]CHAMCONG!A$7:CI$333,79,0)</f>
        <v/>
      </c>
      <c r="CK510" s="68">
        <f>CJ510-CA510</f>
        <v/>
      </c>
    </row>
    <row r="511">
      <c r="A511" s="88" t="inlineStr">
        <is>
          <t>A2313</t>
        </is>
      </c>
      <c r="B511" s="70" t="inlineStr">
        <is>
          <t>Dương Minh Đạt</t>
        </is>
      </c>
      <c r="C511" s="77" t="inlineStr">
        <is>
          <t>X1 Ép - A</t>
        </is>
      </c>
      <c r="D511" s="84" t="inlineStr">
        <is>
          <t>Trực tiếp</t>
        </is>
      </c>
      <c r="E511" s="69" t="inlineStr">
        <is>
          <t>2022-04-01</t>
        </is>
      </c>
      <c r="F511" s="69" t="inlineStr"/>
      <c r="G511" s="73" t="inlineStr">
        <is>
          <t>A</t>
        </is>
      </c>
      <c r="H511" s="73" t="n">
        <v>0</v>
      </c>
      <c r="I511" s="75" t="inlineStr">
        <is>
          <t>A</t>
        </is>
      </c>
      <c r="J511" s="75" t="n">
        <v>4</v>
      </c>
      <c r="K511" s="73" t="inlineStr"/>
      <c r="L511" s="73" t="n">
        <v>0</v>
      </c>
      <c r="M511" s="73" t="inlineStr">
        <is>
          <t>C</t>
        </is>
      </c>
      <c r="N511" s="73" t="n">
        <v>4</v>
      </c>
      <c r="O511" s="75" t="inlineStr">
        <is>
          <t>C</t>
        </is>
      </c>
      <c r="P511" s="75" t="n">
        <v>4</v>
      </c>
      <c r="Q511" s="73" t="inlineStr">
        <is>
          <t>C</t>
        </is>
      </c>
      <c r="R511" s="73" t="n">
        <v>4</v>
      </c>
      <c r="S511" s="73" t="inlineStr">
        <is>
          <t>C</t>
        </is>
      </c>
      <c r="T511" s="73" t="n">
        <v>4</v>
      </c>
      <c r="U511" s="73" t="inlineStr">
        <is>
          <t>C</t>
        </is>
      </c>
      <c r="V511" s="73" t="n">
        <v>4</v>
      </c>
      <c r="W511" s="73" t="inlineStr">
        <is>
          <t>L</t>
        </is>
      </c>
      <c r="X511" s="73" t="n">
        <v>0</v>
      </c>
      <c r="Y511" s="73" t="inlineStr"/>
      <c r="Z511" s="73" t="n">
        <v>0</v>
      </c>
      <c r="AA511" s="73" t="inlineStr">
        <is>
          <t>P0</t>
        </is>
      </c>
      <c r="AB511" s="73" t="n">
        <v>0</v>
      </c>
      <c r="AC511" s="73" t="n"/>
      <c r="AD511" s="73" t="n"/>
      <c r="AE511" s="73" t="n"/>
      <c r="AF511" s="73" t="n"/>
      <c r="AG511" s="73" t="n"/>
      <c r="AH511" s="73" t="n"/>
      <c r="AI511" s="73" t="n"/>
      <c r="AJ511" s="73" t="n"/>
      <c r="AK511" s="73" t="n"/>
      <c r="AL511" s="73" t="n"/>
      <c r="AM511" s="73" t="n"/>
      <c r="AN511" s="73" t="n"/>
      <c r="AO511" s="73" t="n"/>
      <c r="AP511" s="73" t="n"/>
      <c r="AQ511" s="73" t="n"/>
      <c r="AR511" s="73" t="n"/>
      <c r="AS511" s="73" t="n"/>
      <c r="AT511" s="73" t="n"/>
      <c r="AU511" s="73" t="n"/>
      <c r="AV511" s="73" t="n"/>
      <c r="AW511" s="73" t="n"/>
      <c r="AX511" s="73" t="n"/>
      <c r="AY511" s="73" t="n"/>
      <c r="AZ511" s="73" t="n"/>
      <c r="BA511" s="73" t="n"/>
      <c r="BB511" s="73" t="n"/>
      <c r="BC511" s="73" t="n"/>
      <c r="BD511" s="73" t="n"/>
      <c r="BE511" s="73" t="n"/>
      <c r="BF511" s="73" t="n"/>
      <c r="BG511" s="73" t="n"/>
      <c r="BH511" s="73" t="n"/>
      <c r="BI511" s="73" t="n"/>
      <c r="BJ511" s="73" t="n"/>
      <c r="BK511" s="73" t="n"/>
      <c r="BL511" s="73" t="n"/>
      <c r="BM511" s="73" t="n"/>
      <c r="BN511" s="73" t="n"/>
      <c r="BO511" s="73" t="n"/>
      <c r="BP511" s="73" t="n"/>
      <c r="BQ511" s="62">
        <f>COUNTIF($G511:$BP511,"a")+COUNTIF($G511:$BP511,"r0,a5")/2+COUNTIF($G511:$BP511,"p5,a5")/2</f>
        <v/>
      </c>
      <c r="BR511" s="62">
        <f>COUNTIF($G511:$BP511,"d")+COUNTIF($G511:$BP511,"r0,d5")/2+COUNTIF($G511:$BP511,"p5,d5")/2</f>
        <v/>
      </c>
      <c r="BS511" s="62">
        <f>COUNTIF($G511:$BP511,"b")+COUNTIF($G511:$BP511,"r0,b5")/2+COUNTIF($G511:$BP511,"p5,b5")/2</f>
        <v/>
      </c>
      <c r="BT511" s="62">
        <f>COUNTIF($G511:$BP511,"c")+COUNTIF($G511:$BP511,"r0,c5")/2+COUNTIF($G511:$BP511,"p5,c5")/2</f>
        <v/>
      </c>
      <c r="BU511" s="62">
        <f>COUNTIF($G511:$BP511,"KH")+COUNTIF($G511:$BP511,"TL")+COUNTIF($G511:$BP511,"L")</f>
        <v/>
      </c>
      <c r="BV511" s="62" t="n"/>
      <c r="BW511" s="62">
        <f>COUNTIF($G511:$BP511,"hh")</f>
        <v/>
      </c>
      <c r="BX511" s="62">
        <f>COUNTIF($G511:$BP511,"nt7")</f>
        <v/>
      </c>
      <c r="BY511" s="62">
        <f>COUNTIF($G511:$BP511,"P")+COUNTIF($G511:$BP511,"p5,a5")/2+COUNTIF($G511:$BP511,"p5,b5")/2+COUNTIF($G511:$BP511,"p5,c5")/2+COUNTIF($G511:$BP511,"p5,d5")/2</f>
        <v/>
      </c>
      <c r="BZ511" s="63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4">
        <f>IF(BZ511&gt;25,4,IF(BZ511&gt;18,3,IF(BZ511&gt;12,2,IF(BZ511&gt;4,1,0))))-BX511-2+1</f>
        <v/>
      </c>
      <c r="CE511" s="30" t="n"/>
      <c r="CF511" s="64">
        <f>CD511*CI511</f>
        <v/>
      </c>
      <c r="CG511" s="65">
        <f>F511-BY511+1</f>
        <v/>
      </c>
      <c r="CH511" s="64">
        <f>CE511*16</f>
        <v/>
      </c>
      <c r="CI511" s="66">
        <f>VLOOKUP(A511,[1]DATA!$A$6:$AI$331,34,0)</f>
        <v/>
      </c>
      <c r="CJ511" s="67">
        <f>VLOOKUP(A511,[2]CHAMCONG!A$7:CI$333,79,0)</f>
        <v/>
      </c>
      <c r="CK511" s="68">
        <f>CJ511-CA511</f>
        <v/>
      </c>
    </row>
    <row r="512">
      <c r="A512" s="88" t="inlineStr">
        <is>
          <t>A2314</t>
        </is>
      </c>
      <c r="B512" s="70" t="inlineStr">
        <is>
          <t>Đổ Thanh Nhân</t>
        </is>
      </c>
      <c r="C512" s="77" t="inlineStr">
        <is>
          <t>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C</t>
        </is>
      </c>
      <c r="T512" s="73" t="n">
        <v>4</v>
      </c>
      <c r="U512" s="73" t="inlineStr">
        <is>
          <t>R0</t>
        </is>
      </c>
      <c r="V512" s="73" t="n">
        <v>0</v>
      </c>
      <c r="W512" s="73" t="inlineStr">
        <is>
          <t>L</t>
        </is>
      </c>
      <c r="X512" s="73" t="n">
        <v>0</v>
      </c>
      <c r="Y512" s="73" t="inlineStr"/>
      <c r="Z512" s="73" t="n">
        <v>0</v>
      </c>
      <c r="AA512" s="73" t="inlineStr">
        <is>
          <t>R0</t>
        </is>
      </c>
      <c r="AB512" s="73" t="n">
        <v>0</v>
      </c>
      <c r="AC512" s="73" t="n"/>
      <c r="AD512" s="73" t="n"/>
      <c r="AE512" s="73" t="n"/>
      <c r="AF512" s="73" t="n"/>
      <c r="AG512" s="73" t="n"/>
      <c r="AH512" s="73" t="n"/>
      <c r="AI512" s="73" t="n"/>
      <c r="AJ512" s="73" t="n"/>
      <c r="AK512" s="73" t="n"/>
      <c r="AL512" s="73" t="n"/>
      <c r="AM512" s="73" t="n"/>
      <c r="AN512" s="73" t="n"/>
      <c r="AO512" s="73" t="n"/>
      <c r="AP512" s="73" t="n"/>
      <c r="AQ512" s="73" t="n"/>
      <c r="AR512" s="73" t="n"/>
      <c r="AS512" s="73" t="n"/>
      <c r="AT512" s="73" t="n"/>
      <c r="AU512" s="73" t="n"/>
      <c r="AV512" s="73" t="n"/>
      <c r="AW512" s="73" t="n"/>
      <c r="AX512" s="73" t="n"/>
      <c r="AY512" s="73" t="n"/>
      <c r="AZ512" s="73" t="n"/>
      <c r="BA512" s="73" t="n"/>
      <c r="BB512" s="73" t="n"/>
      <c r="BC512" s="73" t="n"/>
      <c r="BD512" s="73" t="n"/>
      <c r="BE512" s="73" t="n"/>
      <c r="BF512" s="73" t="n"/>
      <c r="BG512" s="73" t="n"/>
      <c r="BH512" s="73" t="n"/>
      <c r="BI512" s="73" t="n"/>
      <c r="BJ512" s="73" t="n"/>
      <c r="BK512" s="73" t="n"/>
      <c r="BL512" s="73" t="n"/>
      <c r="BM512" s="73" t="n"/>
      <c r="BN512" s="73" t="n"/>
      <c r="BO512" s="73" t="n"/>
      <c r="BP512" s="73" t="n"/>
      <c r="BQ512" s="62">
        <f>COUNTIF($G512:$BP512,"a")+COUNTIF($G512:$BP512,"r0,a5")/2+COUNTIF($G512:$BP512,"p5,a5")/2</f>
        <v/>
      </c>
      <c r="BR512" s="62">
        <f>COUNTIF($G512:$BP512,"d")+COUNTIF($G512:$BP512,"r0,d5")/2+COUNTIF($G512:$BP512,"p5,d5")/2</f>
        <v/>
      </c>
      <c r="BS512" s="62">
        <f>COUNTIF($G512:$BP512,"b")+COUNTIF($G512:$BP512,"r0,b5")/2+COUNTIF($G512:$BP512,"p5,b5")/2</f>
        <v/>
      </c>
      <c r="BT512" s="62">
        <f>COUNTIF($G512:$BP512,"c")+COUNTIF($G512:$BP512,"r0,c5")/2+COUNTIF($G512:$BP512,"p5,c5")/2</f>
        <v/>
      </c>
      <c r="BU512" s="62">
        <f>COUNTIF($G512:$BP512,"KH")+COUNTIF($G512:$BP512,"TL")+COUNTIF($G512:$BP512,"L")</f>
        <v/>
      </c>
      <c r="BV512" s="62" t="n"/>
      <c r="BW512" s="62">
        <f>COUNTIF($G512:$BP512,"hh")</f>
        <v/>
      </c>
      <c r="BX512" s="62">
        <f>COUNTIF($G512:$BP512,"nt7")</f>
        <v/>
      </c>
      <c r="BY512" s="62">
        <f>COUNTIF($G512:$BP512,"P")+COUNTIF($G512:$BP512,"p5,a5")/2+COUNTIF($G512:$BP512,"p5,b5")/2+COUNTIF($G512:$BP512,"p5,c5")/2+COUNTIF($G512:$BP512,"p5,d5")/2</f>
        <v/>
      </c>
      <c r="BZ512" s="63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4">
        <f>IF(BZ512&gt;25,4,IF(BZ512&gt;18,3,IF(BZ512&gt;12,2,IF(BZ512&gt;4,1,0))))-BX512-2+1</f>
        <v/>
      </c>
      <c r="CE512" s="30" t="n"/>
      <c r="CF512" s="64">
        <f>CD512*CI512</f>
        <v/>
      </c>
      <c r="CG512" s="65">
        <f>F512-BY512+1</f>
        <v/>
      </c>
      <c r="CH512" s="64">
        <f>CE512*16</f>
        <v/>
      </c>
      <c r="CI512" s="66">
        <f>VLOOKUP(A512,[1]DATA!$A$6:$AI$331,34,0)</f>
        <v/>
      </c>
      <c r="CJ512" s="67">
        <f>VLOOKUP(A512,[2]CHAMCONG!A$7:CI$333,79,0)</f>
        <v/>
      </c>
      <c r="CK512" s="68">
        <f>CJ512-CA512</f>
        <v/>
      </c>
    </row>
    <row r="513">
      <c r="A513" s="88" t="inlineStr">
        <is>
          <t>A2315</t>
        </is>
      </c>
      <c r="B513" s="70" t="inlineStr">
        <is>
          <t>Nguyễn Tuấn Thanh</t>
        </is>
      </c>
      <c r="C513" s="77" t="inlineStr">
        <is>
          <t>X2 Line 2-1</t>
        </is>
      </c>
      <c r="D513" s="84" t="inlineStr">
        <is>
          <t>Trực tiếp</t>
        </is>
      </c>
      <c r="E513" s="69" t="inlineStr">
        <is>
          <t>2022-04-06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>
        <is>
          <t>D</t>
        </is>
      </c>
      <c r="R513" s="73" t="n">
        <v>0</v>
      </c>
      <c r="S513" s="73" t="inlineStr">
        <is>
          <t>D</t>
        </is>
      </c>
      <c r="T513" s="73" t="n">
        <v>0</v>
      </c>
      <c r="U513" s="73" t="inlineStr">
        <is>
          <t>D</t>
        </is>
      </c>
      <c r="V513" s="73" t="n">
        <v>0</v>
      </c>
      <c r="W513" s="73" t="inlineStr">
        <is>
          <t>L</t>
        </is>
      </c>
      <c r="X513" s="73" t="n">
        <v>0</v>
      </c>
      <c r="Y513" s="73" t="inlineStr"/>
      <c r="Z513" s="73" t="n">
        <v>0</v>
      </c>
      <c r="AA513" s="73" t="inlineStr">
        <is>
          <t>R0</t>
        </is>
      </c>
      <c r="AB513" s="73" t="n">
        <v>0</v>
      </c>
      <c r="AC513" s="73" t="n"/>
      <c r="AD513" s="73" t="n"/>
      <c r="AE513" s="73" t="n"/>
      <c r="AF513" s="73" t="n"/>
      <c r="AG513" s="73" t="n"/>
      <c r="AH513" s="73" t="n"/>
      <c r="AI513" s="73" t="n"/>
      <c r="AJ513" s="73" t="n"/>
      <c r="AK513" s="73" t="n"/>
      <c r="AL513" s="73" t="n"/>
      <c r="AM513" s="73" t="n"/>
      <c r="AN513" s="73" t="n"/>
      <c r="AO513" s="73" t="n"/>
      <c r="AP513" s="73" t="n"/>
      <c r="AQ513" s="73" t="n"/>
      <c r="AR513" s="73" t="n"/>
      <c r="AS513" s="73" t="n"/>
      <c r="AT513" s="73" t="n"/>
      <c r="AU513" s="73" t="n"/>
      <c r="AV513" s="73" t="n"/>
      <c r="AW513" s="73" t="n"/>
      <c r="AX513" s="73" t="n"/>
      <c r="AY513" s="73" t="n"/>
      <c r="AZ513" s="73" t="n"/>
      <c r="BA513" s="73" t="n"/>
      <c r="BB513" s="73" t="n"/>
      <c r="BC513" s="73" t="n"/>
      <c r="BD513" s="73" t="n"/>
      <c r="BE513" s="73" t="n"/>
      <c r="BF513" s="73" t="n"/>
      <c r="BG513" s="73" t="n"/>
      <c r="BH513" s="73" t="n"/>
      <c r="BI513" s="73" t="n"/>
      <c r="BJ513" s="73" t="n"/>
      <c r="BK513" s="73" t="n"/>
      <c r="BL513" s="73" t="n"/>
      <c r="BM513" s="73" t="n"/>
      <c r="BN513" s="73" t="n"/>
      <c r="BO513" s="73" t="n"/>
      <c r="BP513" s="73" t="n"/>
      <c r="BQ513" s="62">
        <f>COUNTIF($G513:$BP513,"a")+COUNTIF($G513:$BP513,"r0,a5")/2+COUNTIF($G513:$BP513,"p5,a5")/2</f>
        <v/>
      </c>
      <c r="BR513" s="62">
        <f>COUNTIF($G513:$BP513,"d")+COUNTIF($G513:$BP513,"r0,d5")/2+COUNTIF($G513:$BP513,"p5,d5")/2</f>
        <v/>
      </c>
      <c r="BS513" s="62">
        <f>COUNTIF($G513:$BP513,"b")+COUNTIF($G513:$BP513,"r0,b5")/2+COUNTIF($G513:$BP513,"p5,b5")/2</f>
        <v/>
      </c>
      <c r="BT513" s="62">
        <f>COUNTIF($G513:$BP513,"c")+COUNTIF($G513:$BP513,"r0,c5")/2+COUNTIF($G513:$BP513,"p5,c5")/2</f>
        <v/>
      </c>
      <c r="BU513" s="62">
        <f>COUNTIF($G513:$BP513,"KH")+COUNTIF($G513:$BP513,"TL")+COUNTIF($G513:$BP513,"L")</f>
        <v/>
      </c>
      <c r="BV513" s="62" t="n"/>
      <c r="BW513" s="62">
        <f>COUNTIF($G513:$BP513,"hh")</f>
        <v/>
      </c>
      <c r="BX513" s="62">
        <f>COUNTIF($G513:$BP513,"nt7")</f>
        <v/>
      </c>
      <c r="BY513" s="62">
        <f>COUNTIF($G513:$BP513,"P")+COUNTIF($G513:$BP513,"p5,a5")/2+COUNTIF($G513:$BP513,"p5,b5")/2+COUNTIF($G513:$BP513,"p5,c5")/2+COUNTIF($G513:$BP513,"p5,d5")/2</f>
        <v/>
      </c>
      <c r="BZ513" s="63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4">
        <f>IF(BZ513&gt;25,4,IF(BZ513&gt;18,3,IF(BZ513&gt;12,2,IF(BZ513&gt;4,1,0))))-BX513-2+1</f>
        <v/>
      </c>
      <c r="CE513" s="30" t="n"/>
      <c r="CF513" s="64">
        <f>CD513*CI513</f>
        <v/>
      </c>
      <c r="CG513" s="65">
        <f>F513-BY513+1</f>
        <v/>
      </c>
      <c r="CH513" s="64">
        <f>CE513*16</f>
        <v/>
      </c>
      <c r="CI513" s="66">
        <f>VLOOKUP(A513,[1]DATA!$A$6:$AI$331,34,0)</f>
        <v/>
      </c>
      <c r="CJ513" s="67">
        <f>VLOOKUP(A513,[2]CHAMCONG!A$7:CI$333,79,0)</f>
        <v/>
      </c>
      <c r="CK513" s="68">
        <f>CJ513-CA513</f>
        <v/>
      </c>
    </row>
    <row r="514">
      <c r="A514" s="88" t="inlineStr">
        <is>
          <t>A232</t>
        </is>
      </c>
      <c r="B514" s="70" t="inlineStr">
        <is>
          <t>Lê Thanh Sang</t>
        </is>
      </c>
      <c r="C514" s="77" t="inlineStr">
        <is>
          <t>Ehs</t>
        </is>
      </c>
      <c r="D514" s="84" t="inlineStr">
        <is>
          <t>Trực tiếp</t>
        </is>
      </c>
      <c r="E514" s="69" t="inlineStr">
        <is>
          <t>2011-03-01</t>
        </is>
      </c>
      <c r="F514" s="69" t="inlineStr"/>
      <c r="G514" s="73" t="inlineStr">
        <is>
          <t>A</t>
        </is>
      </c>
      <c r="H514" s="73" t="n">
        <v>4</v>
      </c>
      <c r="I514" s="75" t="inlineStr">
        <is>
          <t>A</t>
        </is>
      </c>
      <c r="J514" s="75" t="n">
        <v>4</v>
      </c>
      <c r="K514" s="73" t="inlineStr"/>
      <c r="L514" s="73" t="n">
        <v>12</v>
      </c>
      <c r="M514" s="73" t="inlineStr">
        <is>
          <t>C</t>
        </is>
      </c>
      <c r="N514" s="73" t="n">
        <v>4</v>
      </c>
      <c r="O514" s="75" t="inlineStr">
        <is>
          <t>C</t>
        </is>
      </c>
      <c r="P514" s="75" t="n">
        <v>4</v>
      </c>
      <c r="Q514" s="73" t="inlineStr">
        <is>
          <t>C</t>
        </is>
      </c>
      <c r="R514" s="73" t="n">
        <v>4</v>
      </c>
      <c r="S514" s="73" t="inlineStr">
        <is>
          <t>C</t>
        </is>
      </c>
      <c r="T514" s="73" t="n">
        <v>4</v>
      </c>
      <c r="U514" s="73" t="inlineStr">
        <is>
          <t>C</t>
        </is>
      </c>
      <c r="V514" s="73" t="n">
        <v>4</v>
      </c>
      <c r="W514" s="73" t="inlineStr">
        <is>
          <t>L</t>
        </is>
      </c>
      <c r="X514" s="73" t="n">
        <v>0</v>
      </c>
      <c r="Y514" s="73" t="inlineStr">
        <is>
          <t>CN</t>
        </is>
      </c>
      <c r="Z514" s="73" t="n">
        <v>0</v>
      </c>
      <c r="AA514" s="73" t="inlineStr">
        <is>
          <t>R0</t>
        </is>
      </c>
      <c r="AB514" s="73" t="n">
        <v>0</v>
      </c>
      <c r="AC514" s="73" t="n"/>
      <c r="AD514" s="73" t="n"/>
      <c r="AE514" s="73" t="n"/>
      <c r="AF514" s="73" t="n"/>
      <c r="AG514" s="73" t="n"/>
      <c r="AH514" s="73" t="n"/>
      <c r="AI514" s="73" t="n"/>
      <c r="AJ514" s="73" t="n"/>
      <c r="AK514" s="73" t="n"/>
      <c r="AL514" s="73" t="n"/>
      <c r="AM514" s="73" t="n"/>
      <c r="AN514" s="73" t="n"/>
      <c r="AO514" s="73" t="n"/>
      <c r="AP514" s="73" t="n"/>
      <c r="AQ514" s="73" t="n"/>
      <c r="AR514" s="73" t="n"/>
      <c r="AS514" s="73" t="n"/>
      <c r="AT514" s="73" t="n"/>
      <c r="AU514" s="73" t="n"/>
      <c r="AV514" s="73" t="n"/>
      <c r="AW514" s="73" t="n"/>
      <c r="AX514" s="73" t="n"/>
      <c r="AY514" s="73" t="n"/>
      <c r="AZ514" s="73" t="n"/>
      <c r="BA514" s="73" t="n"/>
      <c r="BB514" s="73" t="n"/>
      <c r="BC514" s="73" t="n"/>
      <c r="BD514" s="73" t="n"/>
      <c r="BE514" s="73" t="n"/>
      <c r="BF514" s="73" t="n"/>
      <c r="BG514" s="73" t="n"/>
      <c r="BH514" s="73" t="n"/>
      <c r="BI514" s="73" t="n"/>
      <c r="BJ514" s="73" t="n"/>
      <c r="BK514" s="73" t="n"/>
      <c r="BL514" s="73" t="n"/>
      <c r="BM514" s="73" t="n"/>
      <c r="BN514" s="73" t="n"/>
      <c r="BO514" s="73" t="n"/>
      <c r="BP514" s="73" t="n"/>
      <c r="BQ514" s="62">
        <f>COUNTIF($G514:$BP514,"a")+COUNTIF($G514:$BP514,"r0,a5")/2+COUNTIF($G514:$BP514,"p5,a5")/2</f>
        <v/>
      </c>
      <c r="BR514" s="62">
        <f>COUNTIF($G514:$BP514,"d")+COUNTIF($G514:$BP514,"r0,d5")/2+COUNTIF($G514:$BP514,"p5,d5")/2</f>
        <v/>
      </c>
      <c r="BS514" s="62">
        <f>COUNTIF($G514:$BP514,"b")+COUNTIF($G514:$BP514,"r0,b5")/2+COUNTIF($G514:$BP514,"p5,b5")/2</f>
        <v/>
      </c>
      <c r="BT514" s="62">
        <f>COUNTIF($G514:$BP514,"c")+COUNTIF($G514:$BP514,"r0,c5")/2+COUNTIF($G514:$BP514,"p5,c5")/2</f>
        <v/>
      </c>
      <c r="BU514" s="62">
        <f>COUNTIF($G514:$BP514,"KH")+COUNTIF($G514:$BP514,"TL")+COUNTIF($G514:$BP514,"L")</f>
        <v/>
      </c>
      <c r="BV514" s="62" t="n"/>
      <c r="BW514" s="62">
        <f>COUNTIF($G514:$BP514,"hh")</f>
        <v/>
      </c>
      <c r="BX514" s="62">
        <f>COUNTIF($G514:$BP514,"nt7")</f>
        <v/>
      </c>
      <c r="BY514" s="62">
        <f>COUNTIF($G514:$BP514,"P")+COUNTIF($G514:$BP514,"p5,a5")/2+COUNTIF($G514:$BP514,"p5,b5")/2+COUNTIF($G514:$BP514,"p5,c5")/2+COUNTIF($G514:$BP514,"p5,d5")/2</f>
        <v/>
      </c>
      <c r="BZ514" s="63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4">
        <f>IF(BZ514&gt;25,4,IF(BZ514&gt;18,3,IF(BZ514&gt;12,2,IF(BZ514&gt;4,1,0))))-BX514-2+1</f>
        <v/>
      </c>
      <c r="CE514" s="30" t="n"/>
      <c r="CF514" s="64">
        <f>CD514*CI514</f>
        <v/>
      </c>
      <c r="CG514" s="65">
        <f>F514-BY514+1</f>
        <v/>
      </c>
      <c r="CH514" s="64">
        <f>CE514*16</f>
        <v/>
      </c>
      <c r="CI514" s="66">
        <f>VLOOKUP(A514,[1]DATA!$A$6:$AI$331,34,0)</f>
        <v/>
      </c>
      <c r="CJ514" s="67">
        <f>VLOOKUP(A514,[2]CHAMCONG!A$7:CI$333,79,0)</f>
        <v/>
      </c>
      <c r="CK514" s="68">
        <f>CJ514-CA514</f>
        <v/>
      </c>
    </row>
    <row r="515">
      <c r="A515" s="88" t="inlineStr">
        <is>
          <t>A2322</t>
        </is>
      </c>
      <c r="B515" s="70" t="inlineStr">
        <is>
          <t>Nguyễn Thúy Quỳnh</t>
        </is>
      </c>
      <c r="C515" s="77" t="inlineStr">
        <is>
          <t>QA/QC X1 Ép</t>
        </is>
      </c>
      <c r="D515" s="84" t="inlineStr">
        <is>
          <t>Trực tiếp</t>
        </is>
      </c>
      <c r="E515" s="69" t="inlineStr">
        <is>
          <t>2022-04-07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>
        <is>
          <t>A</t>
        </is>
      </c>
      <c r="T515" s="73" t="n">
        <v>0</v>
      </c>
      <c r="U515" s="73" t="inlineStr">
        <is>
          <t>A</t>
        </is>
      </c>
      <c r="V515" s="73" t="n">
        <v>1</v>
      </c>
      <c r="W515" s="73" t="inlineStr">
        <is>
          <t>L</t>
        </is>
      </c>
      <c r="X515" s="73" t="n">
        <v>0</v>
      </c>
      <c r="Y515" s="73" t="inlineStr"/>
      <c r="Z515" s="73" t="n">
        <v>0</v>
      </c>
      <c r="AA515" s="73" t="inlineStr">
        <is>
          <t>P0</t>
        </is>
      </c>
      <c r="AB515" s="73" t="n">
        <v>0</v>
      </c>
      <c r="AC515" s="73" t="n"/>
      <c r="AD515" s="73" t="n"/>
      <c r="AE515" s="73" t="n"/>
      <c r="AF515" s="73" t="n"/>
      <c r="AG515" s="73" t="n"/>
      <c r="AH515" s="73" t="n"/>
      <c r="AI515" s="73" t="n"/>
      <c r="AJ515" s="73" t="n"/>
      <c r="AK515" s="73" t="n"/>
      <c r="AL515" s="73" t="n"/>
      <c r="AM515" s="73" t="n"/>
      <c r="AN515" s="73" t="n"/>
      <c r="AO515" s="73" t="n"/>
      <c r="AP515" s="73" t="n"/>
      <c r="AQ515" s="73" t="n"/>
      <c r="AR515" s="73" t="n"/>
      <c r="AS515" s="73" t="n"/>
      <c r="AT515" s="73" t="n"/>
      <c r="AU515" s="73" t="n"/>
      <c r="AV515" s="73" t="n"/>
      <c r="AW515" s="73" t="n"/>
      <c r="AX515" s="73" t="n"/>
      <c r="AY515" s="73" t="n"/>
      <c r="AZ515" s="73" t="n"/>
      <c r="BA515" s="73" t="n"/>
      <c r="BB515" s="73" t="n"/>
      <c r="BC515" s="73" t="n"/>
      <c r="BD515" s="73" t="n"/>
      <c r="BE515" s="73" t="n"/>
      <c r="BF515" s="73" t="n"/>
      <c r="BG515" s="73" t="n"/>
      <c r="BH515" s="73" t="n"/>
      <c r="BI515" s="73" t="n"/>
      <c r="BJ515" s="73" t="n"/>
      <c r="BK515" s="73" t="n"/>
      <c r="BL515" s="73" t="n"/>
      <c r="BM515" s="73" t="n"/>
      <c r="BN515" s="73" t="n"/>
      <c r="BO515" s="73" t="n"/>
      <c r="BP515" s="73" t="n"/>
      <c r="BQ515" s="62">
        <f>COUNTIF($G515:$BP515,"a")+COUNTIF($G515:$BP515,"r0,a5")/2+COUNTIF($G515:$BP515,"p5,a5")/2</f>
        <v/>
      </c>
      <c r="BR515" s="62">
        <f>COUNTIF($G515:$BP515,"d")+COUNTIF($G515:$BP515,"r0,d5")/2+COUNTIF($G515:$BP515,"p5,d5")/2</f>
        <v/>
      </c>
      <c r="BS515" s="62">
        <f>COUNTIF($G515:$BP515,"b")+COUNTIF($G515:$BP515,"r0,b5")/2+COUNTIF($G515:$BP515,"p5,b5")/2</f>
        <v/>
      </c>
      <c r="BT515" s="62">
        <f>COUNTIF($G515:$BP515,"c")+COUNTIF($G515:$BP515,"r0,c5")/2+COUNTIF($G515:$BP515,"p5,c5")/2</f>
        <v/>
      </c>
      <c r="BU515" s="62">
        <f>COUNTIF($G515:$BP515,"KH")+COUNTIF($G515:$BP515,"TL")+COUNTIF($G515:$BP515,"L")</f>
        <v/>
      </c>
      <c r="BV515" s="62" t="n"/>
      <c r="BW515" s="62">
        <f>COUNTIF($G515:$BP515,"hh")</f>
        <v/>
      </c>
      <c r="BX515" s="62">
        <f>COUNTIF($G515:$BP515,"nt7")</f>
        <v/>
      </c>
      <c r="BY515" s="62">
        <f>COUNTIF($G515:$BP515,"P")+COUNTIF($G515:$BP515,"p5,a5")/2+COUNTIF($G515:$BP515,"p5,b5")/2+COUNTIF($G515:$BP515,"p5,c5")/2+COUNTIF($G515:$BP515,"p5,d5")/2</f>
        <v/>
      </c>
      <c r="BZ515" s="63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4">
        <f>IF(BZ515&gt;25,4,IF(BZ515&gt;18,3,IF(BZ515&gt;12,2,IF(BZ515&gt;4,1,0))))-BX515-2+1</f>
        <v/>
      </c>
      <c r="CE515" s="30" t="n"/>
      <c r="CF515" s="64">
        <f>CD515*CI515</f>
        <v/>
      </c>
      <c r="CG515" s="65">
        <f>F515-BY515+1</f>
        <v/>
      </c>
      <c r="CH515" s="64">
        <f>CE515*16</f>
        <v/>
      </c>
      <c r="CI515" s="66">
        <f>VLOOKUP(A515,[1]DATA!$A$6:$AI$331,34,0)</f>
        <v/>
      </c>
      <c r="CJ515" s="67">
        <f>VLOOKUP(A515,[2]CHAMCONG!A$7:CI$333,79,0)</f>
        <v/>
      </c>
      <c r="CK515" s="68">
        <f>CJ515-CA515</f>
        <v/>
      </c>
    </row>
    <row r="516">
      <c r="A516" s="88" t="inlineStr">
        <is>
          <t>A2323</t>
        </is>
      </c>
      <c r="B516" s="70" t="inlineStr">
        <is>
          <t>Nguyễn Thị Bích Liên</t>
        </is>
      </c>
      <c r="C516" s="77" t="inlineStr">
        <is>
          <t>QA/QC X1 Ép</t>
        </is>
      </c>
      <c r="D516" s="84" t="inlineStr">
        <is>
          <t>Trực tiếp</t>
        </is>
      </c>
      <c r="E516" s="69" t="inlineStr">
        <is>
          <t>2022-04-07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>
        <is>
          <t>A</t>
        </is>
      </c>
      <c r="T516" s="73" t="n">
        <v>0</v>
      </c>
      <c r="U516" s="73" t="inlineStr">
        <is>
          <t>A</t>
        </is>
      </c>
      <c r="V516" s="73" t="n">
        <v>1</v>
      </c>
      <c r="W516" s="73" t="inlineStr">
        <is>
          <t>L</t>
        </is>
      </c>
      <c r="X516" s="73" t="n">
        <v>0</v>
      </c>
      <c r="Y516" s="73" t="inlineStr"/>
      <c r="Z516" s="73" t="n">
        <v>0</v>
      </c>
      <c r="AA516" s="73" t="inlineStr">
        <is>
          <t>R0</t>
        </is>
      </c>
      <c r="AB516" s="73" t="n">
        <v>0</v>
      </c>
      <c r="AC516" s="73" t="n"/>
      <c r="AD516" s="73" t="n"/>
      <c r="AE516" s="73" t="n"/>
      <c r="AF516" s="73" t="n"/>
      <c r="AG516" s="73" t="n"/>
      <c r="AH516" s="73" t="n"/>
      <c r="AI516" s="73" t="n"/>
      <c r="AJ516" s="73" t="n"/>
      <c r="AK516" s="73" t="n"/>
      <c r="AL516" s="73" t="n"/>
      <c r="AM516" s="73" t="n"/>
      <c r="AN516" s="73" t="n"/>
      <c r="AO516" s="73" t="n"/>
      <c r="AP516" s="73" t="n"/>
      <c r="AQ516" s="73" t="n"/>
      <c r="AR516" s="73" t="n"/>
      <c r="AS516" s="73" t="n"/>
      <c r="AT516" s="73" t="n"/>
      <c r="AU516" s="73" t="n"/>
      <c r="AV516" s="73" t="n"/>
      <c r="AW516" s="73" t="n"/>
      <c r="AX516" s="73" t="n"/>
      <c r="AY516" s="73" t="n"/>
      <c r="AZ516" s="73" t="n"/>
      <c r="BA516" s="73" t="n"/>
      <c r="BB516" s="73" t="n"/>
      <c r="BC516" s="73" t="n"/>
      <c r="BD516" s="73" t="n"/>
      <c r="BE516" s="73" t="n"/>
      <c r="BF516" s="73" t="n"/>
      <c r="BG516" s="73" t="n"/>
      <c r="BH516" s="73" t="n"/>
      <c r="BI516" s="73" t="n"/>
      <c r="BJ516" s="73" t="n"/>
      <c r="BK516" s="73" t="n"/>
      <c r="BL516" s="73" t="n"/>
      <c r="BM516" s="73" t="n"/>
      <c r="BN516" s="73" t="n"/>
      <c r="BO516" s="73" t="n"/>
      <c r="BP516" s="73" t="n"/>
      <c r="BQ516" s="62">
        <f>COUNTIF($G516:$BP516,"a")+COUNTIF($G516:$BP516,"r0,a5")/2+COUNTIF($G516:$BP516,"p5,a5")/2</f>
        <v/>
      </c>
      <c r="BR516" s="62">
        <f>COUNTIF($G516:$BP516,"d")+COUNTIF($G516:$BP516,"r0,d5")/2+COUNTIF($G516:$BP516,"p5,d5")/2</f>
        <v/>
      </c>
      <c r="BS516" s="62">
        <f>COUNTIF($G516:$BP516,"b")+COUNTIF($G516:$BP516,"r0,b5")/2+COUNTIF($G516:$BP516,"p5,b5")/2</f>
        <v/>
      </c>
      <c r="BT516" s="62">
        <f>COUNTIF($G516:$BP516,"c")+COUNTIF($G516:$BP516,"r0,c5")/2+COUNTIF($G516:$BP516,"p5,c5")/2</f>
        <v/>
      </c>
      <c r="BU516" s="62">
        <f>COUNTIF($G516:$BP516,"KH")+COUNTIF($G516:$BP516,"TL")+COUNTIF($G516:$BP516,"L")</f>
        <v/>
      </c>
      <c r="BV516" s="62" t="n"/>
      <c r="BW516" s="62">
        <f>COUNTIF($G516:$BP516,"hh")</f>
        <v/>
      </c>
      <c r="BX516" s="62">
        <f>COUNTIF($G516:$BP516,"nt7")</f>
        <v/>
      </c>
      <c r="BY516" s="62">
        <f>COUNTIF($G516:$BP516,"P")+COUNTIF($G516:$BP516,"p5,a5")/2+COUNTIF($G516:$BP516,"p5,b5")/2+COUNTIF($G516:$BP516,"p5,c5")/2+COUNTIF($G516:$BP516,"p5,d5")/2</f>
        <v/>
      </c>
      <c r="BZ516" s="63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4">
        <f>IF(BZ516&gt;25,4,IF(BZ516&gt;18,3,IF(BZ516&gt;12,2,IF(BZ516&gt;4,1,0))))-BX516-2+1</f>
        <v/>
      </c>
      <c r="CE516" s="30" t="n"/>
      <c r="CF516" s="64">
        <f>CD516*CI516</f>
        <v/>
      </c>
      <c r="CG516" s="65">
        <f>F516-BY516+1</f>
        <v/>
      </c>
      <c r="CH516" s="64">
        <f>CE516*16</f>
        <v/>
      </c>
      <c r="CI516" s="66">
        <f>VLOOKUP(A516,[1]DATA!$A$6:$AI$331,34,0)</f>
        <v/>
      </c>
      <c r="CJ516" s="67">
        <f>VLOOKUP(A516,[2]CHAMCONG!A$7:CI$333,79,0)</f>
        <v/>
      </c>
      <c r="CK516" s="68">
        <f>CJ516-CA516</f>
        <v/>
      </c>
    </row>
    <row r="517">
      <c r="A517" s="88" t="inlineStr">
        <is>
          <t>A2324</t>
        </is>
      </c>
      <c r="B517" s="70" t="inlineStr">
        <is>
          <t>Phùng Thị Hồng Tím</t>
        </is>
      </c>
      <c r="C517" s="77" t="inlineStr">
        <is>
          <t>X1 Ép</t>
        </is>
      </c>
      <c r="D517" s="84" t="inlineStr">
        <is>
          <t>Trực tiếp</t>
        </is>
      </c>
      <c r="E517" s="69" t="inlineStr">
        <is>
          <t>2022-04-07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>
        <is>
          <t>A</t>
        </is>
      </c>
      <c r="T517" s="73" t="n">
        <v>0</v>
      </c>
      <c r="U517" s="73" t="inlineStr">
        <is>
          <t>A</t>
        </is>
      </c>
      <c r="V517" s="73" t="n">
        <v>4</v>
      </c>
      <c r="W517" s="73" t="inlineStr">
        <is>
          <t>L</t>
        </is>
      </c>
      <c r="X517" s="73" t="n">
        <v>0</v>
      </c>
      <c r="Y517" s="73" t="inlineStr"/>
      <c r="Z517" s="73" t="n">
        <v>0</v>
      </c>
      <c r="AA517" s="73" t="inlineStr">
        <is>
          <t>P0</t>
        </is>
      </c>
      <c r="AB517" s="73" t="n">
        <v>0</v>
      </c>
      <c r="AC517" s="73" t="n"/>
      <c r="AD517" s="73" t="n"/>
      <c r="AE517" s="73" t="n"/>
      <c r="AF517" s="73" t="n"/>
      <c r="AG517" s="73" t="n"/>
      <c r="AH517" s="73" t="n"/>
      <c r="AI517" s="73" t="n"/>
      <c r="AJ517" s="73" t="n"/>
      <c r="AK517" s="73" t="n"/>
      <c r="AL517" s="73" t="n"/>
      <c r="AM517" s="73" t="n"/>
      <c r="AN517" s="73" t="n"/>
      <c r="AO517" s="73" t="n"/>
      <c r="AP517" s="73" t="n"/>
      <c r="AQ517" s="73" t="n"/>
      <c r="AR517" s="73" t="n"/>
      <c r="AS517" s="73" t="n"/>
      <c r="AT517" s="73" t="n"/>
      <c r="AU517" s="73" t="n"/>
      <c r="AV517" s="73" t="n"/>
      <c r="AW517" s="73" t="n"/>
      <c r="AX517" s="73" t="n"/>
      <c r="AY517" s="73" t="n"/>
      <c r="AZ517" s="73" t="n"/>
      <c r="BA517" s="73" t="n"/>
      <c r="BB517" s="73" t="n"/>
      <c r="BC517" s="73" t="n"/>
      <c r="BD517" s="73" t="n"/>
      <c r="BE517" s="73" t="n"/>
      <c r="BF517" s="73" t="n"/>
      <c r="BG517" s="73" t="n"/>
      <c r="BH517" s="73" t="n"/>
      <c r="BI517" s="73" t="n"/>
      <c r="BJ517" s="73" t="n"/>
      <c r="BK517" s="73" t="n"/>
      <c r="BL517" s="73" t="n"/>
      <c r="BM517" s="73" t="n"/>
      <c r="BN517" s="73" t="n"/>
      <c r="BO517" s="73" t="n"/>
      <c r="BP517" s="73" t="n"/>
      <c r="BQ517" s="62">
        <f>COUNTIF($G517:$BP517,"a")+COUNTIF($G517:$BP517,"r0,a5")/2+COUNTIF($G517:$BP517,"p5,a5")/2</f>
        <v/>
      </c>
      <c r="BR517" s="62">
        <f>COUNTIF($G517:$BP517,"d")+COUNTIF($G517:$BP517,"r0,d5")/2+COUNTIF($G517:$BP517,"p5,d5")/2</f>
        <v/>
      </c>
      <c r="BS517" s="62">
        <f>COUNTIF($G517:$BP517,"b")+COUNTIF($G517:$BP517,"r0,b5")/2+COUNTIF($G517:$BP517,"p5,b5")/2</f>
        <v/>
      </c>
      <c r="BT517" s="62">
        <f>COUNTIF($G517:$BP517,"c")+COUNTIF($G517:$BP517,"r0,c5")/2+COUNTIF($G517:$BP517,"p5,c5")/2</f>
        <v/>
      </c>
      <c r="BU517" s="62">
        <f>COUNTIF($G517:$BP517,"KH")+COUNTIF($G517:$BP517,"TL")+COUNTIF($G517:$BP517,"L")</f>
        <v/>
      </c>
      <c r="BV517" s="62" t="n"/>
      <c r="BW517" s="62">
        <f>COUNTIF($G517:$BP517,"hh")</f>
        <v/>
      </c>
      <c r="BX517" s="62">
        <f>COUNTIF($G517:$BP517,"nt7")</f>
        <v/>
      </c>
      <c r="BY517" s="62">
        <f>COUNTIF($G517:$BP517,"P")+COUNTIF($G517:$BP517,"p5,a5")/2+COUNTIF($G517:$BP517,"p5,b5")/2+COUNTIF($G517:$BP517,"p5,c5")/2+COUNTIF($G517:$BP517,"p5,d5")/2</f>
        <v/>
      </c>
      <c r="BZ517" s="63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4">
        <f>IF(BZ517&gt;25,4,IF(BZ517&gt;18,3,IF(BZ517&gt;12,2,IF(BZ517&gt;4,1,0))))-BX517-2+1</f>
        <v/>
      </c>
      <c r="CE517" s="30" t="n"/>
      <c r="CF517" s="64">
        <f>CD517*CI517</f>
        <v/>
      </c>
      <c r="CG517" s="65">
        <f>F517-BY517+1</f>
        <v/>
      </c>
      <c r="CH517" s="64">
        <f>CE517*16</f>
        <v/>
      </c>
      <c r="CI517" s="66">
        <f>VLOOKUP(A517,[1]DATA!$A$6:$AI$331,34,0)</f>
        <v/>
      </c>
      <c r="CJ517" s="67">
        <f>VLOOKUP(A517,[2]CHAMCONG!A$7:CI$333,79,0)</f>
        <v/>
      </c>
      <c r="CK517" s="68">
        <f>CJ517-CA517</f>
        <v/>
      </c>
    </row>
    <row r="518">
      <c r="A518" s="88" t="inlineStr">
        <is>
          <t>A272</t>
        </is>
      </c>
      <c r="B518" s="70" t="inlineStr">
        <is>
          <t>Võ Minh Vân</t>
        </is>
      </c>
      <c r="C518" s="77" t="inlineStr">
        <is>
          <t>X1 Ép - B</t>
        </is>
      </c>
      <c r="D518" s="84" t="inlineStr">
        <is>
          <t>Trực tiếp</t>
        </is>
      </c>
      <c r="E518" s="69" t="inlineStr">
        <is>
          <t>2011-10-13</t>
        </is>
      </c>
      <c r="F518" s="69" t="inlineStr"/>
      <c r="G518" s="73" t="inlineStr">
        <is>
          <t>C</t>
        </is>
      </c>
      <c r="H518" s="73" t="n">
        <v>4</v>
      </c>
      <c r="I518" s="75" t="inlineStr">
        <is>
          <t>C</t>
        </is>
      </c>
      <c r="J518" s="75" t="n">
        <v>4</v>
      </c>
      <c r="K518" s="73" t="inlineStr"/>
      <c r="L518" s="73" t="n">
        <v>0</v>
      </c>
      <c r="M518" s="73" t="inlineStr">
        <is>
          <t>A</t>
        </is>
      </c>
      <c r="N518" s="73" t="n">
        <v>4</v>
      </c>
      <c r="O518" s="75" t="inlineStr">
        <is>
          <t>A</t>
        </is>
      </c>
      <c r="P518" s="75" t="n">
        <v>4</v>
      </c>
      <c r="Q518" s="73" t="inlineStr">
        <is>
          <t>A</t>
        </is>
      </c>
      <c r="R518" s="73" t="n">
        <v>4</v>
      </c>
      <c r="S518" s="73" t="inlineStr">
        <is>
          <t>A</t>
        </is>
      </c>
      <c r="T518" s="73" t="n">
        <v>4</v>
      </c>
      <c r="U518" s="73" t="inlineStr">
        <is>
          <t>A</t>
        </is>
      </c>
      <c r="V518" s="73" t="n">
        <v>4</v>
      </c>
      <c r="W518" s="73" t="inlineStr">
        <is>
          <t>L</t>
        </is>
      </c>
      <c r="X518" s="73" t="n">
        <v>0</v>
      </c>
      <c r="Y518" s="73" t="inlineStr"/>
      <c r="Z518" s="73" t="n">
        <v>0</v>
      </c>
      <c r="AA518" s="73" t="inlineStr">
        <is>
          <t>P0</t>
        </is>
      </c>
      <c r="AB518" s="73" t="n">
        <v>0</v>
      </c>
      <c r="AC518" s="73" t="n"/>
      <c r="AD518" s="73" t="n"/>
      <c r="AE518" s="73" t="n"/>
      <c r="AF518" s="73" t="n"/>
      <c r="AG518" s="73" t="n"/>
      <c r="AH518" s="73" t="n"/>
      <c r="AI518" s="73" t="n"/>
      <c r="AJ518" s="73" t="n"/>
      <c r="AK518" s="73" t="n"/>
      <c r="AL518" s="73" t="n"/>
      <c r="AM518" s="73" t="n"/>
      <c r="AN518" s="73" t="n"/>
      <c r="AO518" s="73" t="n"/>
      <c r="AP518" s="73" t="n"/>
      <c r="AQ518" s="73" t="n"/>
      <c r="AR518" s="73" t="n"/>
      <c r="AS518" s="73" t="n"/>
      <c r="AT518" s="73" t="n"/>
      <c r="AU518" s="73" t="n"/>
      <c r="AV518" s="73" t="n"/>
      <c r="AW518" s="73" t="n"/>
      <c r="AX518" s="73" t="n"/>
      <c r="AY518" s="73" t="n"/>
      <c r="AZ518" s="73" t="n"/>
      <c r="BA518" s="73" t="n"/>
      <c r="BB518" s="73" t="n"/>
      <c r="BC518" s="73" t="n"/>
      <c r="BD518" s="73" t="n"/>
      <c r="BE518" s="73" t="n"/>
      <c r="BF518" s="73" t="n"/>
      <c r="BG518" s="73" t="n"/>
      <c r="BH518" s="73" t="n"/>
      <c r="BI518" s="73" t="n"/>
      <c r="BJ518" s="73" t="n"/>
      <c r="BK518" s="73" t="n"/>
      <c r="BL518" s="73" t="n"/>
      <c r="BM518" s="73" t="n"/>
      <c r="BN518" s="73" t="n"/>
      <c r="BO518" s="73" t="n"/>
      <c r="BP518" s="73" t="n"/>
      <c r="BQ518" s="62">
        <f>COUNTIF($G518:$BP518,"a")+COUNTIF($G518:$BP518,"r0,a5")/2+COUNTIF($G518:$BP518,"p5,a5")/2</f>
        <v/>
      </c>
      <c r="BR518" s="62">
        <f>COUNTIF($G518:$BP518,"d")+COUNTIF($G518:$BP518,"r0,d5")/2+COUNTIF($G518:$BP518,"p5,d5")/2</f>
        <v/>
      </c>
      <c r="BS518" s="62">
        <f>COUNTIF($G518:$BP518,"b")+COUNTIF($G518:$BP518,"r0,b5")/2+COUNTIF($G518:$BP518,"p5,b5")/2</f>
        <v/>
      </c>
      <c r="BT518" s="62">
        <f>COUNTIF($G518:$BP518,"c")+COUNTIF($G518:$BP518,"r0,c5")/2+COUNTIF($G518:$BP518,"p5,c5")/2</f>
        <v/>
      </c>
      <c r="BU518" s="62">
        <f>COUNTIF($G518:$BP518,"KH")+COUNTIF($G518:$BP518,"TL")+COUNTIF($G518:$BP518,"L")</f>
        <v/>
      </c>
      <c r="BV518" s="62" t="n"/>
      <c r="BW518" s="62">
        <f>COUNTIF($G518:$BP518,"hh")</f>
        <v/>
      </c>
      <c r="BX518" s="62">
        <f>COUNTIF($G518:$BP518,"nt7")</f>
        <v/>
      </c>
      <c r="BY518" s="62">
        <f>COUNTIF($G518:$BP518,"P")+COUNTIF($G518:$BP518,"p5,a5")/2+COUNTIF($G518:$BP518,"p5,b5")/2+COUNTIF($G518:$BP518,"p5,c5")/2+COUNTIF($G518:$BP518,"p5,d5")/2</f>
        <v/>
      </c>
      <c r="BZ518" s="63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4">
        <f>IF(BZ518&gt;25,4,IF(BZ518&gt;18,3,IF(BZ518&gt;12,2,IF(BZ518&gt;4,1,0))))-BX518-2+1</f>
        <v/>
      </c>
      <c r="CE518" s="30" t="n"/>
      <c r="CF518" s="64">
        <f>CD518*CI518</f>
        <v/>
      </c>
      <c r="CG518" s="65">
        <f>F518-BY518+1</f>
        <v/>
      </c>
      <c r="CH518" s="64">
        <f>CE518*16</f>
        <v/>
      </c>
      <c r="CI518" s="66">
        <f>VLOOKUP(A518,[1]DATA!$A$6:$AI$331,34,0)</f>
        <v/>
      </c>
      <c r="CJ518" s="67">
        <f>VLOOKUP(A518,[2]CHAMCONG!A$7:CI$333,79,0)</f>
        <v/>
      </c>
      <c r="CK518" s="68">
        <f>CJ518-CA518</f>
        <v/>
      </c>
    </row>
    <row r="519">
      <c r="A519" s="88" t="inlineStr">
        <is>
          <t>A293</t>
        </is>
      </c>
      <c r="B519" s="70" t="inlineStr">
        <is>
          <t>Nguyễn Văn Hồng</t>
        </is>
      </c>
      <c r="C519" s="77" t="inlineStr">
        <is>
          <t>Kế hoạch</t>
        </is>
      </c>
      <c r="D519" s="84" t="inlineStr">
        <is>
          <t>Gián tiếp</t>
        </is>
      </c>
      <c r="E519" s="69" t="inlineStr">
        <is>
          <t>2012-04-09</t>
        </is>
      </c>
      <c r="F519" s="69" t="inlineStr"/>
      <c r="G519" s="73" t="inlineStr">
        <is>
          <t>D</t>
        </is>
      </c>
      <c r="H519" s="73" t="n">
        <v>0</v>
      </c>
      <c r="I519" s="75" t="inlineStr">
        <is>
          <t>D</t>
        </is>
      </c>
      <c r="J519" s="75" t="n">
        <v>0</v>
      </c>
      <c r="K519" s="73" t="inlineStr"/>
      <c r="L519" s="73" t="n">
        <v>0</v>
      </c>
      <c r="M519" s="73" t="inlineStr">
        <is>
          <t>D</t>
        </is>
      </c>
      <c r="N519" s="73" t="n">
        <v>0</v>
      </c>
      <c r="O519" s="75" t="inlineStr">
        <is>
          <t>D</t>
        </is>
      </c>
      <c r="P519" s="75" t="n">
        <v>0</v>
      </c>
      <c r="Q519" s="73" t="inlineStr">
        <is>
          <t>D</t>
        </is>
      </c>
      <c r="R519" s="73" t="n">
        <v>0</v>
      </c>
      <c r="S519" s="73" t="inlineStr">
        <is>
          <t>D</t>
        </is>
      </c>
      <c r="T519" s="73" t="n">
        <v>0</v>
      </c>
      <c r="U519" s="73" t="inlineStr">
        <is>
          <t>P0</t>
        </is>
      </c>
      <c r="V519" s="73" t="n">
        <v>0</v>
      </c>
      <c r="W519" s="73" t="inlineStr">
        <is>
          <t>L</t>
        </is>
      </c>
      <c r="X519" s="73" t="n">
        <v>0</v>
      </c>
      <c r="Y519" s="73" t="inlineStr"/>
      <c r="Z519" s="73" t="n">
        <v>0</v>
      </c>
      <c r="AA519" s="73" t="inlineStr">
        <is>
          <t>P0</t>
        </is>
      </c>
      <c r="AB519" s="73" t="n">
        <v>0</v>
      </c>
      <c r="AC519" s="73" t="n"/>
      <c r="AD519" s="73" t="n"/>
      <c r="AE519" s="73" t="n"/>
      <c r="AF519" s="73" t="n"/>
      <c r="AG519" s="73" t="n"/>
      <c r="AH519" s="73" t="n"/>
      <c r="AI519" s="73" t="n"/>
      <c r="AJ519" s="73" t="n"/>
      <c r="AK519" s="73" t="n"/>
      <c r="AL519" s="73" t="n"/>
      <c r="AM519" s="73" t="n"/>
      <c r="AN519" s="73" t="n"/>
      <c r="AO519" s="73" t="n"/>
      <c r="AP519" s="73" t="n"/>
      <c r="AQ519" s="73" t="n"/>
      <c r="AR519" s="73" t="n"/>
      <c r="AS519" s="73" t="n"/>
      <c r="AT519" s="73" t="n"/>
      <c r="AU519" s="73" t="n"/>
      <c r="AV519" s="73" t="n"/>
      <c r="AW519" s="73" t="n"/>
      <c r="AX519" s="73" t="n"/>
      <c r="AY519" s="73" t="n"/>
      <c r="AZ519" s="73" t="n"/>
      <c r="BA519" s="73" t="n"/>
      <c r="BB519" s="73" t="n"/>
      <c r="BC519" s="73" t="n"/>
      <c r="BD519" s="73" t="n"/>
      <c r="BE519" s="73" t="n"/>
      <c r="BF519" s="73" t="n"/>
      <c r="BG519" s="73" t="n"/>
      <c r="BH519" s="73" t="n"/>
      <c r="BI519" s="73" t="n"/>
      <c r="BJ519" s="73" t="n"/>
      <c r="BK519" s="73" t="n"/>
      <c r="BL519" s="73" t="n"/>
      <c r="BM519" s="73" t="n"/>
      <c r="BN519" s="73" t="n"/>
      <c r="BO519" s="73" t="n"/>
      <c r="BP519" s="73" t="n"/>
      <c r="BQ519" s="62">
        <f>COUNTIF($G519:$BP519,"a")+COUNTIF($G519:$BP519,"r0,a5")/2+COUNTIF($G519:$BP519,"p5,a5")/2</f>
        <v/>
      </c>
      <c r="BR519" s="62">
        <f>COUNTIF($G519:$BP519,"d")+COUNTIF($G519:$BP519,"r0,d5")/2+COUNTIF($G519:$BP519,"p5,d5")/2</f>
        <v/>
      </c>
      <c r="BS519" s="62">
        <f>COUNTIF($G519:$BP519,"b")+COUNTIF($G519:$BP519,"r0,b5")/2+COUNTIF($G519:$BP519,"p5,b5")/2</f>
        <v/>
      </c>
      <c r="BT519" s="62">
        <f>COUNTIF($G519:$BP519,"c")+COUNTIF($G519:$BP519,"r0,c5")/2+COUNTIF($G519:$BP519,"p5,c5")/2</f>
        <v/>
      </c>
      <c r="BU519" s="62">
        <f>COUNTIF($G519:$BP519,"KH")+COUNTIF($G519:$BP519,"TL")+COUNTIF($G519:$BP519,"L")</f>
        <v/>
      </c>
      <c r="BV519" s="62" t="n"/>
      <c r="BW519" s="62">
        <f>COUNTIF($G519:$BP519,"hh")</f>
        <v/>
      </c>
      <c r="BX519" s="62">
        <f>COUNTIF($G519:$BP519,"nt7")</f>
        <v/>
      </c>
      <c r="BY519" s="62">
        <f>COUNTIF($G519:$BP519,"P")+COUNTIF($G519:$BP519,"p5,a5")/2+COUNTIF($G519:$BP519,"p5,b5")/2+COUNTIF($G519:$BP519,"p5,c5")/2+COUNTIF($G519:$BP519,"p5,d5")/2</f>
        <v/>
      </c>
      <c r="BZ519" s="63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4">
        <f>IF(BZ519&gt;25,4,IF(BZ519&gt;18,3,IF(BZ519&gt;12,2,IF(BZ519&gt;4,1,0))))-BX519-2+1</f>
        <v/>
      </c>
      <c r="CE519" s="30" t="n"/>
      <c r="CF519" s="64">
        <f>CD519*CI519</f>
        <v/>
      </c>
      <c r="CG519" s="65">
        <f>F519-BY519+1</f>
        <v/>
      </c>
      <c r="CH519" s="64">
        <f>CE519*16</f>
        <v/>
      </c>
      <c r="CI519" s="66">
        <f>VLOOKUP(A519,[1]DATA!$A$6:$AI$331,34,0)</f>
        <v/>
      </c>
      <c r="CJ519" s="67">
        <f>VLOOKUP(A519,[2]CHAMCONG!A$7:CI$333,79,0)</f>
        <v/>
      </c>
      <c r="CK519" s="68">
        <f>CJ519-CA519</f>
        <v/>
      </c>
    </row>
    <row r="520">
      <c r="A520" s="88" t="inlineStr">
        <is>
          <t>A309</t>
        </is>
      </c>
      <c r="B520" s="70" t="inlineStr">
        <is>
          <t>Nguyễn Thị Trang</t>
        </is>
      </c>
      <c r="C520" s="77" t="inlineStr">
        <is>
          <t>QA/QC X1 Xi</t>
        </is>
      </c>
      <c r="D520" s="84" t="inlineStr">
        <is>
          <t>Trực tiếp</t>
        </is>
      </c>
      <c r="E520" s="69" t="inlineStr">
        <is>
          <t>2012-06-02</t>
        </is>
      </c>
      <c r="F520" s="69" t="inlineStr"/>
      <c r="G520" s="73" t="inlineStr">
        <is>
          <t>C</t>
        </is>
      </c>
      <c r="H520" s="73" t="n">
        <v>4</v>
      </c>
      <c r="I520" s="75" t="inlineStr">
        <is>
          <t>C</t>
        </is>
      </c>
      <c r="J520" s="75" t="n">
        <v>4</v>
      </c>
      <c r="K520" s="73" t="inlineStr"/>
      <c r="L520" s="73" t="n">
        <v>0</v>
      </c>
      <c r="M520" s="73" t="inlineStr">
        <is>
          <t>A</t>
        </is>
      </c>
      <c r="N520" s="73" t="n">
        <v>4</v>
      </c>
      <c r="O520" s="75" t="inlineStr">
        <is>
          <t>A</t>
        </is>
      </c>
      <c r="P520" s="75" t="n">
        <v>4</v>
      </c>
      <c r="Q520" s="73" t="inlineStr">
        <is>
          <t>A</t>
        </is>
      </c>
      <c r="R520" s="73" t="n">
        <v>4</v>
      </c>
      <c r="S520" s="73" t="inlineStr">
        <is>
          <t>A</t>
        </is>
      </c>
      <c r="T520" s="73" t="n">
        <v>4</v>
      </c>
      <c r="U520" s="73" t="inlineStr">
        <is>
          <t>A</t>
        </is>
      </c>
      <c r="V520" s="73" t="n">
        <v>4</v>
      </c>
      <c r="W520" s="73" t="inlineStr">
        <is>
          <t>L</t>
        </is>
      </c>
      <c r="X520" s="73" t="n">
        <v>0</v>
      </c>
      <c r="Y520" s="73" t="inlineStr"/>
      <c r="Z520" s="73" t="n">
        <v>0</v>
      </c>
      <c r="AA520" s="73" t="inlineStr">
        <is>
          <t>R0</t>
        </is>
      </c>
      <c r="AB520" s="73" t="n">
        <v>0</v>
      </c>
      <c r="AC520" s="73" t="n"/>
      <c r="AD520" s="73" t="n"/>
      <c r="AE520" s="73" t="n"/>
      <c r="AF520" s="73" t="n"/>
      <c r="AG520" s="73" t="n"/>
      <c r="AH520" s="73" t="n"/>
      <c r="AI520" s="73" t="n"/>
      <c r="AJ520" s="73" t="n"/>
      <c r="AK520" s="73" t="n"/>
      <c r="AL520" s="73" t="n"/>
      <c r="AM520" s="73" t="n"/>
      <c r="AN520" s="73" t="n"/>
      <c r="AO520" s="73" t="n"/>
      <c r="AP520" s="73" t="n"/>
      <c r="AQ520" s="73" t="n"/>
      <c r="AR520" s="73" t="n"/>
      <c r="AS520" s="73" t="n"/>
      <c r="AT520" s="73" t="n"/>
      <c r="AU520" s="73" t="n"/>
      <c r="AV520" s="73" t="n"/>
      <c r="AW520" s="73" t="n"/>
      <c r="AX520" s="73" t="n"/>
      <c r="AY520" s="73" t="n"/>
      <c r="AZ520" s="73" t="n"/>
      <c r="BA520" s="73" t="n"/>
      <c r="BB520" s="73" t="n"/>
      <c r="BC520" s="73" t="n"/>
      <c r="BD520" s="73" t="n"/>
      <c r="BE520" s="73" t="n"/>
      <c r="BF520" s="73" t="n"/>
      <c r="BG520" s="73" t="n"/>
      <c r="BH520" s="73" t="n"/>
      <c r="BI520" s="73" t="n"/>
      <c r="BJ520" s="73" t="n"/>
      <c r="BK520" s="73" t="n"/>
      <c r="BL520" s="73" t="n"/>
      <c r="BM520" s="73" t="n"/>
      <c r="BN520" s="73" t="n"/>
      <c r="BO520" s="73" t="n"/>
      <c r="BP520" s="73" t="n"/>
      <c r="BQ520" s="62">
        <f>COUNTIF($G520:$BP520,"a")+COUNTIF($G520:$BP520,"r0,a5")/2+COUNTIF($G520:$BP520,"p5,a5")/2</f>
        <v/>
      </c>
      <c r="BR520" s="62">
        <f>COUNTIF($G520:$BP520,"d")+COUNTIF($G520:$BP520,"r0,d5")/2+COUNTIF($G520:$BP520,"p5,d5")/2</f>
        <v/>
      </c>
      <c r="BS520" s="62">
        <f>COUNTIF($G520:$BP520,"b")+COUNTIF($G520:$BP520,"r0,b5")/2+COUNTIF($G520:$BP520,"p5,b5")/2</f>
        <v/>
      </c>
      <c r="BT520" s="62">
        <f>COUNTIF($G520:$BP520,"c")+COUNTIF($G520:$BP520,"r0,c5")/2+COUNTIF($G520:$BP520,"p5,c5")/2</f>
        <v/>
      </c>
      <c r="BU520" s="62">
        <f>COUNTIF($G520:$BP520,"KH")+COUNTIF($G520:$BP520,"TL")+COUNTIF($G520:$BP520,"L")</f>
        <v/>
      </c>
      <c r="BV520" s="62" t="n"/>
      <c r="BW520" s="62">
        <f>COUNTIF($G520:$BP520,"hh")</f>
        <v/>
      </c>
      <c r="BX520" s="62">
        <f>COUNTIF($G520:$BP520,"nt7")</f>
        <v/>
      </c>
      <c r="BY520" s="62">
        <f>COUNTIF($G520:$BP520,"P")+COUNTIF($G520:$BP520,"p5,a5")/2+COUNTIF($G520:$BP520,"p5,b5")/2+COUNTIF($G520:$BP520,"p5,c5")/2+COUNTIF($G520:$BP520,"p5,d5")/2</f>
        <v/>
      </c>
      <c r="BZ520" s="63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4">
        <f>IF(BZ520&gt;25,4,IF(BZ520&gt;18,3,IF(BZ520&gt;12,2,IF(BZ520&gt;4,1,0))))-BX520-2+1</f>
        <v/>
      </c>
      <c r="CE520" s="30" t="n"/>
      <c r="CF520" s="64">
        <f>CD520*CI520</f>
        <v/>
      </c>
      <c r="CG520" s="65">
        <f>F520-BY520+1</f>
        <v/>
      </c>
      <c r="CH520" s="64">
        <f>CE520*16</f>
        <v/>
      </c>
      <c r="CI520" s="66">
        <f>VLOOKUP(A520,[1]DATA!$A$6:$AI$331,34,0)</f>
        <v/>
      </c>
      <c r="CJ520" s="67">
        <f>VLOOKUP(A520,[2]CHAMCONG!A$7:CI$333,79,0)</f>
        <v/>
      </c>
      <c r="CK520" s="68">
        <f>CJ520-CA520</f>
        <v/>
      </c>
    </row>
    <row r="521">
      <c r="A521" s="88" t="inlineStr">
        <is>
          <t>A310</t>
        </is>
      </c>
      <c r="B521" s="70" t="inlineStr">
        <is>
          <t>Phạm Thị Bông</t>
        </is>
      </c>
      <c r="C521" s="77" t="inlineStr">
        <is>
          <t>QC In Out</t>
        </is>
      </c>
      <c r="D521" s="84" t="inlineStr">
        <is>
          <t>Trực tiếp</t>
        </is>
      </c>
      <c r="E521" s="69" t="inlineStr">
        <is>
          <t>2012-06-02</t>
        </is>
      </c>
      <c r="F521" s="69" t="inlineStr"/>
      <c r="G521" s="73" t="inlineStr">
        <is>
          <t>A</t>
        </is>
      </c>
      <c r="H521" s="73" t="n">
        <v>4</v>
      </c>
      <c r="I521" s="75" t="inlineStr">
        <is>
          <t>A</t>
        </is>
      </c>
      <c r="J521" s="75" t="n">
        <v>4</v>
      </c>
      <c r="K521" s="73" t="inlineStr"/>
      <c r="L521" s="73" t="n">
        <v>0</v>
      </c>
      <c r="M521" s="73" t="inlineStr">
        <is>
          <t>A</t>
        </is>
      </c>
      <c r="N521" s="73" t="n">
        <v>4</v>
      </c>
      <c r="O521" s="75" t="inlineStr">
        <is>
          <t>A</t>
        </is>
      </c>
      <c r="P521" s="75" t="n">
        <v>4</v>
      </c>
      <c r="Q521" s="73" t="inlineStr">
        <is>
          <t>A</t>
        </is>
      </c>
      <c r="R521" s="73" t="n">
        <v>4</v>
      </c>
      <c r="S521" s="73" t="inlineStr">
        <is>
          <t>A</t>
        </is>
      </c>
      <c r="T521" s="73" t="n">
        <v>4</v>
      </c>
      <c r="U521" s="73" t="inlineStr">
        <is>
          <t>A</t>
        </is>
      </c>
      <c r="V521" s="73" t="n">
        <v>4</v>
      </c>
      <c r="W521" s="73" t="inlineStr">
        <is>
          <t>L</t>
        </is>
      </c>
      <c r="X521" s="73" t="n">
        <v>0</v>
      </c>
      <c r="Y521" s="73" t="inlineStr"/>
      <c r="Z521" s="73" t="n">
        <v>0</v>
      </c>
      <c r="AA521" s="73" t="inlineStr">
        <is>
          <t>R0</t>
        </is>
      </c>
      <c r="AB521" s="73" t="n">
        <v>0</v>
      </c>
      <c r="AC521" s="73" t="n"/>
      <c r="AD521" s="73" t="n"/>
      <c r="AE521" s="73" t="n"/>
      <c r="AF521" s="73" t="n"/>
      <c r="AG521" s="73" t="n"/>
      <c r="AH521" s="73" t="n"/>
      <c r="AI521" s="73" t="n"/>
      <c r="AJ521" s="73" t="n"/>
      <c r="AK521" s="73" t="n"/>
      <c r="AL521" s="73" t="n"/>
      <c r="AM521" s="73" t="n"/>
      <c r="AN521" s="73" t="n"/>
      <c r="AO521" s="73" t="n"/>
      <c r="AP521" s="73" t="n"/>
      <c r="AQ521" s="73" t="n"/>
      <c r="AR521" s="73" t="n"/>
      <c r="AS521" s="73" t="n"/>
      <c r="AT521" s="73" t="n"/>
      <c r="AU521" s="73" t="n"/>
      <c r="AV521" s="73" t="n"/>
      <c r="AW521" s="73" t="n"/>
      <c r="AX521" s="73" t="n"/>
      <c r="AY521" s="73" t="n"/>
      <c r="AZ521" s="73" t="n"/>
      <c r="BA521" s="73" t="n"/>
      <c r="BB521" s="73" t="n"/>
      <c r="BC521" s="73" t="n"/>
      <c r="BD521" s="73" t="n"/>
      <c r="BE521" s="73" t="n"/>
      <c r="BF521" s="73" t="n"/>
      <c r="BG521" s="73" t="n"/>
      <c r="BH521" s="73" t="n"/>
      <c r="BI521" s="73" t="n"/>
      <c r="BJ521" s="73" t="n"/>
      <c r="BK521" s="73" t="n"/>
      <c r="BL521" s="73" t="n"/>
      <c r="BM521" s="73" t="n"/>
      <c r="BN521" s="73" t="n"/>
      <c r="BO521" s="73" t="n"/>
      <c r="BP521" s="73" t="n"/>
      <c r="BQ521" s="62">
        <f>COUNTIF($G521:$BP521,"a")+COUNTIF($G521:$BP521,"r0,a5")/2+COUNTIF($G521:$BP521,"p5,a5")/2</f>
        <v/>
      </c>
      <c r="BR521" s="62">
        <f>COUNTIF($G521:$BP521,"d")+COUNTIF($G521:$BP521,"r0,d5")/2+COUNTIF($G521:$BP521,"p5,d5")/2</f>
        <v/>
      </c>
      <c r="BS521" s="62">
        <f>COUNTIF($G521:$BP521,"b")+COUNTIF($G521:$BP521,"r0,b5")/2+COUNTIF($G521:$BP521,"p5,b5")/2</f>
        <v/>
      </c>
      <c r="BT521" s="62">
        <f>COUNTIF($G521:$BP521,"c")+COUNTIF($G521:$BP521,"r0,c5")/2+COUNTIF($G521:$BP521,"p5,c5")/2</f>
        <v/>
      </c>
      <c r="BU521" s="62">
        <f>COUNTIF($G521:$BP521,"KH")+COUNTIF($G521:$BP521,"TL")+COUNTIF($G521:$BP521,"L")</f>
        <v/>
      </c>
      <c r="BV521" s="62" t="n"/>
      <c r="BW521" s="62">
        <f>COUNTIF($G521:$BP521,"hh")</f>
        <v/>
      </c>
      <c r="BX521" s="62">
        <f>COUNTIF($G521:$BP521,"nt7")</f>
        <v/>
      </c>
      <c r="BY521" s="62">
        <f>COUNTIF($G521:$BP521,"P")+COUNTIF($G521:$BP521,"p5,a5")/2+COUNTIF($G521:$BP521,"p5,b5")/2+COUNTIF($G521:$BP521,"p5,c5")/2+COUNTIF($G521:$BP521,"p5,d5")/2</f>
        <v/>
      </c>
      <c r="BZ521" s="63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4">
        <f>IF(BZ521&gt;25,4,IF(BZ521&gt;18,3,IF(BZ521&gt;12,2,IF(BZ521&gt;4,1,0))))-BX521-2+1</f>
        <v/>
      </c>
      <c r="CE521" s="30" t="n"/>
      <c r="CF521" s="64">
        <f>CD521*CI521</f>
        <v/>
      </c>
      <c r="CG521" s="65">
        <f>F521-BY521+1</f>
        <v/>
      </c>
      <c r="CH521" s="64">
        <f>CE521*16</f>
        <v/>
      </c>
      <c r="CI521" s="66">
        <f>VLOOKUP(A521,[1]DATA!$A$6:$AI$331,34,0)</f>
        <v/>
      </c>
      <c r="CJ521" s="67">
        <f>VLOOKUP(A521,[2]CHAMCONG!A$7:CI$333,79,0)</f>
        <v/>
      </c>
      <c r="CK521" s="68">
        <f>CJ521-CA521</f>
        <v/>
      </c>
    </row>
    <row r="522">
      <c r="A522" s="88" t="inlineStr">
        <is>
          <t>A326</t>
        </is>
      </c>
      <c r="B522" s="70" t="inlineStr">
        <is>
          <t>Nguyễn Lê Thọ</t>
        </is>
      </c>
      <c r="C522" s="77" t="inlineStr">
        <is>
          <t>QA/QC Hành Chính</t>
        </is>
      </c>
      <c r="D522" s="84" t="inlineStr">
        <is>
          <t>Gián tiếp</t>
        </is>
      </c>
      <c r="E522" s="69" t="inlineStr">
        <is>
          <t>2012-10-01</t>
        </is>
      </c>
      <c r="F522" s="69" t="inlineStr"/>
      <c r="G522" s="73" t="inlineStr">
        <is>
          <t>D</t>
        </is>
      </c>
      <c r="H522" s="73" t="n">
        <v>0</v>
      </c>
      <c r="I522" s="75" t="inlineStr">
        <is>
          <t>D</t>
        </is>
      </c>
      <c r="J522" s="75" t="n">
        <v>0</v>
      </c>
      <c r="K522" s="73" t="inlineStr"/>
      <c r="L522" s="73" t="n">
        <v>0</v>
      </c>
      <c r="M522" s="73" t="inlineStr">
        <is>
          <t>D</t>
        </is>
      </c>
      <c r="N522" s="73" t="n">
        <v>0</v>
      </c>
      <c r="O522" s="75" t="inlineStr">
        <is>
          <t>D</t>
        </is>
      </c>
      <c r="P522" s="75" t="n">
        <v>0</v>
      </c>
      <c r="Q522" s="73" t="inlineStr">
        <is>
          <t>P0</t>
        </is>
      </c>
      <c r="R522" s="73" t="n">
        <v>0</v>
      </c>
      <c r="S522" s="73" t="inlineStr">
        <is>
          <t>D</t>
        </is>
      </c>
      <c r="T522" s="73" t="n">
        <v>0</v>
      </c>
      <c r="U522" s="73" t="inlineStr">
        <is>
          <t>D</t>
        </is>
      </c>
      <c r="V522" s="73" t="n">
        <v>0</v>
      </c>
      <c r="W522" s="73" t="inlineStr">
        <is>
          <t>L</t>
        </is>
      </c>
      <c r="X522" s="73" t="n">
        <v>0</v>
      </c>
      <c r="Y522" s="73" t="inlineStr"/>
      <c r="Z522" s="73" t="n">
        <v>0</v>
      </c>
      <c r="AA522" s="73" t="inlineStr">
        <is>
          <t>P0</t>
        </is>
      </c>
      <c r="AB522" s="73" t="n">
        <v>0</v>
      </c>
      <c r="AC522" s="73" t="n"/>
      <c r="AD522" s="73" t="n"/>
      <c r="AE522" s="73" t="n"/>
      <c r="AF522" s="73" t="n"/>
      <c r="AG522" s="73" t="n"/>
      <c r="AH522" s="73" t="n"/>
      <c r="AI522" s="73" t="n"/>
      <c r="AJ522" s="73" t="n"/>
      <c r="AK522" s="73" t="n"/>
      <c r="AL522" s="73" t="n"/>
      <c r="AM522" s="73" t="n"/>
      <c r="AN522" s="73" t="n"/>
      <c r="AO522" s="73" t="n"/>
      <c r="AP522" s="73" t="n"/>
      <c r="AQ522" s="73" t="n"/>
      <c r="AR522" s="73" t="n"/>
      <c r="AS522" s="73" t="n"/>
      <c r="AT522" s="73" t="n"/>
      <c r="AU522" s="73" t="n"/>
      <c r="AV522" s="73" t="n"/>
      <c r="AW522" s="73" t="n"/>
      <c r="AX522" s="73" t="n"/>
      <c r="AY522" s="73" t="n"/>
      <c r="AZ522" s="73" t="n"/>
      <c r="BA522" s="73" t="n"/>
      <c r="BB522" s="73" t="n"/>
      <c r="BC522" s="73" t="n"/>
      <c r="BD522" s="73" t="n"/>
      <c r="BE522" s="73" t="n"/>
      <c r="BF522" s="73" t="n"/>
      <c r="BG522" s="73" t="n"/>
      <c r="BH522" s="73" t="n"/>
      <c r="BI522" s="73" t="n"/>
      <c r="BJ522" s="73" t="n"/>
      <c r="BK522" s="73" t="n"/>
      <c r="BL522" s="73" t="n"/>
      <c r="BM522" s="73" t="n"/>
      <c r="BN522" s="73" t="n"/>
      <c r="BO522" s="73" t="n"/>
      <c r="BP522" s="73" t="n"/>
      <c r="BQ522" s="62">
        <f>COUNTIF($G522:$BP522,"a")+COUNTIF($G522:$BP522,"r0,a5")/2+COUNTIF($G522:$BP522,"p5,a5")/2</f>
        <v/>
      </c>
      <c r="BR522" s="62">
        <f>COUNTIF($G522:$BP522,"d")+COUNTIF($G522:$BP522,"r0,d5")/2+COUNTIF($G522:$BP522,"p5,d5")/2</f>
        <v/>
      </c>
      <c r="BS522" s="62">
        <f>COUNTIF($G522:$BP522,"b")+COUNTIF($G522:$BP522,"r0,b5")/2+COUNTIF($G522:$BP522,"p5,b5")/2</f>
        <v/>
      </c>
      <c r="BT522" s="62">
        <f>COUNTIF($G522:$BP522,"c")+COUNTIF($G522:$BP522,"r0,c5")/2+COUNTIF($G522:$BP522,"p5,c5")/2</f>
        <v/>
      </c>
      <c r="BU522" s="62">
        <f>COUNTIF($G522:$BP522,"KH")+COUNTIF($G522:$BP522,"TL")+COUNTIF($G522:$BP522,"L")</f>
        <v/>
      </c>
      <c r="BV522" s="62" t="n"/>
      <c r="BW522" s="62">
        <f>COUNTIF($G522:$BP522,"hh")</f>
        <v/>
      </c>
      <c r="BX522" s="62">
        <f>COUNTIF($G522:$BP522,"nt7")</f>
        <v/>
      </c>
      <c r="BY522" s="62">
        <f>COUNTIF($G522:$BP522,"P")+COUNTIF($G522:$BP522,"p5,a5")/2+COUNTIF($G522:$BP522,"p5,b5")/2+COUNTIF($G522:$BP522,"p5,c5")/2+COUNTIF($G522:$BP522,"p5,d5")/2</f>
        <v/>
      </c>
      <c r="BZ522" s="63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4">
        <f>IF(BZ522&gt;25,4,IF(BZ522&gt;18,3,IF(BZ522&gt;12,2,IF(BZ522&gt;4,1,0))))-BX522-2+1</f>
        <v/>
      </c>
      <c r="CE522" s="30" t="n"/>
      <c r="CF522" s="64">
        <f>CD522*CI522</f>
        <v/>
      </c>
      <c r="CG522" s="65">
        <f>F522-BY522+1</f>
        <v/>
      </c>
      <c r="CH522" s="64">
        <f>CE522*16</f>
        <v/>
      </c>
      <c r="CI522" s="66">
        <f>VLOOKUP(A522,[1]DATA!$A$6:$AI$331,34,0)</f>
        <v/>
      </c>
      <c r="CJ522" s="67">
        <f>VLOOKUP(A522,[2]CHAMCONG!A$7:CI$333,79,0)</f>
        <v/>
      </c>
      <c r="CK522" s="68">
        <f>CJ522-CA522</f>
        <v/>
      </c>
    </row>
    <row r="523">
      <c r="A523" s="88" t="inlineStr">
        <is>
          <t>A328</t>
        </is>
      </c>
      <c r="B523" s="70" t="inlineStr">
        <is>
          <t>Bùi Thị Bé Tư</t>
        </is>
      </c>
      <c r="C523" s="77" t="inlineStr">
        <is>
          <t>X2 Line 2-1</t>
        </is>
      </c>
      <c r="D523" s="84" t="inlineStr">
        <is>
          <t>Trực tiếp</t>
        </is>
      </c>
      <c r="E523" s="69" t="inlineStr">
        <is>
          <t>2012-10-16</t>
        </is>
      </c>
      <c r="F523" s="69" t="inlineStr"/>
      <c r="G523" s="73" t="inlineStr">
        <is>
          <t>C</t>
        </is>
      </c>
      <c r="H523" s="73" t="n">
        <v>4</v>
      </c>
      <c r="I523" s="75" t="inlineStr">
        <is>
          <t>P0</t>
        </is>
      </c>
      <c r="J523" s="75" t="n">
        <v>0</v>
      </c>
      <c r="K523" s="73" t="inlineStr"/>
      <c r="L523" s="73" t="n">
        <v>0</v>
      </c>
      <c r="M523" s="73" t="inlineStr">
        <is>
          <t>P0</t>
        </is>
      </c>
      <c r="N523" s="73" t="n">
        <v>0</v>
      </c>
      <c r="O523" s="75" t="inlineStr">
        <is>
          <t>C</t>
        </is>
      </c>
      <c r="P523" s="75" t="n">
        <v>4</v>
      </c>
      <c r="Q523" s="73" t="inlineStr">
        <is>
          <t>C</t>
        </is>
      </c>
      <c r="R523" s="73" t="n">
        <v>4</v>
      </c>
      <c r="S523" s="73" t="inlineStr">
        <is>
          <t>C</t>
        </is>
      </c>
      <c r="T523" s="73" t="n">
        <v>4</v>
      </c>
      <c r="U523" s="73" t="inlineStr">
        <is>
          <t>C</t>
        </is>
      </c>
      <c r="V523" s="73" t="n">
        <v>4</v>
      </c>
      <c r="W523" s="73" t="inlineStr">
        <is>
          <t>L</t>
        </is>
      </c>
      <c r="X523" s="73" t="n">
        <v>12</v>
      </c>
      <c r="Y523" s="73" t="inlineStr"/>
      <c r="Z523" s="73" t="n">
        <v>12</v>
      </c>
      <c r="AA523" s="73" t="inlineStr">
        <is>
          <t>P0</t>
        </is>
      </c>
      <c r="AB523" s="73" t="n">
        <v>0</v>
      </c>
      <c r="AC523" s="73" t="n"/>
      <c r="AD523" s="73" t="n"/>
      <c r="AE523" s="73" t="n"/>
      <c r="AF523" s="73" t="n"/>
      <c r="AG523" s="73" t="n"/>
      <c r="AH523" s="73" t="n"/>
      <c r="AI523" s="73" t="n"/>
      <c r="AJ523" s="73" t="n"/>
      <c r="AK523" s="73" t="n"/>
      <c r="AL523" s="73" t="n"/>
      <c r="AM523" s="73" t="n"/>
      <c r="AN523" s="73" t="n"/>
      <c r="AO523" s="73" t="n"/>
      <c r="AP523" s="73" t="n"/>
      <c r="AQ523" s="73" t="n"/>
      <c r="AR523" s="73" t="n"/>
      <c r="AS523" s="73" t="n"/>
      <c r="AT523" s="73" t="n"/>
      <c r="AU523" s="73" t="n"/>
      <c r="AV523" s="73" t="n"/>
      <c r="AW523" s="73" t="n"/>
      <c r="AX523" s="73" t="n"/>
      <c r="AY523" s="73" t="n"/>
      <c r="AZ523" s="73" t="n"/>
      <c r="BA523" s="73" t="n"/>
      <c r="BB523" s="73" t="n"/>
      <c r="BC523" s="73" t="n"/>
      <c r="BD523" s="73" t="n"/>
      <c r="BE523" s="73" t="n"/>
      <c r="BF523" s="73" t="n"/>
      <c r="BG523" s="73" t="n"/>
      <c r="BH523" s="73" t="n"/>
      <c r="BI523" s="73" t="n"/>
      <c r="BJ523" s="73" t="n"/>
      <c r="BK523" s="73" t="n"/>
      <c r="BL523" s="73" t="n"/>
      <c r="BM523" s="73" t="n"/>
      <c r="BN523" s="73" t="n"/>
      <c r="BO523" s="73" t="n"/>
      <c r="BP523" s="73" t="n"/>
      <c r="BQ523" s="62">
        <f>COUNTIF($G523:$BP523,"a")+COUNTIF($G523:$BP523,"r0,a5")/2+COUNTIF($G523:$BP523,"p5,a5")/2</f>
        <v/>
      </c>
      <c r="BR523" s="62">
        <f>COUNTIF($G523:$BP523,"d")+COUNTIF($G523:$BP523,"r0,d5")/2+COUNTIF($G523:$BP523,"p5,d5")/2</f>
        <v/>
      </c>
      <c r="BS523" s="62">
        <f>COUNTIF($G523:$BP523,"b")+COUNTIF($G523:$BP523,"r0,b5")/2+COUNTIF($G523:$BP523,"p5,b5")/2</f>
        <v/>
      </c>
      <c r="BT523" s="62">
        <f>COUNTIF($G523:$BP523,"c")+COUNTIF($G523:$BP523,"r0,c5")/2+COUNTIF($G523:$BP523,"p5,c5")/2</f>
        <v/>
      </c>
      <c r="BU523" s="62">
        <f>COUNTIF($G523:$BP523,"KH")+COUNTIF($G523:$BP523,"TL")+COUNTIF($G523:$BP523,"L")</f>
        <v/>
      </c>
      <c r="BV523" s="62" t="n"/>
      <c r="BW523" s="62">
        <f>COUNTIF($G523:$BP523,"hh")</f>
        <v/>
      </c>
      <c r="BX523" s="62">
        <f>COUNTIF($G523:$BP523,"nt7")</f>
        <v/>
      </c>
      <c r="BY523" s="62">
        <f>COUNTIF($G523:$BP523,"P")+COUNTIF($G523:$BP523,"p5,a5")/2+COUNTIF($G523:$BP523,"p5,b5")/2+COUNTIF($G523:$BP523,"p5,c5")/2+COUNTIF($G523:$BP523,"p5,d5")/2</f>
        <v/>
      </c>
      <c r="BZ523" s="63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4">
        <f>IF(BZ523&gt;25,4,IF(BZ523&gt;18,3,IF(BZ523&gt;12,2,IF(BZ523&gt;4,1,0))))-BX523-2+1</f>
        <v/>
      </c>
      <c r="CE523" s="30" t="n"/>
      <c r="CF523" s="64">
        <f>CD523*CI523</f>
        <v/>
      </c>
      <c r="CG523" s="65">
        <f>F523-BY523+1</f>
        <v/>
      </c>
      <c r="CH523" s="64">
        <f>CE523*16</f>
        <v/>
      </c>
      <c r="CI523" s="66">
        <f>VLOOKUP(A523,[1]DATA!$A$6:$AI$331,34,0)</f>
        <v/>
      </c>
      <c r="CJ523" s="67">
        <f>VLOOKUP(A523,[2]CHAMCONG!A$7:CI$333,79,0)</f>
        <v/>
      </c>
      <c r="CK523" s="68">
        <f>CJ523-CA523</f>
        <v/>
      </c>
    </row>
    <row r="524">
      <c r="A524" s="88" t="inlineStr">
        <is>
          <t>A330</t>
        </is>
      </c>
      <c r="B524" s="70" t="inlineStr">
        <is>
          <t>Nguyễn Thị Tuyết Nhung</t>
        </is>
      </c>
      <c r="C524" s="77" t="inlineStr">
        <is>
          <t>X1 Xi Line 1-1</t>
        </is>
      </c>
      <c r="D524" s="84" t="inlineStr">
        <is>
          <t>Trực tiếp</t>
        </is>
      </c>
      <c r="E524" s="69" t="inlineStr">
        <is>
          <t>2012-11-07</t>
        </is>
      </c>
      <c r="F524" s="69" t="inlineStr"/>
      <c r="G524" s="73" t="inlineStr">
        <is>
          <t>C</t>
        </is>
      </c>
      <c r="H524" s="73" t="n">
        <v>4</v>
      </c>
      <c r="I524" s="75" t="inlineStr">
        <is>
          <t>C</t>
        </is>
      </c>
      <c r="J524" s="75" t="n">
        <v>4</v>
      </c>
      <c r="K524" s="73" t="inlineStr">
        <is>
          <t>CN</t>
        </is>
      </c>
      <c r="L524" s="73" t="n">
        <v>12</v>
      </c>
      <c r="M524" s="73" t="inlineStr">
        <is>
          <t>A</t>
        </is>
      </c>
      <c r="N524" s="73" t="n">
        <v>4</v>
      </c>
      <c r="O524" s="75" t="inlineStr">
        <is>
          <t>A</t>
        </is>
      </c>
      <c r="P524" s="75" t="n">
        <v>4</v>
      </c>
      <c r="Q524" s="73" t="inlineStr">
        <is>
          <t>A</t>
        </is>
      </c>
      <c r="R524" s="73" t="n">
        <v>4</v>
      </c>
      <c r="S524" s="73" t="inlineStr">
        <is>
          <t>A</t>
        </is>
      </c>
      <c r="T524" s="73" t="n">
        <v>4</v>
      </c>
      <c r="U524" s="73" t="inlineStr">
        <is>
          <t>A</t>
        </is>
      </c>
      <c r="V524" s="73" t="n">
        <v>4</v>
      </c>
      <c r="W524" s="73" t="inlineStr">
        <is>
          <t>L</t>
        </is>
      </c>
      <c r="X524" s="73" t="n">
        <v>0</v>
      </c>
      <c r="Y524" s="73" t="inlineStr"/>
      <c r="Z524" s="73" t="n">
        <v>0</v>
      </c>
      <c r="AA524" s="73" t="inlineStr">
        <is>
          <t>P0</t>
        </is>
      </c>
      <c r="AB524" s="73" t="n">
        <v>0</v>
      </c>
      <c r="AC524" s="73" t="n"/>
      <c r="AD524" s="73" t="n"/>
      <c r="AE524" s="73" t="n"/>
      <c r="AF524" s="73" t="n"/>
      <c r="AG524" s="73" t="n"/>
      <c r="AH524" s="73" t="n"/>
      <c r="AI524" s="73" t="n"/>
      <c r="AJ524" s="73" t="n"/>
      <c r="AK524" s="73" t="n"/>
      <c r="AL524" s="73" t="n"/>
      <c r="AM524" s="73" t="n"/>
      <c r="AN524" s="73" t="n"/>
      <c r="AO524" s="73" t="n"/>
      <c r="AP524" s="73" t="n"/>
      <c r="AQ524" s="73" t="n"/>
      <c r="AR524" s="73" t="n"/>
      <c r="AS524" s="73" t="n"/>
      <c r="AT524" s="73" t="n"/>
      <c r="AU524" s="73" t="n"/>
      <c r="AV524" s="73" t="n"/>
      <c r="AW524" s="73" t="n"/>
      <c r="AX524" s="73" t="n"/>
      <c r="AY524" s="73" t="n"/>
      <c r="AZ524" s="73" t="n"/>
      <c r="BA524" s="73" t="n"/>
      <c r="BB524" s="73" t="n"/>
      <c r="BC524" s="73" t="n"/>
      <c r="BD524" s="73" t="n"/>
      <c r="BE524" s="73" t="n"/>
      <c r="BF524" s="73" t="n"/>
      <c r="BG524" s="73" t="n"/>
      <c r="BH524" s="73" t="n"/>
      <c r="BI524" s="73" t="n"/>
      <c r="BJ524" s="73" t="n"/>
      <c r="BK524" s="73" t="n"/>
      <c r="BL524" s="73" t="n"/>
      <c r="BM524" s="73" t="n"/>
      <c r="BN524" s="73" t="n"/>
      <c r="BO524" s="73" t="n"/>
      <c r="BP524" s="73" t="n"/>
      <c r="BQ524" s="62">
        <f>COUNTIF($G524:$BP524,"a")+COUNTIF($G524:$BP524,"r0,a5")/2+COUNTIF($G524:$BP524,"p5,a5")/2</f>
        <v/>
      </c>
      <c r="BR524" s="62">
        <f>COUNTIF($G524:$BP524,"d")+COUNTIF($G524:$BP524,"r0,d5")/2+COUNTIF($G524:$BP524,"p5,d5")/2</f>
        <v/>
      </c>
      <c r="BS524" s="62">
        <f>COUNTIF($G524:$BP524,"b")+COUNTIF($G524:$BP524,"r0,b5")/2+COUNTIF($G524:$BP524,"p5,b5")/2</f>
        <v/>
      </c>
      <c r="BT524" s="62">
        <f>COUNTIF($G524:$BP524,"c")+COUNTIF($G524:$BP524,"r0,c5")/2+COUNTIF($G524:$BP524,"p5,c5")/2</f>
        <v/>
      </c>
      <c r="BU524" s="62">
        <f>COUNTIF($G524:$BP524,"KH")+COUNTIF($G524:$BP524,"TL")+COUNTIF($G524:$BP524,"L")</f>
        <v/>
      </c>
      <c r="BV524" s="62" t="n"/>
      <c r="BW524" s="62">
        <f>COUNTIF($G524:$BP524,"hh")</f>
        <v/>
      </c>
      <c r="BX524" s="62">
        <f>COUNTIF($G524:$BP524,"nt7")</f>
        <v/>
      </c>
      <c r="BY524" s="62">
        <f>COUNTIF($G524:$BP524,"P")+COUNTIF($G524:$BP524,"p5,a5")/2+COUNTIF($G524:$BP524,"p5,b5")/2+COUNTIF($G524:$BP524,"p5,c5")/2+COUNTIF($G524:$BP524,"p5,d5")/2</f>
        <v/>
      </c>
      <c r="BZ524" s="63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4">
        <f>IF(BZ524&gt;25,4,IF(BZ524&gt;18,3,IF(BZ524&gt;12,2,IF(BZ524&gt;4,1,0))))-BX524-2+1</f>
        <v/>
      </c>
      <c r="CE524" s="30" t="n"/>
      <c r="CF524" s="64">
        <f>CD524*CI524</f>
        <v/>
      </c>
      <c r="CG524" s="65">
        <f>F524-BY524+1</f>
        <v/>
      </c>
      <c r="CH524" s="64">
        <f>CE524*16</f>
        <v/>
      </c>
      <c r="CI524" s="66">
        <f>VLOOKUP(A524,[1]DATA!$A$6:$AI$331,34,0)</f>
        <v/>
      </c>
      <c r="CJ524" s="67">
        <f>VLOOKUP(A524,[2]CHAMCONG!A$7:CI$333,79,0)</f>
        <v/>
      </c>
      <c r="CK524" s="68">
        <f>CJ524-CA524</f>
        <v/>
      </c>
    </row>
    <row r="525">
      <c r="A525" s="88" t="inlineStr">
        <is>
          <t>A336</t>
        </is>
      </c>
      <c r="B525" s="70" t="inlineStr">
        <is>
          <t>Dương Văn Minh Thanh</t>
        </is>
      </c>
      <c r="C525" s="77" t="inlineStr">
        <is>
          <t>QA/QC X2</t>
        </is>
      </c>
      <c r="D525" s="84" t="inlineStr">
        <is>
          <t>Trực tiếp</t>
        </is>
      </c>
      <c r="E525" s="69" t="inlineStr">
        <is>
          <t>2012-11-29</t>
        </is>
      </c>
      <c r="F525" s="69" t="inlineStr"/>
      <c r="G525" s="73" t="inlineStr">
        <is>
          <t>A</t>
        </is>
      </c>
      <c r="H525" s="73" t="n">
        <v>4</v>
      </c>
      <c r="I525" s="75" t="inlineStr">
        <is>
          <t>A</t>
        </is>
      </c>
      <c r="J525" s="75" t="n">
        <v>4</v>
      </c>
      <c r="K525" s="73" t="inlineStr"/>
      <c r="L525" s="73" t="n">
        <v>0</v>
      </c>
      <c r="M525" s="73" t="inlineStr">
        <is>
          <t>P0</t>
        </is>
      </c>
      <c r="N525" s="73" t="n">
        <v>0</v>
      </c>
      <c r="O525" s="75" t="inlineStr">
        <is>
          <t>C</t>
        </is>
      </c>
      <c r="P525" s="75" t="n">
        <v>4</v>
      </c>
      <c r="Q525" s="73" t="inlineStr">
        <is>
          <t>C</t>
        </is>
      </c>
      <c r="R525" s="73" t="n">
        <v>4</v>
      </c>
      <c r="S525" s="73" t="inlineStr">
        <is>
          <t>C</t>
        </is>
      </c>
      <c r="T525" s="73" t="n">
        <v>4</v>
      </c>
      <c r="U525" s="73" t="inlineStr">
        <is>
          <t>C</t>
        </is>
      </c>
      <c r="V525" s="73" t="n">
        <v>4</v>
      </c>
      <c r="W525" s="73" t="inlineStr">
        <is>
          <t>L</t>
        </is>
      </c>
      <c r="X525" s="73" t="n">
        <v>0</v>
      </c>
      <c r="Y525" s="73" t="inlineStr"/>
      <c r="Z525" s="73" t="n">
        <v>0</v>
      </c>
      <c r="AA525" s="73" t="inlineStr">
        <is>
          <t>P0</t>
        </is>
      </c>
      <c r="AB525" s="73" t="n">
        <v>0</v>
      </c>
      <c r="AC525" s="73" t="n"/>
      <c r="AD525" s="73" t="n"/>
      <c r="AE525" s="73" t="n"/>
      <c r="AF525" s="73" t="n"/>
      <c r="AG525" s="73" t="n"/>
      <c r="AH525" s="73" t="n"/>
      <c r="AI525" s="73" t="n"/>
      <c r="AJ525" s="73" t="n"/>
      <c r="AK525" s="73" t="n"/>
      <c r="AL525" s="73" t="n"/>
      <c r="AM525" s="73" t="n"/>
      <c r="AN525" s="73" t="n"/>
      <c r="AO525" s="73" t="n"/>
      <c r="AP525" s="73" t="n"/>
      <c r="AQ525" s="73" t="n"/>
      <c r="AR525" s="73" t="n"/>
      <c r="AS525" s="73" t="n"/>
      <c r="AT525" s="73" t="n"/>
      <c r="AU525" s="73" t="n"/>
      <c r="AV525" s="73" t="n"/>
      <c r="AW525" s="73" t="n"/>
      <c r="AX525" s="73" t="n"/>
      <c r="AY525" s="73" t="n"/>
      <c r="AZ525" s="73" t="n"/>
      <c r="BA525" s="73" t="n"/>
      <c r="BB525" s="73" t="n"/>
      <c r="BC525" s="73" t="n"/>
      <c r="BD525" s="73" t="n"/>
      <c r="BE525" s="73" t="n"/>
      <c r="BF525" s="73" t="n"/>
      <c r="BG525" s="73" t="n"/>
      <c r="BH525" s="73" t="n"/>
      <c r="BI525" s="73" t="n"/>
      <c r="BJ525" s="73" t="n"/>
      <c r="BK525" s="73" t="n"/>
      <c r="BL525" s="73" t="n"/>
      <c r="BM525" s="73" t="n"/>
      <c r="BN525" s="73" t="n"/>
      <c r="BO525" s="73" t="n"/>
      <c r="BP525" s="73" t="n"/>
      <c r="BQ525" s="62">
        <f>COUNTIF($G525:$BP525,"a")+COUNTIF($G525:$BP525,"r0,a5")/2+COUNTIF($G525:$BP525,"p5,a5")/2</f>
        <v/>
      </c>
      <c r="BR525" s="62">
        <f>COUNTIF($G525:$BP525,"d")+COUNTIF($G525:$BP525,"r0,d5")/2+COUNTIF($G525:$BP525,"p5,d5")/2</f>
        <v/>
      </c>
      <c r="BS525" s="62">
        <f>COUNTIF($G525:$BP525,"b")+COUNTIF($G525:$BP525,"r0,b5")/2+COUNTIF($G525:$BP525,"p5,b5")/2</f>
        <v/>
      </c>
      <c r="BT525" s="62">
        <f>COUNTIF($G525:$BP525,"c")+COUNTIF($G525:$BP525,"r0,c5")/2+COUNTIF($G525:$BP525,"p5,c5")/2</f>
        <v/>
      </c>
      <c r="BU525" s="62">
        <f>COUNTIF($G525:$BP525,"KH")+COUNTIF($G525:$BP525,"TL")+COUNTIF($G525:$BP525,"L")</f>
        <v/>
      </c>
      <c r="BV525" s="62" t="n"/>
      <c r="BW525" s="62">
        <f>COUNTIF($G525:$BP525,"hh")</f>
        <v/>
      </c>
      <c r="BX525" s="62">
        <f>COUNTIF($G525:$BP525,"nt7")</f>
        <v/>
      </c>
      <c r="BY525" s="62">
        <f>COUNTIF($G525:$BP525,"P")+COUNTIF($G525:$BP525,"p5,a5")/2+COUNTIF($G525:$BP525,"p5,b5")/2+COUNTIF($G525:$BP525,"p5,c5")/2+COUNTIF($G525:$BP525,"p5,d5")/2</f>
        <v/>
      </c>
      <c r="BZ525" s="63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4">
        <f>IF(BZ525&gt;25,4,IF(BZ525&gt;18,3,IF(BZ525&gt;12,2,IF(BZ525&gt;4,1,0))))-BX525-2+1</f>
        <v/>
      </c>
      <c r="CE525" s="30" t="n"/>
      <c r="CF525" s="64">
        <f>CD525*CI525</f>
        <v/>
      </c>
      <c r="CG525" s="65">
        <f>F525-BY525+1</f>
        <v/>
      </c>
      <c r="CH525" s="64">
        <f>CE525*16</f>
        <v/>
      </c>
      <c r="CI525" s="66">
        <f>VLOOKUP(A525,[1]DATA!$A$6:$AI$331,34,0)</f>
        <v/>
      </c>
      <c r="CJ525" s="67">
        <f>VLOOKUP(A525,[2]CHAMCONG!A$7:CI$333,79,0)</f>
        <v/>
      </c>
      <c r="CK525" s="68">
        <f>CJ525-CA525</f>
        <v/>
      </c>
    </row>
    <row r="526">
      <c r="A526" s="88" t="inlineStr">
        <is>
          <t>A341</t>
        </is>
      </c>
      <c r="B526" s="70" t="inlineStr">
        <is>
          <t>Đặng Phước Hoàng</t>
        </is>
      </c>
      <c r="C526" s="77" t="inlineStr">
        <is>
          <t>Xử Lý Phôi Xi - X2</t>
        </is>
      </c>
      <c r="D526" s="84" t="inlineStr">
        <is>
          <t>Trực tiếp</t>
        </is>
      </c>
      <c r="E526" s="69" t="inlineStr">
        <is>
          <t>2013-02-20</t>
        </is>
      </c>
      <c r="F526" s="69" t="inlineStr"/>
      <c r="G526" s="73" t="inlineStr">
        <is>
          <t>A</t>
        </is>
      </c>
      <c r="H526" s="73" t="n">
        <v>4</v>
      </c>
      <c r="I526" s="75" t="inlineStr">
        <is>
          <t>A</t>
        </is>
      </c>
      <c r="J526" s="75" t="n">
        <v>4</v>
      </c>
      <c r="K526" s="73" t="inlineStr"/>
      <c r="L526" s="73" t="n">
        <v>0</v>
      </c>
      <c r="M526" s="73" t="inlineStr">
        <is>
          <t>A</t>
        </is>
      </c>
      <c r="N526" s="73" t="n">
        <v>4</v>
      </c>
      <c r="O526" s="75" t="inlineStr">
        <is>
          <t>A</t>
        </is>
      </c>
      <c r="P526" s="75" t="n">
        <v>4</v>
      </c>
      <c r="Q526" s="73" t="inlineStr">
        <is>
          <t>A</t>
        </is>
      </c>
      <c r="R526" s="73" t="n">
        <v>4</v>
      </c>
      <c r="S526" s="73" t="inlineStr">
        <is>
          <t>A</t>
        </is>
      </c>
      <c r="T526" s="73" t="n">
        <v>4</v>
      </c>
      <c r="U526" s="73" t="inlineStr">
        <is>
          <t>A</t>
        </is>
      </c>
      <c r="V526" s="73" t="n">
        <v>4</v>
      </c>
      <c r="W526" s="73" t="inlineStr">
        <is>
          <t>L</t>
        </is>
      </c>
      <c r="X526" s="73" t="n">
        <v>0</v>
      </c>
      <c r="Y526" s="73" t="inlineStr"/>
      <c r="Z526" s="73" t="n">
        <v>0</v>
      </c>
      <c r="AA526" s="73" t="inlineStr">
        <is>
          <t>R0</t>
        </is>
      </c>
      <c r="AB526" s="73" t="n">
        <v>0</v>
      </c>
      <c r="AC526" s="73" t="n"/>
      <c r="AD526" s="73" t="n"/>
      <c r="AE526" s="73" t="n"/>
      <c r="AF526" s="73" t="n"/>
      <c r="AG526" s="73" t="n"/>
      <c r="AH526" s="73" t="n"/>
      <c r="AI526" s="73" t="n"/>
      <c r="AJ526" s="73" t="n"/>
      <c r="AK526" s="73" t="n"/>
      <c r="AL526" s="73" t="n"/>
      <c r="AM526" s="73" t="n"/>
      <c r="AN526" s="73" t="n"/>
      <c r="AO526" s="73" t="n"/>
      <c r="AP526" s="73" t="n"/>
      <c r="AQ526" s="73" t="n"/>
      <c r="AR526" s="73" t="n"/>
      <c r="AS526" s="73" t="n"/>
      <c r="AT526" s="73" t="n"/>
      <c r="AU526" s="73" t="n"/>
      <c r="AV526" s="73" t="n"/>
      <c r="AW526" s="73" t="n"/>
      <c r="AX526" s="73" t="n"/>
      <c r="AY526" s="73" t="n"/>
      <c r="AZ526" s="73" t="n"/>
      <c r="BA526" s="73" t="n"/>
      <c r="BB526" s="73" t="n"/>
      <c r="BC526" s="73" t="n"/>
      <c r="BD526" s="73" t="n"/>
      <c r="BE526" s="73" t="n"/>
      <c r="BF526" s="73" t="n"/>
      <c r="BG526" s="73" t="n"/>
      <c r="BH526" s="73" t="n"/>
      <c r="BI526" s="73" t="n"/>
      <c r="BJ526" s="73" t="n"/>
      <c r="BK526" s="73" t="n"/>
      <c r="BL526" s="73" t="n"/>
      <c r="BM526" s="73" t="n"/>
      <c r="BN526" s="73" t="n"/>
      <c r="BO526" s="73" t="n"/>
      <c r="BP526" s="73" t="n"/>
      <c r="BQ526" s="62">
        <f>COUNTIF($G526:$BP526,"a")+COUNTIF($G526:$BP526,"r0,a5")/2+COUNTIF($G526:$BP526,"p5,a5")/2</f>
        <v/>
      </c>
      <c r="BR526" s="62">
        <f>COUNTIF($G526:$BP526,"d")+COUNTIF($G526:$BP526,"r0,d5")/2+COUNTIF($G526:$BP526,"p5,d5")/2</f>
        <v/>
      </c>
      <c r="BS526" s="62">
        <f>COUNTIF($G526:$BP526,"b")+COUNTIF($G526:$BP526,"r0,b5")/2+COUNTIF($G526:$BP526,"p5,b5")/2</f>
        <v/>
      </c>
      <c r="BT526" s="62">
        <f>COUNTIF($G526:$BP526,"c")+COUNTIF($G526:$BP526,"r0,c5")/2+COUNTIF($G526:$BP526,"p5,c5")/2</f>
        <v/>
      </c>
      <c r="BU526" s="62">
        <f>COUNTIF($G526:$BP526,"KH")+COUNTIF($G526:$BP526,"TL")+COUNTIF($G526:$BP526,"L")</f>
        <v/>
      </c>
      <c r="BV526" s="62" t="n"/>
      <c r="BW526" s="62">
        <f>COUNTIF($G526:$BP526,"hh")</f>
        <v/>
      </c>
      <c r="BX526" s="62">
        <f>COUNTIF($G526:$BP526,"nt7")</f>
        <v/>
      </c>
      <c r="BY526" s="62">
        <f>COUNTIF($G526:$BP526,"P")+COUNTIF($G526:$BP526,"p5,a5")/2+COUNTIF($G526:$BP526,"p5,b5")/2+COUNTIF($G526:$BP526,"p5,c5")/2+COUNTIF($G526:$BP526,"p5,d5")/2</f>
        <v/>
      </c>
      <c r="BZ526" s="63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4">
        <f>IF(BZ526&gt;25,4,IF(BZ526&gt;18,3,IF(BZ526&gt;12,2,IF(BZ526&gt;4,1,0))))-BX526-2+1</f>
        <v/>
      </c>
      <c r="CE526" s="30" t="n"/>
      <c r="CF526" s="64">
        <f>CD526*CI526</f>
        <v/>
      </c>
      <c r="CG526" s="65">
        <f>F526-BY526+1</f>
        <v/>
      </c>
      <c r="CH526" s="64">
        <f>CE526*16</f>
        <v/>
      </c>
      <c r="CI526" s="66">
        <f>VLOOKUP(A526,[1]DATA!$A$6:$AI$331,34,0)</f>
        <v/>
      </c>
      <c r="CJ526" s="67">
        <f>VLOOKUP(A526,[2]CHAMCONG!A$7:CI$333,79,0)</f>
        <v/>
      </c>
      <c r="CK526" s="68">
        <f>CJ526-CA526</f>
        <v/>
      </c>
    </row>
    <row r="527">
      <c r="A527" s="88" t="inlineStr">
        <is>
          <t>A355</t>
        </is>
      </c>
      <c r="B527" s="70" t="inlineStr">
        <is>
          <t>Đặng Văn Thật</t>
        </is>
      </c>
      <c r="C527" s="77" t="inlineStr">
        <is>
          <t>X2 Line 2-1</t>
        </is>
      </c>
      <c r="D527" s="84" t="inlineStr">
        <is>
          <t>Trực tiếp</t>
        </is>
      </c>
      <c r="E527" s="69" t="inlineStr">
        <is>
          <t>2013-03-05</t>
        </is>
      </c>
      <c r="F527" s="69" t="inlineStr"/>
      <c r="G527" s="73" t="inlineStr">
        <is>
          <t>A</t>
        </is>
      </c>
      <c r="H527" s="73" t="n">
        <v>4</v>
      </c>
      <c r="I527" s="75" t="inlineStr">
        <is>
          <t>A</t>
        </is>
      </c>
      <c r="J527" s="75" t="n">
        <v>2</v>
      </c>
      <c r="K527" s="73" t="inlineStr"/>
      <c r="L527" s="73" t="n">
        <v>0</v>
      </c>
      <c r="M527" s="73" t="inlineStr">
        <is>
          <t>A</t>
        </is>
      </c>
      <c r="N527" s="73" t="n">
        <v>1</v>
      </c>
      <c r="O527" s="75" t="inlineStr">
        <is>
          <t>A</t>
        </is>
      </c>
      <c r="P527" s="75" t="n">
        <v>4</v>
      </c>
      <c r="Q527" s="73" t="inlineStr">
        <is>
          <t>A</t>
        </is>
      </c>
      <c r="R527" s="73" t="n">
        <v>4</v>
      </c>
      <c r="S527" s="73" t="inlineStr">
        <is>
          <t>A</t>
        </is>
      </c>
      <c r="T527" s="73" t="n">
        <v>0</v>
      </c>
      <c r="U527" s="73" t="inlineStr">
        <is>
          <t>A</t>
        </is>
      </c>
      <c r="V527" s="73" t="n">
        <v>4</v>
      </c>
      <c r="W527" s="73" t="inlineStr">
        <is>
          <t>L</t>
        </is>
      </c>
      <c r="X527" s="73" t="n">
        <v>12</v>
      </c>
      <c r="Y527" s="73" t="inlineStr"/>
      <c r="Z527" s="73" t="n">
        <v>10</v>
      </c>
      <c r="AA527" s="73" t="inlineStr">
        <is>
          <t>P0</t>
        </is>
      </c>
      <c r="AB527" s="73" t="n">
        <v>0</v>
      </c>
      <c r="AC527" s="73" t="n"/>
      <c r="AD527" s="73" t="n"/>
      <c r="AE527" s="73" t="n"/>
      <c r="AF527" s="73" t="n"/>
      <c r="AG527" s="73" t="n"/>
      <c r="AH527" s="73" t="n"/>
      <c r="AI527" s="73" t="n"/>
      <c r="AJ527" s="73" t="n"/>
      <c r="AK527" s="73" t="n"/>
      <c r="AL527" s="73" t="n"/>
      <c r="AM527" s="73" t="n"/>
      <c r="AN527" s="73" t="n"/>
      <c r="AO527" s="73" t="n"/>
      <c r="AP527" s="73" t="n"/>
      <c r="AQ527" s="73" t="n"/>
      <c r="AR527" s="73" t="n"/>
      <c r="AS527" s="73" t="n"/>
      <c r="AT527" s="73" t="n"/>
      <c r="AU527" s="73" t="n"/>
      <c r="AV527" s="73" t="n"/>
      <c r="AW527" s="73" t="n"/>
      <c r="AX527" s="73" t="n"/>
      <c r="AY527" s="73" t="n"/>
      <c r="AZ527" s="73" t="n"/>
      <c r="BA527" s="73" t="n"/>
      <c r="BB527" s="73" t="n"/>
      <c r="BC527" s="73" t="n"/>
      <c r="BD527" s="73" t="n"/>
      <c r="BE527" s="73" t="n"/>
      <c r="BF527" s="73" t="n"/>
      <c r="BG527" s="73" t="n"/>
      <c r="BH527" s="73" t="n"/>
      <c r="BI527" s="73" t="n"/>
      <c r="BJ527" s="73" t="n"/>
      <c r="BK527" s="73" t="n"/>
      <c r="BL527" s="73" t="n"/>
      <c r="BM527" s="73" t="n"/>
      <c r="BN527" s="73" t="n"/>
      <c r="BO527" s="73" t="n"/>
      <c r="BP527" s="73" t="n"/>
      <c r="BQ527" s="62">
        <f>COUNTIF($G527:$BP527,"a")+COUNTIF($G527:$BP527,"r0,a5")/2+COUNTIF($G527:$BP527,"p5,a5")/2</f>
        <v/>
      </c>
      <c r="BR527" s="62">
        <f>COUNTIF($G527:$BP527,"d")+COUNTIF($G527:$BP527,"r0,d5")/2+COUNTIF($G527:$BP527,"p5,d5")/2</f>
        <v/>
      </c>
      <c r="BS527" s="62">
        <f>COUNTIF($G527:$BP527,"b")+COUNTIF($G527:$BP527,"r0,b5")/2+COUNTIF($G527:$BP527,"p5,b5")/2</f>
        <v/>
      </c>
      <c r="BT527" s="62">
        <f>COUNTIF($G527:$BP527,"c")+COUNTIF($G527:$BP527,"r0,c5")/2+COUNTIF($G527:$BP527,"p5,c5")/2</f>
        <v/>
      </c>
      <c r="BU527" s="62">
        <f>COUNTIF($G527:$BP527,"KH")+COUNTIF($G527:$BP527,"TL")+COUNTIF($G527:$BP527,"L")</f>
        <v/>
      </c>
      <c r="BV527" s="62" t="n"/>
      <c r="BW527" s="62">
        <f>COUNTIF($G527:$BP527,"hh")</f>
        <v/>
      </c>
      <c r="BX527" s="62">
        <f>COUNTIF($G527:$BP527,"nt7")</f>
        <v/>
      </c>
      <c r="BY527" s="62">
        <f>COUNTIF($G527:$BP527,"P")+COUNTIF($G527:$BP527,"p5,a5")/2+COUNTIF($G527:$BP527,"p5,b5")/2+COUNTIF($G527:$BP527,"p5,c5")/2+COUNTIF($G527:$BP527,"p5,d5")/2</f>
        <v/>
      </c>
      <c r="BZ527" s="63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4">
        <f>IF(BZ527&gt;25,4,IF(BZ527&gt;18,3,IF(BZ527&gt;12,2,IF(BZ527&gt;4,1,0))))-BX527-2+1</f>
        <v/>
      </c>
      <c r="CE527" s="30" t="n"/>
      <c r="CF527" s="64">
        <f>CD527*CI527</f>
        <v/>
      </c>
      <c r="CG527" s="65">
        <f>F527-BY527+1</f>
        <v/>
      </c>
      <c r="CH527" s="64">
        <f>CE527*16</f>
        <v/>
      </c>
      <c r="CI527" s="66">
        <f>VLOOKUP(A527,[1]DATA!$A$6:$AI$331,34,0)</f>
        <v/>
      </c>
      <c r="CJ527" s="67">
        <f>VLOOKUP(A527,[2]CHAMCONG!A$7:CI$333,79,0)</f>
        <v/>
      </c>
      <c r="CK527" s="68">
        <f>CJ527-CA527</f>
        <v/>
      </c>
    </row>
    <row r="528">
      <c r="A528" s="88" t="inlineStr">
        <is>
          <t>A356</t>
        </is>
      </c>
      <c r="B528" s="70" t="inlineStr">
        <is>
          <t>Nguyễn Văn Tùng</t>
        </is>
      </c>
      <c r="C528" s="77" t="inlineStr">
        <is>
          <t>X2 Line 2-1</t>
        </is>
      </c>
      <c r="D528" s="84" t="inlineStr">
        <is>
          <t>Trực tiếp</t>
        </is>
      </c>
      <c r="E528" s="69" t="inlineStr">
        <is>
          <t>2013-03-06</t>
        </is>
      </c>
      <c r="F528" s="69" t="inlineStr"/>
      <c r="G528" s="73" t="inlineStr">
        <is>
          <t>A</t>
        </is>
      </c>
      <c r="H528" s="73" t="n">
        <v>4</v>
      </c>
      <c r="I528" s="75" t="inlineStr">
        <is>
          <t>A</t>
        </is>
      </c>
      <c r="J528" s="75" t="n">
        <v>4</v>
      </c>
      <c r="K528" s="73" t="inlineStr"/>
      <c r="L528" s="73" t="n">
        <v>0</v>
      </c>
      <c r="M528" s="73" t="inlineStr">
        <is>
          <t>A</t>
        </is>
      </c>
      <c r="N528" s="73" t="n">
        <v>2</v>
      </c>
      <c r="O528" s="75" t="inlineStr">
        <is>
          <t>A</t>
        </is>
      </c>
      <c r="P528" s="75" t="n">
        <v>4</v>
      </c>
      <c r="Q528" s="73" t="inlineStr">
        <is>
          <t>A</t>
        </is>
      </c>
      <c r="R528" s="73" t="n">
        <v>4</v>
      </c>
      <c r="S528" s="73" t="inlineStr">
        <is>
          <t>A</t>
        </is>
      </c>
      <c r="T528" s="73" t="n">
        <v>4</v>
      </c>
      <c r="U528" s="73" t="inlineStr">
        <is>
          <t>A</t>
        </is>
      </c>
      <c r="V528" s="73" t="n">
        <v>4</v>
      </c>
      <c r="W528" s="73" t="inlineStr">
        <is>
          <t>L</t>
        </is>
      </c>
      <c r="X528" s="73" t="n">
        <v>12</v>
      </c>
      <c r="Y528" s="73" t="inlineStr"/>
      <c r="Z528" s="73" t="n">
        <v>12</v>
      </c>
      <c r="AA528" s="73" t="inlineStr">
        <is>
          <t>R0</t>
        </is>
      </c>
      <c r="AB528" s="73" t="n">
        <v>0</v>
      </c>
      <c r="AC528" s="73" t="n"/>
      <c r="AD528" s="73" t="n"/>
      <c r="AE528" s="73" t="n"/>
      <c r="AF528" s="73" t="n"/>
      <c r="AG528" s="73" t="n"/>
      <c r="AH528" s="73" t="n"/>
      <c r="AI528" s="73" t="n"/>
      <c r="AJ528" s="73" t="n"/>
      <c r="AK528" s="73" t="n"/>
      <c r="AL528" s="73" t="n"/>
      <c r="AM528" s="73" t="n"/>
      <c r="AN528" s="73" t="n"/>
      <c r="AO528" s="73" t="n"/>
      <c r="AP528" s="73" t="n"/>
      <c r="AQ528" s="73" t="n"/>
      <c r="AR528" s="73" t="n"/>
      <c r="AS528" s="73" t="n"/>
      <c r="AT528" s="73" t="n"/>
      <c r="AU528" s="73" t="n"/>
      <c r="AV528" s="73" t="n"/>
      <c r="AW528" s="73" t="n"/>
      <c r="AX528" s="73" t="n"/>
      <c r="AY528" s="73" t="n"/>
      <c r="AZ528" s="73" t="n"/>
      <c r="BA528" s="73" t="n"/>
      <c r="BB528" s="73" t="n"/>
      <c r="BC528" s="73" t="n"/>
      <c r="BD528" s="73" t="n"/>
      <c r="BE528" s="73" t="n"/>
      <c r="BF528" s="73" t="n"/>
      <c r="BG528" s="73" t="n"/>
      <c r="BH528" s="73" t="n"/>
      <c r="BI528" s="73" t="n"/>
      <c r="BJ528" s="73" t="n"/>
      <c r="BK528" s="73" t="n"/>
      <c r="BL528" s="73" t="n"/>
      <c r="BM528" s="73" t="n"/>
      <c r="BN528" s="73" t="n"/>
      <c r="BO528" s="73" t="n"/>
      <c r="BP528" s="73" t="n"/>
      <c r="BQ528" s="62">
        <f>COUNTIF($G528:$BP528,"a")+COUNTIF($G528:$BP528,"r0,a5")/2+COUNTIF($G528:$BP528,"p5,a5")/2</f>
        <v/>
      </c>
      <c r="BR528" s="62">
        <f>COUNTIF($G528:$BP528,"d")+COUNTIF($G528:$BP528,"r0,d5")/2+COUNTIF($G528:$BP528,"p5,d5")/2</f>
        <v/>
      </c>
      <c r="BS528" s="62">
        <f>COUNTIF($G528:$BP528,"b")+COUNTIF($G528:$BP528,"r0,b5")/2+COUNTIF($G528:$BP528,"p5,b5")/2</f>
        <v/>
      </c>
      <c r="BT528" s="62">
        <f>COUNTIF($G528:$BP528,"c")+COUNTIF($G528:$BP528,"r0,c5")/2+COUNTIF($G528:$BP528,"p5,c5")/2</f>
        <v/>
      </c>
      <c r="BU528" s="62">
        <f>COUNTIF($G528:$BP528,"KH")+COUNTIF($G528:$BP528,"TL")+COUNTIF($G528:$BP528,"L")</f>
        <v/>
      </c>
      <c r="BV528" s="62" t="n"/>
      <c r="BW528" s="62">
        <f>COUNTIF($G528:$BP528,"hh")</f>
        <v/>
      </c>
      <c r="BX528" s="62">
        <f>COUNTIF($G528:$BP528,"nt7")</f>
        <v/>
      </c>
      <c r="BY528" s="62">
        <f>COUNTIF($G528:$BP528,"P")+COUNTIF($G528:$BP528,"p5,a5")/2+COUNTIF($G528:$BP528,"p5,b5")/2+COUNTIF($G528:$BP528,"p5,c5")/2+COUNTIF($G528:$BP528,"p5,d5")/2</f>
        <v/>
      </c>
      <c r="BZ528" s="63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4">
        <f>IF(BZ528&gt;25,4,IF(BZ528&gt;18,3,IF(BZ528&gt;12,2,IF(BZ528&gt;4,1,0))))-BX528-2+1</f>
        <v/>
      </c>
      <c r="CE528" s="30" t="n"/>
      <c r="CF528" s="64">
        <f>CD528*CI528</f>
        <v/>
      </c>
      <c r="CG528" s="65">
        <f>F528-BY528+1</f>
        <v/>
      </c>
      <c r="CH528" s="64">
        <f>CE528*16</f>
        <v/>
      </c>
      <c r="CI528" s="66">
        <f>VLOOKUP(A528,[1]DATA!$A$6:$AI$331,34,0)</f>
        <v/>
      </c>
      <c r="CJ528" s="67">
        <f>VLOOKUP(A528,[2]CHAMCONG!A$7:CI$333,79,0)</f>
        <v/>
      </c>
      <c r="CK528" s="68">
        <f>CJ528-CA528</f>
        <v/>
      </c>
    </row>
    <row r="529">
      <c r="A529" s="88" t="inlineStr">
        <is>
          <t>A416</t>
        </is>
      </c>
      <c r="B529" s="70" t="inlineStr">
        <is>
          <t>Huỳnh Ngọc Tịnh</t>
        </is>
      </c>
      <c r="C529" s="77" t="inlineStr">
        <is>
          <t>X1 Xi Line 1-1</t>
        </is>
      </c>
      <c r="D529" s="84" t="inlineStr">
        <is>
          <t>Trực tiếp</t>
        </is>
      </c>
      <c r="E529" s="69" t="inlineStr">
        <is>
          <t>2013-08-01</t>
        </is>
      </c>
      <c r="F529" s="69" t="inlineStr"/>
      <c r="G529" s="73" t="inlineStr">
        <is>
          <t>C</t>
        </is>
      </c>
      <c r="H529" s="73" t="n">
        <v>4</v>
      </c>
      <c r="I529" s="75" t="inlineStr">
        <is>
          <t>C</t>
        </is>
      </c>
      <c r="J529" s="75" t="n">
        <v>4</v>
      </c>
      <c r="K529" s="73" t="inlineStr"/>
      <c r="L529" s="73" t="n">
        <v>0</v>
      </c>
      <c r="M529" s="73" t="inlineStr">
        <is>
          <t>A</t>
        </is>
      </c>
      <c r="N529" s="73" t="n">
        <v>4</v>
      </c>
      <c r="O529" s="75" t="inlineStr">
        <is>
          <t>P0</t>
        </is>
      </c>
      <c r="P529" s="75" t="n">
        <v>0</v>
      </c>
      <c r="Q529" s="73" t="inlineStr">
        <is>
          <t>A</t>
        </is>
      </c>
      <c r="R529" s="73" t="n">
        <v>4</v>
      </c>
      <c r="S529" s="73" t="inlineStr">
        <is>
          <t>R0</t>
        </is>
      </c>
      <c r="T529" s="73" t="n">
        <v>0</v>
      </c>
      <c r="U529" s="73" t="inlineStr">
        <is>
          <t>A</t>
        </is>
      </c>
      <c r="V529" s="73" t="n">
        <v>4</v>
      </c>
      <c r="W529" s="73" t="inlineStr">
        <is>
          <t>L</t>
        </is>
      </c>
      <c r="X529" s="73" t="n">
        <v>0</v>
      </c>
      <c r="Y529" s="73" t="inlineStr"/>
      <c r="Z529" s="73" t="n">
        <v>0</v>
      </c>
      <c r="AA529" s="73" t="inlineStr">
        <is>
          <t>P0</t>
        </is>
      </c>
      <c r="AB529" s="73" t="n">
        <v>0</v>
      </c>
      <c r="AC529" s="73" t="n"/>
      <c r="AD529" s="73" t="n"/>
      <c r="AE529" s="73" t="n"/>
      <c r="AF529" s="73" t="n"/>
      <c r="AG529" s="73" t="n"/>
      <c r="AH529" s="73" t="n"/>
      <c r="AI529" s="73" t="n"/>
      <c r="AJ529" s="73" t="n"/>
      <c r="AK529" s="73" t="n"/>
      <c r="AL529" s="73" t="n"/>
      <c r="AM529" s="73" t="n"/>
      <c r="AN529" s="73" t="n"/>
      <c r="AO529" s="73" t="n"/>
      <c r="AP529" s="73" t="n"/>
      <c r="AQ529" s="73" t="n"/>
      <c r="AR529" s="73" t="n"/>
      <c r="AS529" s="73" t="n"/>
      <c r="AT529" s="73" t="n"/>
      <c r="AU529" s="73" t="n"/>
      <c r="AV529" s="73" t="n"/>
      <c r="AW529" s="73" t="n"/>
      <c r="AX529" s="73" t="n"/>
      <c r="AY529" s="73" t="n"/>
      <c r="AZ529" s="73" t="n"/>
      <c r="BA529" s="73" t="n"/>
      <c r="BB529" s="73" t="n"/>
      <c r="BC529" s="73" t="n"/>
      <c r="BD529" s="73" t="n"/>
      <c r="BE529" s="73" t="n"/>
      <c r="BF529" s="73" t="n"/>
      <c r="BG529" s="73" t="n"/>
      <c r="BH529" s="73" t="n"/>
      <c r="BI529" s="73" t="n"/>
      <c r="BJ529" s="73" t="n"/>
      <c r="BK529" s="73" t="n"/>
      <c r="BL529" s="73" t="n"/>
      <c r="BM529" s="73" t="n"/>
      <c r="BN529" s="73" t="n"/>
      <c r="BO529" s="73" t="n"/>
      <c r="BP529" s="73" t="n"/>
      <c r="BQ529" s="62">
        <f>COUNTIF($G529:$BP529,"a")+COUNTIF($G529:$BP529,"r0,a5")/2+COUNTIF($G529:$BP529,"p5,a5")/2</f>
        <v/>
      </c>
      <c r="BR529" s="62">
        <f>COUNTIF($G529:$BP529,"d")+COUNTIF($G529:$BP529,"r0,d5")/2+COUNTIF($G529:$BP529,"p5,d5")/2</f>
        <v/>
      </c>
      <c r="BS529" s="62">
        <f>COUNTIF($G529:$BP529,"b")+COUNTIF($G529:$BP529,"r0,b5")/2+COUNTIF($G529:$BP529,"p5,b5")/2</f>
        <v/>
      </c>
      <c r="BT529" s="62">
        <f>COUNTIF($G529:$BP529,"c")+COUNTIF($G529:$BP529,"r0,c5")/2+COUNTIF($G529:$BP529,"p5,c5")/2</f>
        <v/>
      </c>
      <c r="BU529" s="62">
        <f>COUNTIF($G529:$BP529,"KH")+COUNTIF($G529:$BP529,"TL")+COUNTIF($G529:$BP529,"L")</f>
        <v/>
      </c>
      <c r="BV529" s="62" t="n"/>
      <c r="BW529" s="62">
        <f>COUNTIF($G529:$BP529,"hh")</f>
        <v/>
      </c>
      <c r="BX529" s="62">
        <f>COUNTIF($G529:$BP529,"nt7")</f>
        <v/>
      </c>
      <c r="BY529" s="62">
        <f>COUNTIF($G529:$BP529,"P")+COUNTIF($G529:$BP529,"p5,a5")/2+COUNTIF($G529:$BP529,"p5,b5")/2+COUNTIF($G529:$BP529,"p5,c5")/2+COUNTIF($G529:$BP529,"p5,d5")/2</f>
        <v/>
      </c>
      <c r="BZ529" s="63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4">
        <f>IF(BZ529&gt;25,4,IF(BZ529&gt;18,3,IF(BZ529&gt;12,2,IF(BZ529&gt;4,1,0))))-BX529-2+1</f>
        <v/>
      </c>
      <c r="CE529" s="30" t="n"/>
      <c r="CF529" s="64">
        <f>CD529*CI529</f>
        <v/>
      </c>
      <c r="CG529" s="65">
        <f>F529-BY529+1</f>
        <v/>
      </c>
      <c r="CH529" s="64">
        <f>CE529*16</f>
        <v/>
      </c>
      <c r="CI529" s="66">
        <f>VLOOKUP(A529,[1]DATA!$A$6:$AI$331,34,0)</f>
        <v/>
      </c>
      <c r="CJ529" s="67">
        <f>VLOOKUP(A529,[2]CHAMCONG!A$7:CI$333,79,0)</f>
        <v/>
      </c>
      <c r="CK529" s="68">
        <f>CJ529-CA529</f>
        <v/>
      </c>
    </row>
    <row r="530">
      <c r="A530" s="88" t="inlineStr">
        <is>
          <t>A417</t>
        </is>
      </c>
      <c r="B530" s="70" t="inlineStr">
        <is>
          <t>Lê Thanh Tùng</t>
        </is>
      </c>
      <c r="C530" s="77" t="inlineStr">
        <is>
          <t>X1 Ép - B</t>
        </is>
      </c>
      <c r="D530" s="84" t="inlineStr">
        <is>
          <t>Trực tiếp</t>
        </is>
      </c>
      <c r="E530" s="69" t="inlineStr">
        <is>
          <t>2013-08-08</t>
        </is>
      </c>
      <c r="F530" s="69" t="inlineStr"/>
      <c r="G530" s="73" t="inlineStr">
        <is>
          <t>C</t>
        </is>
      </c>
      <c r="H530" s="73" t="n">
        <v>4</v>
      </c>
      <c r="I530" s="75" t="inlineStr">
        <is>
          <t>C</t>
        </is>
      </c>
      <c r="J530" s="75" t="n">
        <v>4</v>
      </c>
      <c r="K530" s="73" t="inlineStr"/>
      <c r="L530" s="73" t="n">
        <v>0</v>
      </c>
      <c r="M530" s="73" t="inlineStr">
        <is>
          <t>A</t>
        </is>
      </c>
      <c r="N530" s="73" t="n">
        <v>4</v>
      </c>
      <c r="O530" s="75" t="inlineStr">
        <is>
          <t>A</t>
        </is>
      </c>
      <c r="P530" s="75" t="n">
        <v>4</v>
      </c>
      <c r="Q530" s="73" t="inlineStr">
        <is>
          <t>A</t>
        </is>
      </c>
      <c r="R530" s="73" t="n">
        <v>4</v>
      </c>
      <c r="S530" s="73" t="inlineStr">
        <is>
          <t>A</t>
        </is>
      </c>
      <c r="T530" s="73" t="n">
        <v>4</v>
      </c>
      <c r="U530" s="73" t="inlineStr">
        <is>
          <t>A</t>
        </is>
      </c>
      <c r="V530" s="73" t="n">
        <v>3</v>
      </c>
      <c r="W530" s="73" t="inlineStr">
        <is>
          <t>L</t>
        </is>
      </c>
      <c r="X530" s="73" t="n">
        <v>0</v>
      </c>
      <c r="Y530" s="73" t="inlineStr"/>
      <c r="Z530" s="73" t="n">
        <v>0</v>
      </c>
      <c r="AA530" s="73" t="inlineStr">
        <is>
          <t>P0</t>
        </is>
      </c>
      <c r="AB530" s="73" t="n">
        <v>0</v>
      </c>
      <c r="AC530" s="73" t="n"/>
      <c r="AD530" s="73" t="n"/>
      <c r="AE530" s="73" t="n"/>
      <c r="AF530" s="73" t="n"/>
      <c r="AG530" s="73" t="n"/>
      <c r="AH530" s="73" t="n"/>
      <c r="AI530" s="73" t="n"/>
      <c r="AJ530" s="73" t="n"/>
      <c r="AK530" s="73" t="n"/>
      <c r="AL530" s="73" t="n"/>
      <c r="AM530" s="73" t="n"/>
      <c r="AN530" s="73" t="n"/>
      <c r="AO530" s="73" t="n"/>
      <c r="AP530" s="73" t="n"/>
      <c r="AQ530" s="73" t="n"/>
      <c r="AR530" s="73" t="n"/>
      <c r="AS530" s="73" t="n"/>
      <c r="AT530" s="73" t="n"/>
      <c r="AU530" s="73" t="n"/>
      <c r="AV530" s="73" t="n"/>
      <c r="AW530" s="73" t="n"/>
      <c r="AX530" s="73" t="n"/>
      <c r="AY530" s="73" t="n"/>
      <c r="AZ530" s="73" t="n"/>
      <c r="BA530" s="73" t="n"/>
      <c r="BB530" s="73" t="n"/>
      <c r="BC530" s="73" t="n"/>
      <c r="BD530" s="73" t="n"/>
      <c r="BE530" s="73" t="n"/>
      <c r="BF530" s="73" t="n"/>
      <c r="BG530" s="73" t="n"/>
      <c r="BH530" s="73" t="n"/>
      <c r="BI530" s="73" t="n"/>
      <c r="BJ530" s="73" t="n"/>
      <c r="BK530" s="73" t="n"/>
      <c r="BL530" s="73" t="n"/>
      <c r="BM530" s="73" t="n"/>
      <c r="BN530" s="73" t="n"/>
      <c r="BO530" s="73" t="n"/>
      <c r="BP530" s="73" t="n"/>
      <c r="BQ530" s="62">
        <f>COUNTIF($G530:$BP530,"a")+COUNTIF($G530:$BP530,"r0,a5")/2+COUNTIF($G530:$BP530,"p5,a5")/2</f>
        <v/>
      </c>
      <c r="BR530" s="62">
        <f>COUNTIF($G530:$BP530,"d")+COUNTIF($G530:$BP530,"r0,d5")/2+COUNTIF($G530:$BP530,"p5,d5")/2</f>
        <v/>
      </c>
      <c r="BS530" s="62">
        <f>COUNTIF($G530:$BP530,"b")+COUNTIF($G530:$BP530,"r0,b5")/2+COUNTIF($G530:$BP530,"p5,b5")/2</f>
        <v/>
      </c>
      <c r="BT530" s="62">
        <f>COUNTIF($G530:$BP530,"c")+COUNTIF($G530:$BP530,"r0,c5")/2+COUNTIF($G530:$BP530,"p5,c5")/2</f>
        <v/>
      </c>
      <c r="BU530" s="62">
        <f>COUNTIF($G530:$BP530,"KH")+COUNTIF($G530:$BP530,"TL")+COUNTIF($G530:$BP530,"L")</f>
        <v/>
      </c>
      <c r="BV530" s="62" t="n"/>
      <c r="BW530" s="62">
        <f>COUNTIF($G530:$BP530,"hh")</f>
        <v/>
      </c>
      <c r="BX530" s="62">
        <f>COUNTIF($G530:$BP530,"nt7")</f>
        <v/>
      </c>
      <c r="BY530" s="62">
        <f>COUNTIF($G530:$BP530,"P")+COUNTIF($G530:$BP530,"p5,a5")/2+COUNTIF($G530:$BP530,"p5,b5")/2+COUNTIF($G530:$BP530,"p5,c5")/2+COUNTIF($G530:$BP530,"p5,d5")/2</f>
        <v/>
      </c>
      <c r="BZ530" s="63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4">
        <f>IF(BZ530&gt;25,4,IF(BZ530&gt;18,3,IF(BZ530&gt;12,2,IF(BZ530&gt;4,1,0))))-BX530-2+1</f>
        <v/>
      </c>
      <c r="CE530" s="30" t="n"/>
      <c r="CF530" s="64">
        <f>CD530*CI530</f>
        <v/>
      </c>
      <c r="CG530" s="65">
        <f>F530-BY530+1</f>
        <v/>
      </c>
      <c r="CH530" s="64">
        <f>CE530*16</f>
        <v/>
      </c>
      <c r="CI530" s="66">
        <f>VLOOKUP(A530,[1]DATA!$A$6:$AI$331,34,0)</f>
        <v/>
      </c>
      <c r="CJ530" s="67">
        <f>VLOOKUP(A530,[2]CHAMCONG!A$7:CI$333,79,0)</f>
        <v/>
      </c>
      <c r="CK530" s="68">
        <f>CJ530-CA530</f>
        <v/>
      </c>
    </row>
    <row r="531">
      <c r="A531" s="88" t="inlineStr">
        <is>
          <t>A428</t>
        </is>
      </c>
      <c r="B531" s="70" t="inlineStr">
        <is>
          <t>Nguyễn Hồng Nhật</t>
        </is>
      </c>
      <c r="C531" s="77" t="inlineStr">
        <is>
          <t>Hành Chính</t>
        </is>
      </c>
      <c r="D531" s="84" t="inlineStr">
        <is>
          <t>Gián tiếp</t>
        </is>
      </c>
      <c r="E531" s="69" t="inlineStr">
        <is>
          <t>2013-10-17</t>
        </is>
      </c>
      <c r="F531" s="69" t="inlineStr"/>
      <c r="G531" s="73" t="inlineStr">
        <is>
          <t>P0</t>
        </is>
      </c>
      <c r="H531" s="73" t="n">
        <v>0</v>
      </c>
      <c r="I531" s="75" t="inlineStr">
        <is>
          <t>P0</t>
        </is>
      </c>
      <c r="J531" s="75" t="n">
        <v>0</v>
      </c>
      <c r="K531" s="73" t="inlineStr"/>
      <c r="L531" s="73" t="n">
        <v>0</v>
      </c>
      <c r="M531" s="73" t="inlineStr">
        <is>
          <t>P0</t>
        </is>
      </c>
      <c r="N531" s="73" t="n">
        <v>0</v>
      </c>
      <c r="O531" s="75" t="inlineStr">
        <is>
          <t>P0</t>
        </is>
      </c>
      <c r="P531" s="75" t="n">
        <v>0</v>
      </c>
      <c r="Q531" s="73" t="inlineStr">
        <is>
          <t>P0</t>
        </is>
      </c>
      <c r="R531" s="73" t="n">
        <v>0</v>
      </c>
      <c r="S531" s="73" t="inlineStr">
        <is>
          <t>P0</t>
        </is>
      </c>
      <c r="T531" s="73" t="n">
        <v>0</v>
      </c>
      <c r="U531" s="73" t="inlineStr">
        <is>
          <t>P0</t>
        </is>
      </c>
      <c r="V531" s="73" t="n">
        <v>0</v>
      </c>
      <c r="W531" s="73" t="inlineStr">
        <is>
          <t>L</t>
        </is>
      </c>
      <c r="X531" s="73" t="n">
        <v>0</v>
      </c>
      <c r="Y531" s="73" t="inlineStr"/>
      <c r="Z531" s="73" t="n">
        <v>0</v>
      </c>
      <c r="AA531" s="73" t="inlineStr">
        <is>
          <t>P0</t>
        </is>
      </c>
      <c r="AB531" s="73" t="n">
        <v>0</v>
      </c>
      <c r="AC531" s="73" t="n"/>
      <c r="AD531" s="73" t="n"/>
      <c r="AE531" s="73" t="n"/>
      <c r="AF531" s="73" t="n"/>
      <c r="AG531" s="73" t="n"/>
      <c r="AH531" s="73" t="n"/>
      <c r="AI531" s="73" t="n"/>
      <c r="AJ531" s="73" t="n"/>
      <c r="AK531" s="73" t="n"/>
      <c r="AL531" s="73" t="n"/>
      <c r="AM531" s="73" t="n"/>
      <c r="AN531" s="73" t="n"/>
      <c r="AO531" s="73" t="n"/>
      <c r="AP531" s="73" t="n"/>
      <c r="AQ531" s="73" t="n"/>
      <c r="AR531" s="73" t="n"/>
      <c r="AS531" s="73" t="n"/>
      <c r="AT531" s="73" t="n"/>
      <c r="AU531" s="73" t="n"/>
      <c r="AV531" s="73" t="n"/>
      <c r="AW531" s="73" t="n"/>
      <c r="AX531" s="73" t="n"/>
      <c r="AY531" s="73" t="n"/>
      <c r="AZ531" s="73" t="n"/>
      <c r="BA531" s="73" t="n"/>
      <c r="BB531" s="73" t="n"/>
      <c r="BC531" s="73" t="n"/>
      <c r="BD531" s="73" t="n"/>
      <c r="BE531" s="73" t="n"/>
      <c r="BF531" s="73" t="n"/>
      <c r="BG531" s="73" t="n"/>
      <c r="BH531" s="73" t="n"/>
      <c r="BI531" s="73" t="n"/>
      <c r="BJ531" s="73" t="n"/>
      <c r="BK531" s="73" t="n"/>
      <c r="BL531" s="73" t="n"/>
      <c r="BM531" s="73" t="n"/>
      <c r="BN531" s="73" t="n"/>
      <c r="BO531" s="73" t="n"/>
      <c r="BP531" s="73" t="n"/>
      <c r="BQ531" s="62">
        <f>COUNTIF($G531:$BP531,"a")+COUNTIF($G531:$BP531,"r0,a5")/2+COUNTIF($G531:$BP531,"p5,a5")/2</f>
        <v/>
      </c>
      <c r="BR531" s="62">
        <f>COUNTIF($G531:$BP531,"d")+COUNTIF($G531:$BP531,"r0,d5")/2+COUNTIF($G531:$BP531,"p5,d5")/2</f>
        <v/>
      </c>
      <c r="BS531" s="62">
        <f>COUNTIF($G531:$BP531,"b")+COUNTIF($G531:$BP531,"r0,b5")/2+COUNTIF($G531:$BP531,"p5,b5")/2</f>
        <v/>
      </c>
      <c r="BT531" s="62">
        <f>COUNTIF($G531:$BP531,"c")+COUNTIF($G531:$BP531,"r0,c5")/2+COUNTIF($G531:$BP531,"p5,c5")/2</f>
        <v/>
      </c>
      <c r="BU531" s="62">
        <f>COUNTIF($G531:$BP531,"KH")+COUNTIF($G531:$BP531,"TL")+COUNTIF($G531:$BP531,"L")</f>
        <v/>
      </c>
      <c r="BV531" s="62" t="n"/>
      <c r="BW531" s="62">
        <f>COUNTIF($G531:$BP531,"hh")</f>
        <v/>
      </c>
      <c r="BX531" s="62">
        <f>COUNTIF($G531:$BP531,"nt7")</f>
        <v/>
      </c>
      <c r="BY531" s="62">
        <f>COUNTIF($G531:$BP531,"P")+COUNTIF($G531:$BP531,"p5,a5")/2+COUNTIF($G531:$BP531,"p5,b5")/2+COUNTIF($G531:$BP531,"p5,c5")/2+COUNTIF($G531:$BP531,"p5,d5")/2</f>
        <v/>
      </c>
      <c r="BZ531" s="63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4">
        <f>IF(BZ531&gt;25,4,IF(BZ531&gt;18,3,IF(BZ531&gt;12,2,IF(BZ531&gt;4,1,0))))-BX531-2+1</f>
        <v/>
      </c>
      <c r="CE531" s="30" t="n"/>
      <c r="CF531" s="64">
        <f>CD531*CI531</f>
        <v/>
      </c>
      <c r="CG531" s="65">
        <f>F531-BY531+1</f>
        <v/>
      </c>
      <c r="CH531" s="64">
        <f>CE531*16</f>
        <v/>
      </c>
      <c r="CI531" s="66">
        <f>VLOOKUP(A531,[1]DATA!$A$6:$AI$331,34,0)</f>
        <v/>
      </c>
      <c r="CJ531" s="67">
        <f>VLOOKUP(A531,[2]CHAMCONG!A$7:CI$333,79,0)</f>
        <v/>
      </c>
      <c r="CK531" s="68">
        <f>CJ531-CA531</f>
        <v/>
      </c>
    </row>
    <row r="532">
      <c r="A532" s="88" t="inlineStr">
        <is>
          <t>A433</t>
        </is>
      </c>
      <c r="B532" s="70" t="inlineStr">
        <is>
          <t>Ngô Văn Thương</t>
        </is>
      </c>
      <c r="C532" s="77" t="inlineStr">
        <is>
          <t>X1 Ép - Nguội</t>
        </is>
      </c>
      <c r="D532" s="84" t="inlineStr">
        <is>
          <t>Trực tiếp</t>
        </is>
      </c>
      <c r="E532" s="69" t="inlineStr">
        <is>
          <t>2013-12-25</t>
        </is>
      </c>
      <c r="F532" s="69" t="inlineStr"/>
      <c r="G532" s="73" t="inlineStr"/>
      <c r="H532" s="73" t="n">
        <v>0</v>
      </c>
      <c r="I532" s="75" t="inlineStr"/>
      <c r="J532" s="75" t="n">
        <v>0</v>
      </c>
      <c r="K532" s="73" t="inlineStr">
        <is>
          <t>CN</t>
        </is>
      </c>
      <c r="L532" s="73" t="n">
        <v>0</v>
      </c>
      <c r="M532" s="73" t="inlineStr"/>
      <c r="N532" s="73" t="n">
        <v>0</v>
      </c>
      <c r="O532" s="75" t="inlineStr"/>
      <c r="P532" s="75" t="n">
        <v>0</v>
      </c>
      <c r="Q532" s="73" t="inlineStr"/>
      <c r="R532" s="73" t="n">
        <v>0</v>
      </c>
      <c r="S532" s="73" t="inlineStr"/>
      <c r="T532" s="73" t="n">
        <v>0</v>
      </c>
      <c r="U532" s="73" t="inlineStr"/>
      <c r="V532" s="73" t="n">
        <v>0</v>
      </c>
      <c r="W532" s="73" t="inlineStr">
        <is>
          <t>L</t>
        </is>
      </c>
      <c r="X532" s="73" t="n">
        <v>0</v>
      </c>
      <c r="Y532" s="73" t="inlineStr"/>
      <c r="Z532" s="73" t="n">
        <v>0</v>
      </c>
      <c r="AA532" s="73" t="inlineStr">
        <is>
          <t>R0</t>
        </is>
      </c>
      <c r="AB532" s="73" t="n">
        <v>0</v>
      </c>
      <c r="AC532" s="73" t="n"/>
      <c r="AD532" s="73" t="n"/>
      <c r="AE532" s="73" t="n"/>
      <c r="AF532" s="73" t="n"/>
      <c r="AG532" s="73" t="n"/>
      <c r="AH532" s="73" t="n"/>
      <c r="AI532" s="73" t="n"/>
      <c r="AJ532" s="73" t="n"/>
      <c r="AK532" s="73" t="n"/>
      <c r="AL532" s="73" t="n"/>
      <c r="AM532" s="73" t="n"/>
      <c r="AN532" s="73" t="n"/>
      <c r="AO532" s="73" t="n"/>
      <c r="AP532" s="73" t="n"/>
      <c r="AQ532" s="73" t="n"/>
      <c r="AR532" s="73" t="n"/>
      <c r="AS532" s="73" t="n"/>
      <c r="AT532" s="73" t="n"/>
      <c r="AU532" s="73" t="n"/>
      <c r="AV532" s="73" t="n"/>
      <c r="AW532" s="73" t="n"/>
      <c r="AX532" s="73" t="n"/>
      <c r="AY532" s="73" t="n"/>
      <c r="AZ532" s="73" t="n"/>
      <c r="BA532" s="73" t="n"/>
      <c r="BB532" s="73" t="n"/>
      <c r="BC532" s="73" t="n"/>
      <c r="BD532" s="73" t="n"/>
      <c r="BE532" s="73" t="n"/>
      <c r="BF532" s="73" t="n"/>
      <c r="BG532" s="73" t="n"/>
      <c r="BH532" s="73" t="n"/>
      <c r="BI532" s="73" t="n"/>
      <c r="BJ532" s="73" t="n"/>
      <c r="BK532" s="73" t="n"/>
      <c r="BL532" s="73" t="n"/>
      <c r="BM532" s="73" t="n"/>
      <c r="BN532" s="73" t="n"/>
      <c r="BO532" s="73" t="n"/>
      <c r="BP532" s="73" t="n"/>
      <c r="BQ532" s="62">
        <f>COUNTIF($G532:$BP532,"a")+COUNTIF($G532:$BP532,"r0,a5")/2+COUNTIF($G532:$BP532,"p5,a5")/2</f>
        <v/>
      </c>
      <c r="BR532" s="62">
        <f>COUNTIF($G532:$BP532,"d")+COUNTIF($G532:$BP532,"r0,d5")/2+COUNTIF($G532:$BP532,"p5,d5")/2</f>
        <v/>
      </c>
      <c r="BS532" s="62">
        <f>COUNTIF($G532:$BP532,"b")+COUNTIF($G532:$BP532,"r0,b5")/2+COUNTIF($G532:$BP532,"p5,b5")/2</f>
        <v/>
      </c>
      <c r="BT532" s="62">
        <f>COUNTIF($G532:$BP532,"c")+COUNTIF($G532:$BP532,"r0,c5")/2+COUNTIF($G532:$BP532,"p5,c5")/2</f>
        <v/>
      </c>
      <c r="BU532" s="62">
        <f>COUNTIF($G532:$BP532,"KH")+COUNTIF($G532:$BP532,"TL")+COUNTIF($G532:$BP532,"L")</f>
        <v/>
      </c>
      <c r="BV532" s="62" t="n"/>
      <c r="BW532" s="62">
        <f>COUNTIF($G532:$BP532,"hh")</f>
        <v/>
      </c>
      <c r="BX532" s="62">
        <f>COUNTIF($G532:$BP532,"nt7")</f>
        <v/>
      </c>
      <c r="BY532" s="62">
        <f>COUNTIF($G532:$BP532,"P")+COUNTIF($G532:$BP532,"p5,a5")/2+COUNTIF($G532:$BP532,"p5,b5")/2+COUNTIF($G532:$BP532,"p5,c5")/2+COUNTIF($G532:$BP532,"p5,d5")/2</f>
        <v/>
      </c>
      <c r="BZ532" s="63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4">
        <f>IF(BZ532&gt;25,4,IF(BZ532&gt;18,3,IF(BZ532&gt;12,2,IF(BZ532&gt;4,1,0))))-BX532-2+1</f>
        <v/>
      </c>
      <c r="CE532" s="30" t="n"/>
      <c r="CF532" s="64">
        <f>CD532*CI532</f>
        <v/>
      </c>
      <c r="CG532" s="65">
        <f>F532-BY532+1</f>
        <v/>
      </c>
      <c r="CH532" s="64">
        <f>CE532*16</f>
        <v/>
      </c>
      <c r="CI532" s="66">
        <f>VLOOKUP(A532,[1]DATA!$A$6:$AI$331,34,0)</f>
        <v/>
      </c>
      <c r="CJ532" s="67">
        <f>VLOOKUP(A532,[2]CHAMCONG!A$7:CI$333,79,0)</f>
        <v/>
      </c>
      <c r="CK532" s="68">
        <f>CJ532-CA532</f>
        <v/>
      </c>
    </row>
    <row r="533">
      <c r="A533" s="88" t="inlineStr">
        <is>
          <t>A435</t>
        </is>
      </c>
      <c r="B533" s="70" t="inlineStr">
        <is>
          <t>Châu Thanh Kiệt</t>
        </is>
      </c>
      <c r="C533" s="77" t="inlineStr">
        <is>
          <t>X1 Ép - Nguội</t>
        </is>
      </c>
      <c r="D533" s="84" t="inlineStr">
        <is>
          <t>Trực tiếp</t>
        </is>
      </c>
      <c r="E533" s="69" t="inlineStr">
        <is>
          <t>2013-12-27</t>
        </is>
      </c>
      <c r="F533" s="69" t="inlineStr"/>
      <c r="G533" s="73" t="inlineStr">
        <is>
          <t>P0</t>
        </is>
      </c>
      <c r="H533" s="73" t="n">
        <v>0</v>
      </c>
      <c r="I533" s="75" t="inlineStr"/>
      <c r="J533" s="75" t="n">
        <v>0</v>
      </c>
      <c r="K533" s="73" t="inlineStr">
        <is>
          <t>CN</t>
        </is>
      </c>
      <c r="L533" s="73" t="n">
        <v>0</v>
      </c>
      <c r="M533" s="73" t="inlineStr"/>
      <c r="N533" s="73" t="n">
        <v>0</v>
      </c>
      <c r="O533" s="75" t="inlineStr"/>
      <c r="P533" s="75" t="n">
        <v>0</v>
      </c>
      <c r="Q533" s="73" t="inlineStr"/>
      <c r="R533" s="73" t="n">
        <v>0</v>
      </c>
      <c r="S533" s="73" t="inlineStr"/>
      <c r="T533" s="73" t="n">
        <v>0</v>
      </c>
      <c r="U533" s="73" t="inlineStr"/>
      <c r="V533" s="73" t="n">
        <v>0</v>
      </c>
      <c r="W533" s="73" t="inlineStr">
        <is>
          <t>L</t>
        </is>
      </c>
      <c r="X533" s="73" t="n">
        <v>0</v>
      </c>
      <c r="Y533" s="73" t="inlineStr"/>
      <c r="Z533" s="73" t="n">
        <v>0</v>
      </c>
      <c r="AA533" s="73" t="inlineStr">
        <is>
          <t>R0</t>
        </is>
      </c>
      <c r="AB533" s="73" t="n">
        <v>0</v>
      </c>
      <c r="AC533" s="73" t="n"/>
      <c r="AD533" s="73" t="n"/>
      <c r="AE533" s="73" t="n"/>
      <c r="AF533" s="73" t="n"/>
      <c r="AG533" s="73" t="n"/>
      <c r="AH533" s="73" t="n"/>
      <c r="AI533" s="73" t="n"/>
      <c r="AJ533" s="73" t="n"/>
      <c r="AK533" s="73" t="n"/>
      <c r="AL533" s="73" t="n"/>
      <c r="AM533" s="73" t="n"/>
      <c r="AN533" s="73" t="n"/>
      <c r="AO533" s="73" t="n"/>
      <c r="AP533" s="73" t="n"/>
      <c r="AQ533" s="73" t="n"/>
      <c r="AR533" s="73" t="n"/>
      <c r="AS533" s="73" t="n"/>
      <c r="AT533" s="73" t="n"/>
      <c r="AU533" s="73" t="n"/>
      <c r="AV533" s="73" t="n"/>
      <c r="AW533" s="73" t="n"/>
      <c r="AX533" s="73" t="n"/>
      <c r="AY533" s="73" t="n"/>
      <c r="AZ533" s="73" t="n"/>
      <c r="BA533" s="73" t="n"/>
      <c r="BB533" s="73" t="n"/>
      <c r="BC533" s="73" t="n"/>
      <c r="BD533" s="73" t="n"/>
      <c r="BE533" s="73" t="n"/>
      <c r="BF533" s="73" t="n"/>
      <c r="BG533" s="73" t="n"/>
      <c r="BH533" s="73" t="n"/>
      <c r="BI533" s="73" t="n"/>
      <c r="BJ533" s="73" t="n"/>
      <c r="BK533" s="73" t="n"/>
      <c r="BL533" s="73" t="n"/>
      <c r="BM533" s="73" t="n"/>
      <c r="BN533" s="73" t="n"/>
      <c r="BO533" s="73" t="n"/>
      <c r="BP533" s="73" t="n"/>
      <c r="BQ533" s="62">
        <f>COUNTIF($G533:$BP533,"a")+COUNTIF($G533:$BP533,"r0,a5")/2+COUNTIF($G533:$BP533,"p5,a5")/2</f>
        <v/>
      </c>
      <c r="BR533" s="62">
        <f>COUNTIF($G533:$BP533,"d")+COUNTIF($G533:$BP533,"r0,d5")/2+COUNTIF($G533:$BP533,"p5,d5")/2</f>
        <v/>
      </c>
      <c r="BS533" s="62">
        <f>COUNTIF($G533:$BP533,"b")+COUNTIF($G533:$BP533,"r0,b5")/2+COUNTIF($G533:$BP533,"p5,b5")/2</f>
        <v/>
      </c>
      <c r="BT533" s="62">
        <f>COUNTIF($G533:$BP533,"c")+COUNTIF($G533:$BP533,"r0,c5")/2+COUNTIF($G533:$BP533,"p5,c5")/2</f>
        <v/>
      </c>
      <c r="BU533" s="62">
        <f>COUNTIF($G533:$BP533,"KH")+COUNTIF($G533:$BP533,"TL")+COUNTIF($G533:$BP533,"L")</f>
        <v/>
      </c>
      <c r="BV533" s="62" t="n"/>
      <c r="BW533" s="62">
        <f>COUNTIF($G533:$BP533,"hh")</f>
        <v/>
      </c>
      <c r="BX533" s="62">
        <f>COUNTIF($G533:$BP533,"nt7")</f>
        <v/>
      </c>
      <c r="BY533" s="62">
        <f>COUNTIF($G533:$BP533,"P")+COUNTIF($G533:$BP533,"p5,a5")/2+COUNTIF($G533:$BP533,"p5,b5")/2+COUNTIF($G533:$BP533,"p5,c5")/2+COUNTIF($G533:$BP533,"p5,d5")/2</f>
        <v/>
      </c>
      <c r="BZ533" s="63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4">
        <f>IF(BZ533&gt;25,4,IF(BZ533&gt;18,3,IF(BZ533&gt;12,2,IF(BZ533&gt;4,1,0))))-BX533-2+1</f>
        <v/>
      </c>
      <c r="CE533" s="30" t="n"/>
      <c r="CF533" s="64">
        <f>CD533*CI533</f>
        <v/>
      </c>
      <c r="CG533" s="65">
        <f>F533-BY533+1</f>
        <v/>
      </c>
      <c r="CH533" s="64">
        <f>CE533*16</f>
        <v/>
      </c>
      <c r="CI533" s="66">
        <f>VLOOKUP(A533,[1]DATA!$A$6:$AI$331,34,0)</f>
        <v/>
      </c>
      <c r="CJ533" s="67">
        <f>VLOOKUP(A533,[2]CHAMCONG!A$7:CI$333,79,0)</f>
        <v/>
      </c>
      <c r="CK533" s="68">
        <f>CJ533-CA533</f>
        <v/>
      </c>
    </row>
    <row r="534">
      <c r="A534" s="88" t="inlineStr">
        <is>
          <t>A439</t>
        </is>
      </c>
      <c r="B534" s="70" t="inlineStr">
        <is>
          <t>Huỳnh Thị Kiều</t>
        </is>
      </c>
      <c r="C534" s="77" t="inlineStr">
        <is>
          <t>X1 Ép - Nguội</t>
        </is>
      </c>
      <c r="D534" s="84" t="inlineStr">
        <is>
          <t>Trực tiếp</t>
        </is>
      </c>
      <c r="E534" s="69" t="inlineStr">
        <is>
          <t>2013-12-31</t>
        </is>
      </c>
      <c r="F534" s="69" t="inlineStr"/>
      <c r="G534" s="73" t="inlineStr"/>
      <c r="H534" s="73" t="n">
        <v>0</v>
      </c>
      <c r="I534" s="75" t="inlineStr"/>
      <c r="J534" s="75" t="n">
        <v>0</v>
      </c>
      <c r="K534" s="73" t="inlineStr">
        <is>
          <t>CN</t>
        </is>
      </c>
      <c r="L534" s="73" t="n">
        <v>0</v>
      </c>
      <c r="M534" s="73" t="inlineStr"/>
      <c r="N534" s="73" t="n">
        <v>0</v>
      </c>
      <c r="O534" s="75" t="inlineStr"/>
      <c r="P534" s="75" t="n">
        <v>0</v>
      </c>
      <c r="Q534" s="73" t="inlineStr"/>
      <c r="R534" s="73" t="n">
        <v>0</v>
      </c>
      <c r="S534" s="73" t="inlineStr"/>
      <c r="T534" s="73" t="n">
        <v>0</v>
      </c>
      <c r="U534" s="73" t="inlineStr"/>
      <c r="V534" s="73" t="n">
        <v>0</v>
      </c>
      <c r="W534" s="73" t="inlineStr">
        <is>
          <t>L</t>
        </is>
      </c>
      <c r="X534" s="73" t="n">
        <v>0</v>
      </c>
      <c r="Y534" s="73" t="inlineStr"/>
      <c r="Z534" s="73" t="n">
        <v>0</v>
      </c>
      <c r="AA534" s="73" t="inlineStr">
        <is>
          <t>R0</t>
        </is>
      </c>
      <c r="AB534" s="73" t="n">
        <v>0</v>
      </c>
      <c r="AC534" s="73" t="n"/>
      <c r="AD534" s="73" t="n"/>
      <c r="AE534" s="73" t="n"/>
      <c r="AF534" s="73" t="n"/>
      <c r="AG534" s="73" t="n"/>
      <c r="AH534" s="73" t="n"/>
      <c r="AI534" s="73" t="n"/>
      <c r="AJ534" s="73" t="n"/>
      <c r="AK534" s="73" t="n"/>
      <c r="AL534" s="73" t="n"/>
      <c r="AM534" s="73" t="n"/>
      <c r="AN534" s="73" t="n"/>
      <c r="AO534" s="73" t="n"/>
      <c r="AP534" s="73" t="n"/>
      <c r="AQ534" s="73" t="n"/>
      <c r="AR534" s="73" t="n"/>
      <c r="AS534" s="73" t="n"/>
      <c r="AT534" s="73" t="n"/>
      <c r="AU534" s="73" t="n"/>
      <c r="AV534" s="73" t="n"/>
      <c r="AW534" s="73" t="n"/>
      <c r="AX534" s="73" t="n"/>
      <c r="AY534" s="73" t="n"/>
      <c r="AZ534" s="73" t="n"/>
      <c r="BA534" s="73" t="n"/>
      <c r="BB534" s="73" t="n"/>
      <c r="BC534" s="73" t="n"/>
      <c r="BD534" s="73" t="n"/>
      <c r="BE534" s="73" t="n"/>
      <c r="BF534" s="73" t="n"/>
      <c r="BG534" s="73" t="n"/>
      <c r="BH534" s="73" t="n"/>
      <c r="BI534" s="73" t="n"/>
      <c r="BJ534" s="73" t="n"/>
      <c r="BK534" s="73" t="n"/>
      <c r="BL534" s="73" t="n"/>
      <c r="BM534" s="73" t="n"/>
      <c r="BN534" s="73" t="n"/>
      <c r="BO534" s="73" t="n"/>
      <c r="BP534" s="73" t="n"/>
      <c r="BQ534" s="62">
        <f>COUNTIF($G534:$BP534,"a")+COUNTIF($G534:$BP534,"r0,a5")/2+COUNTIF($G534:$BP534,"p5,a5")/2</f>
        <v/>
      </c>
      <c r="BR534" s="62">
        <f>COUNTIF($G534:$BP534,"d")+COUNTIF($G534:$BP534,"r0,d5")/2+COUNTIF($G534:$BP534,"p5,d5")/2</f>
        <v/>
      </c>
      <c r="BS534" s="62">
        <f>COUNTIF($G534:$BP534,"b")+COUNTIF($G534:$BP534,"r0,b5")/2+COUNTIF($G534:$BP534,"p5,b5")/2</f>
        <v/>
      </c>
      <c r="BT534" s="62">
        <f>COUNTIF($G534:$BP534,"c")+COUNTIF($G534:$BP534,"r0,c5")/2+COUNTIF($G534:$BP534,"p5,c5")/2</f>
        <v/>
      </c>
      <c r="BU534" s="62">
        <f>COUNTIF($G534:$BP534,"KH")+COUNTIF($G534:$BP534,"TL")+COUNTIF($G534:$BP534,"L")</f>
        <v/>
      </c>
      <c r="BV534" s="62" t="n"/>
      <c r="BW534" s="62">
        <f>COUNTIF($G534:$BP534,"hh")</f>
        <v/>
      </c>
      <c r="BX534" s="62">
        <f>COUNTIF($G534:$BP534,"nt7")</f>
        <v/>
      </c>
      <c r="BY534" s="62">
        <f>COUNTIF($G534:$BP534,"P")+COUNTIF($G534:$BP534,"p5,a5")/2+COUNTIF($G534:$BP534,"p5,b5")/2+COUNTIF($G534:$BP534,"p5,c5")/2+COUNTIF($G534:$BP534,"p5,d5")/2</f>
        <v/>
      </c>
      <c r="BZ534" s="63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4">
        <f>IF(BZ534&gt;25,4,IF(BZ534&gt;18,3,IF(BZ534&gt;12,2,IF(BZ534&gt;4,1,0))))-BX534-2+1</f>
        <v/>
      </c>
      <c r="CE534" s="30" t="n"/>
      <c r="CF534" s="64">
        <f>CD534*CI534</f>
        <v/>
      </c>
      <c r="CG534" s="65">
        <f>F534-BY534+1</f>
        <v/>
      </c>
      <c r="CH534" s="64">
        <f>CE534*16</f>
        <v/>
      </c>
      <c r="CI534" s="66">
        <f>VLOOKUP(A534,[1]DATA!$A$6:$AI$331,34,0)</f>
        <v/>
      </c>
      <c r="CJ534" s="67">
        <f>VLOOKUP(A534,[2]CHAMCONG!A$7:CI$333,79,0)</f>
        <v/>
      </c>
      <c r="CK534" s="68">
        <f>CJ534-CA534</f>
        <v/>
      </c>
    </row>
    <row r="535">
      <c r="A535" s="88" t="inlineStr">
        <is>
          <t>A440</t>
        </is>
      </c>
      <c r="B535" s="70" t="inlineStr">
        <is>
          <t>Lâm Quốc Phong</t>
        </is>
      </c>
      <c r="C535" s="77" t="inlineStr">
        <is>
          <t>X1 Ép -  Kỹ thuật</t>
        </is>
      </c>
      <c r="D535" s="84" t="inlineStr">
        <is>
          <t>Trực tiếp</t>
        </is>
      </c>
      <c r="E535" s="69" t="inlineStr">
        <is>
          <t>2014-07-01</t>
        </is>
      </c>
      <c r="F535" s="69" t="inlineStr"/>
      <c r="G535" s="73" t="inlineStr"/>
      <c r="H535" s="73" t="n">
        <v>0</v>
      </c>
      <c r="I535" s="75" t="inlineStr"/>
      <c r="J535" s="75" t="n">
        <v>0</v>
      </c>
      <c r="K535" s="73" t="inlineStr">
        <is>
          <t>CN</t>
        </is>
      </c>
      <c r="L535" s="73" t="n">
        <v>0</v>
      </c>
      <c r="M535" s="73" t="inlineStr"/>
      <c r="N535" s="73" t="n">
        <v>0</v>
      </c>
      <c r="O535" s="75" t="inlineStr">
        <is>
          <t>P0</t>
        </is>
      </c>
      <c r="P535" s="75" t="n">
        <v>0</v>
      </c>
      <c r="Q535" s="73" t="inlineStr"/>
      <c r="R535" s="73" t="n">
        <v>0</v>
      </c>
      <c r="S535" s="73" t="inlineStr"/>
      <c r="T535" s="73" t="n">
        <v>0</v>
      </c>
      <c r="U535" s="73" t="inlineStr"/>
      <c r="V535" s="73" t="n">
        <v>0</v>
      </c>
      <c r="W535" s="73" t="inlineStr">
        <is>
          <t>L</t>
        </is>
      </c>
      <c r="X535" s="73" t="n">
        <v>0</v>
      </c>
      <c r="Y535" s="73" t="inlineStr">
        <is>
          <t>CN</t>
        </is>
      </c>
      <c r="Z535" s="73" t="n">
        <v>0</v>
      </c>
      <c r="AA535" s="73" t="inlineStr">
        <is>
          <t>R0</t>
        </is>
      </c>
      <c r="AB535" s="73" t="n">
        <v>0</v>
      </c>
      <c r="AC535" s="73" t="n"/>
      <c r="AD535" s="73" t="n"/>
      <c r="AE535" s="73" t="n"/>
      <c r="AF535" s="73" t="n"/>
      <c r="AG535" s="73" t="n"/>
      <c r="AH535" s="73" t="n"/>
      <c r="AI535" s="73" t="n"/>
      <c r="AJ535" s="73" t="n"/>
      <c r="AK535" s="73" t="n"/>
      <c r="AL535" s="73" t="n"/>
      <c r="AM535" s="73" t="n"/>
      <c r="AN535" s="73" t="n"/>
      <c r="AO535" s="73" t="n"/>
      <c r="AP535" s="73" t="n"/>
      <c r="AQ535" s="73" t="n"/>
      <c r="AR535" s="73" t="n"/>
      <c r="AS535" s="73" t="n"/>
      <c r="AT535" s="73" t="n"/>
      <c r="AU535" s="73" t="n"/>
      <c r="AV535" s="73" t="n"/>
      <c r="AW535" s="73" t="n"/>
      <c r="AX535" s="73" t="n"/>
      <c r="AY535" s="73" t="n"/>
      <c r="AZ535" s="73" t="n"/>
      <c r="BA535" s="73" t="n"/>
      <c r="BB535" s="73" t="n"/>
      <c r="BC535" s="73" t="n"/>
      <c r="BD535" s="73" t="n"/>
      <c r="BE535" s="73" t="n"/>
      <c r="BF535" s="73" t="n"/>
      <c r="BG535" s="73" t="n"/>
      <c r="BH535" s="73" t="n"/>
      <c r="BI535" s="73" t="n"/>
      <c r="BJ535" s="73" t="n"/>
      <c r="BK535" s="73" t="n"/>
      <c r="BL535" s="73" t="n"/>
      <c r="BM535" s="73" t="n"/>
      <c r="BN535" s="73" t="n"/>
      <c r="BO535" s="73" t="n"/>
      <c r="BP535" s="73" t="n"/>
      <c r="BQ535" s="62">
        <f>COUNTIF($G535:$BP535,"a")+COUNTIF($G535:$BP535,"r0,a5")/2+COUNTIF($G535:$BP535,"p5,a5")/2</f>
        <v/>
      </c>
      <c r="BR535" s="62">
        <f>COUNTIF($G535:$BP535,"d")+COUNTIF($G535:$BP535,"r0,d5")/2+COUNTIF($G535:$BP535,"p5,d5")/2</f>
        <v/>
      </c>
      <c r="BS535" s="62">
        <f>COUNTIF($G535:$BP535,"b")+COUNTIF($G535:$BP535,"r0,b5")/2+COUNTIF($G535:$BP535,"p5,b5")/2</f>
        <v/>
      </c>
      <c r="BT535" s="62">
        <f>COUNTIF($G535:$BP535,"c")+COUNTIF($G535:$BP535,"r0,c5")/2+COUNTIF($G535:$BP535,"p5,c5")/2</f>
        <v/>
      </c>
      <c r="BU535" s="62">
        <f>COUNTIF($G535:$BP535,"KH")+COUNTIF($G535:$BP535,"TL")+COUNTIF($G535:$BP535,"L")</f>
        <v/>
      </c>
      <c r="BV535" s="62" t="n"/>
      <c r="BW535" s="62">
        <f>COUNTIF($G535:$BP535,"hh")</f>
        <v/>
      </c>
      <c r="BX535" s="62">
        <f>COUNTIF($G535:$BP535,"nt7")</f>
        <v/>
      </c>
      <c r="BY535" s="62">
        <f>COUNTIF($G535:$BP535,"P")+COUNTIF($G535:$BP535,"p5,a5")/2+COUNTIF($G535:$BP535,"p5,b5")/2+COUNTIF($G535:$BP535,"p5,c5")/2+COUNTIF($G535:$BP535,"p5,d5")/2</f>
        <v/>
      </c>
      <c r="BZ535" s="63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4">
        <f>IF(BZ535&gt;25,4,IF(BZ535&gt;18,3,IF(BZ535&gt;12,2,IF(BZ535&gt;4,1,0))))-BX535-2+1</f>
        <v/>
      </c>
      <c r="CE535" s="30" t="n"/>
      <c r="CF535" s="64">
        <f>CD535*CI535</f>
        <v/>
      </c>
      <c r="CG535" s="65">
        <f>F535-BY535+1</f>
        <v/>
      </c>
      <c r="CH535" s="64">
        <f>CE535*16</f>
        <v/>
      </c>
      <c r="CI535" s="66">
        <f>VLOOKUP(A535,[1]DATA!$A$6:$AI$331,34,0)</f>
        <v/>
      </c>
      <c r="CJ535" s="67">
        <f>VLOOKUP(A535,[2]CHAMCONG!A$7:CI$333,79,0)</f>
        <v/>
      </c>
      <c r="CK535" s="68">
        <f>CJ535-CA535</f>
        <v/>
      </c>
    </row>
    <row r="536">
      <c r="A536" s="88" t="inlineStr">
        <is>
          <t>A471</t>
        </is>
      </c>
      <c r="B536" s="70" t="inlineStr">
        <is>
          <t>Trần Duy Lâm</t>
        </is>
      </c>
      <c r="C536" s="77" t="inlineStr">
        <is>
          <t>QA/QC X1 Xi</t>
        </is>
      </c>
      <c r="D536" s="84" t="inlineStr">
        <is>
          <t>Trực tiếp</t>
        </is>
      </c>
      <c r="E536" s="69" t="inlineStr">
        <is>
          <t>2014-04-25</t>
        </is>
      </c>
      <c r="F536" s="69" t="inlineStr"/>
      <c r="G536" s="73" t="inlineStr">
        <is>
          <t>C</t>
        </is>
      </c>
      <c r="H536" s="73" t="n">
        <v>4</v>
      </c>
      <c r="I536" s="75" t="inlineStr">
        <is>
          <t>C</t>
        </is>
      </c>
      <c r="J536" s="75" t="n">
        <v>4</v>
      </c>
      <c r="K536" s="73" t="inlineStr"/>
      <c r="L536" s="73" t="n">
        <v>0</v>
      </c>
      <c r="M536" s="73" t="inlineStr">
        <is>
          <t>A</t>
        </is>
      </c>
      <c r="N536" s="73" t="n">
        <v>4</v>
      </c>
      <c r="O536" s="75" t="inlineStr">
        <is>
          <t>A</t>
        </is>
      </c>
      <c r="P536" s="75" t="n">
        <v>4</v>
      </c>
      <c r="Q536" s="73" t="inlineStr">
        <is>
          <t>A</t>
        </is>
      </c>
      <c r="R536" s="73" t="n">
        <v>4</v>
      </c>
      <c r="S536" s="73" t="inlineStr">
        <is>
          <t>A</t>
        </is>
      </c>
      <c r="T536" s="73" t="n">
        <v>4</v>
      </c>
      <c r="U536" s="73" t="inlineStr">
        <is>
          <t>A</t>
        </is>
      </c>
      <c r="V536" s="73" t="n">
        <v>3</v>
      </c>
      <c r="W536" s="73" t="inlineStr">
        <is>
          <t>L</t>
        </is>
      </c>
      <c r="X536" s="73" t="n">
        <v>0</v>
      </c>
      <c r="Y536" s="73" t="inlineStr"/>
      <c r="Z536" s="73" t="n">
        <v>0</v>
      </c>
      <c r="AA536" s="73" t="inlineStr">
        <is>
          <t>P0</t>
        </is>
      </c>
      <c r="AB536" s="73" t="n">
        <v>0</v>
      </c>
      <c r="AC536" s="73" t="n"/>
      <c r="AD536" s="73" t="n"/>
      <c r="AE536" s="73" t="n"/>
      <c r="AF536" s="73" t="n"/>
      <c r="AG536" s="73" t="n"/>
      <c r="AH536" s="73" t="n"/>
      <c r="AI536" s="73" t="n"/>
      <c r="AJ536" s="73" t="n"/>
      <c r="AK536" s="73" t="n"/>
      <c r="AL536" s="73" t="n"/>
      <c r="AM536" s="73" t="n"/>
      <c r="AN536" s="73" t="n"/>
      <c r="AO536" s="73" t="n"/>
      <c r="AP536" s="73" t="n"/>
      <c r="AQ536" s="73" t="n"/>
      <c r="AR536" s="73" t="n"/>
      <c r="AS536" s="73" t="n"/>
      <c r="AT536" s="73" t="n"/>
      <c r="AU536" s="73" t="n"/>
      <c r="AV536" s="73" t="n"/>
      <c r="AW536" s="73" t="n"/>
      <c r="AX536" s="73" t="n"/>
      <c r="AY536" s="73" t="n"/>
      <c r="AZ536" s="73" t="n"/>
      <c r="BA536" s="73" t="n"/>
      <c r="BB536" s="73" t="n"/>
      <c r="BC536" s="73" t="n"/>
      <c r="BD536" s="73" t="n"/>
      <c r="BE536" s="73" t="n"/>
      <c r="BF536" s="73" t="n"/>
      <c r="BG536" s="73" t="n"/>
      <c r="BH536" s="73" t="n"/>
      <c r="BI536" s="73" t="n"/>
      <c r="BJ536" s="73" t="n"/>
      <c r="BK536" s="73" t="n"/>
      <c r="BL536" s="73" t="n"/>
      <c r="BM536" s="73" t="n"/>
      <c r="BN536" s="73" t="n"/>
      <c r="BO536" s="73" t="n"/>
      <c r="BP536" s="73" t="n"/>
      <c r="BQ536" s="62">
        <f>COUNTIF($G536:$BP536,"a")+COUNTIF($G536:$BP536,"r0,a5")/2+COUNTIF($G536:$BP536,"p5,a5")/2</f>
        <v/>
      </c>
      <c r="BR536" s="62">
        <f>COUNTIF($G536:$BP536,"d")+COUNTIF($G536:$BP536,"r0,d5")/2+COUNTIF($G536:$BP536,"p5,d5")/2</f>
        <v/>
      </c>
      <c r="BS536" s="62">
        <f>COUNTIF($G536:$BP536,"b")+COUNTIF($G536:$BP536,"r0,b5")/2+COUNTIF($G536:$BP536,"p5,b5")/2</f>
        <v/>
      </c>
      <c r="BT536" s="62">
        <f>COUNTIF($G536:$BP536,"c")+COUNTIF($G536:$BP536,"r0,c5")/2+COUNTIF($G536:$BP536,"p5,c5")/2</f>
        <v/>
      </c>
      <c r="BU536" s="62">
        <f>COUNTIF($G536:$BP536,"KH")+COUNTIF($G536:$BP536,"TL")+COUNTIF($G536:$BP536,"L")</f>
        <v/>
      </c>
      <c r="BV536" s="62" t="n"/>
      <c r="BW536" s="62">
        <f>COUNTIF($G536:$BP536,"hh")</f>
        <v/>
      </c>
      <c r="BX536" s="62">
        <f>COUNTIF($G536:$BP536,"nt7")</f>
        <v/>
      </c>
      <c r="BY536" s="62">
        <f>COUNTIF($G536:$BP536,"P")+COUNTIF($G536:$BP536,"p5,a5")/2+COUNTIF($G536:$BP536,"p5,b5")/2+COUNTIF($G536:$BP536,"p5,c5")/2+COUNTIF($G536:$BP536,"p5,d5")/2</f>
        <v/>
      </c>
      <c r="BZ536" s="63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4">
        <f>IF(BZ536&gt;25,4,IF(BZ536&gt;18,3,IF(BZ536&gt;12,2,IF(BZ536&gt;4,1,0))))-BX536-2+1</f>
        <v/>
      </c>
      <c r="CE536" s="30" t="n"/>
      <c r="CF536" s="64">
        <f>CD536*CI536</f>
        <v/>
      </c>
      <c r="CG536" s="65">
        <f>F536-BY536+1</f>
        <v/>
      </c>
      <c r="CH536" s="64">
        <f>CE536*16</f>
        <v/>
      </c>
      <c r="CI536" s="66">
        <f>VLOOKUP(A536,[1]DATA!$A$6:$AI$331,34,0)</f>
        <v/>
      </c>
      <c r="CJ536" s="67">
        <f>VLOOKUP(A536,[2]CHAMCONG!A$7:CI$333,79,0)</f>
        <v/>
      </c>
      <c r="CK536" s="68">
        <f>CJ536-CA536</f>
        <v/>
      </c>
    </row>
    <row r="537">
      <c r="A537" s="88" t="inlineStr">
        <is>
          <t>A477</t>
        </is>
      </c>
      <c r="B537" s="70" t="inlineStr">
        <is>
          <t>Trần Văn Mến</t>
        </is>
      </c>
      <c r="C537" s="77" t="inlineStr">
        <is>
          <t>X1 Ép - B</t>
        </is>
      </c>
      <c r="D537" s="84" t="inlineStr">
        <is>
          <t>Trực tiếp</t>
        </is>
      </c>
      <c r="E537" s="69" t="inlineStr">
        <is>
          <t>2014-04-26</t>
        </is>
      </c>
      <c r="F537" s="69" t="inlineStr"/>
      <c r="G537" s="73" t="inlineStr">
        <is>
          <t>C</t>
        </is>
      </c>
      <c r="H537" s="73" t="n">
        <v>4</v>
      </c>
      <c r="I537" s="75" t="inlineStr">
        <is>
          <t>C</t>
        </is>
      </c>
      <c r="J537" s="75" t="n">
        <v>4</v>
      </c>
      <c r="K537" s="73" t="inlineStr"/>
      <c r="L537" s="73" t="n">
        <v>0</v>
      </c>
      <c r="M537" s="73" t="inlineStr">
        <is>
          <t>A</t>
        </is>
      </c>
      <c r="N537" s="73" t="n">
        <v>4</v>
      </c>
      <c r="O537" s="75" t="inlineStr">
        <is>
          <t>A</t>
        </is>
      </c>
      <c r="P537" s="75" t="n">
        <v>4</v>
      </c>
      <c r="Q537" s="73" t="inlineStr">
        <is>
          <t>A</t>
        </is>
      </c>
      <c r="R537" s="73" t="n">
        <v>4</v>
      </c>
      <c r="S537" s="73" t="inlineStr">
        <is>
          <t>A</t>
        </is>
      </c>
      <c r="T537" s="73" t="n">
        <v>4</v>
      </c>
      <c r="U537" s="73" t="inlineStr">
        <is>
          <t>A</t>
        </is>
      </c>
      <c r="V537" s="73" t="n">
        <v>4</v>
      </c>
      <c r="W537" s="73" t="inlineStr">
        <is>
          <t>L</t>
        </is>
      </c>
      <c r="X537" s="73" t="n">
        <v>0</v>
      </c>
      <c r="Y537" s="73" t="inlineStr"/>
      <c r="Z537" s="73" t="n">
        <v>0</v>
      </c>
      <c r="AA537" s="73" t="inlineStr">
        <is>
          <t>P0</t>
        </is>
      </c>
      <c r="AB537" s="73" t="n">
        <v>0</v>
      </c>
      <c r="AC537" s="73" t="n"/>
      <c r="AD537" s="73" t="n"/>
      <c r="AE537" s="73" t="n"/>
      <c r="AF537" s="73" t="n"/>
      <c r="AG537" s="73" t="n"/>
      <c r="AH537" s="73" t="n"/>
      <c r="AI537" s="73" t="n"/>
      <c r="AJ537" s="73" t="n"/>
      <c r="AK537" s="73" t="n"/>
      <c r="AL537" s="73" t="n"/>
      <c r="AM537" s="73" t="n"/>
      <c r="AN537" s="73" t="n"/>
      <c r="AO537" s="73" t="n"/>
      <c r="AP537" s="73" t="n"/>
      <c r="AQ537" s="73" t="n"/>
      <c r="AR537" s="73" t="n"/>
      <c r="AS537" s="73" t="n"/>
      <c r="AT537" s="73" t="n"/>
      <c r="AU537" s="73" t="n"/>
      <c r="AV537" s="73" t="n"/>
      <c r="AW537" s="73" t="n"/>
      <c r="AX537" s="73" t="n"/>
      <c r="AY537" s="73" t="n"/>
      <c r="AZ537" s="73" t="n"/>
      <c r="BA537" s="73" t="n"/>
      <c r="BB537" s="73" t="n"/>
      <c r="BC537" s="73" t="n"/>
      <c r="BD537" s="73" t="n"/>
      <c r="BE537" s="73" t="n"/>
      <c r="BF537" s="73" t="n"/>
      <c r="BG537" s="73" t="n"/>
      <c r="BH537" s="73" t="n"/>
      <c r="BI537" s="73" t="n"/>
      <c r="BJ537" s="73" t="n"/>
      <c r="BK537" s="73" t="n"/>
      <c r="BL537" s="73" t="n"/>
      <c r="BM537" s="73" t="n"/>
      <c r="BN537" s="73" t="n"/>
      <c r="BO537" s="73" t="n"/>
      <c r="BP537" s="73" t="n"/>
      <c r="BQ537" s="62">
        <f>COUNTIF($G537:$BP537,"a")+COUNTIF($G537:$BP537,"r0,a5")/2+COUNTIF($G537:$BP537,"p5,a5")/2</f>
        <v/>
      </c>
      <c r="BR537" s="62">
        <f>COUNTIF($G537:$BP537,"d")+COUNTIF($G537:$BP537,"r0,d5")/2+COUNTIF($G537:$BP537,"p5,d5")/2</f>
        <v/>
      </c>
      <c r="BS537" s="62">
        <f>COUNTIF($G537:$BP537,"b")+COUNTIF($G537:$BP537,"r0,b5")/2+COUNTIF($G537:$BP537,"p5,b5")/2</f>
        <v/>
      </c>
      <c r="BT537" s="62">
        <f>COUNTIF($G537:$BP537,"c")+COUNTIF($G537:$BP537,"r0,c5")/2+COUNTIF($G537:$BP537,"p5,c5")/2</f>
        <v/>
      </c>
      <c r="BU537" s="62">
        <f>COUNTIF($G537:$BP537,"KH")+COUNTIF($G537:$BP537,"TL")+COUNTIF($G537:$BP537,"L")</f>
        <v/>
      </c>
      <c r="BV537" s="62" t="n"/>
      <c r="BW537" s="62">
        <f>COUNTIF($G537:$BP537,"hh")</f>
        <v/>
      </c>
      <c r="BX537" s="62">
        <f>COUNTIF($G537:$BP537,"nt7")</f>
        <v/>
      </c>
      <c r="BY537" s="62">
        <f>COUNTIF($G537:$BP537,"P")+COUNTIF($G537:$BP537,"p5,a5")/2+COUNTIF($G537:$BP537,"p5,b5")/2+COUNTIF($G537:$BP537,"p5,c5")/2+COUNTIF($G537:$BP537,"p5,d5")/2</f>
        <v/>
      </c>
      <c r="BZ537" s="63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4">
        <f>IF(BZ537&gt;25,4,IF(BZ537&gt;18,3,IF(BZ537&gt;12,2,IF(BZ537&gt;4,1,0))))-BX537-2+1</f>
        <v/>
      </c>
      <c r="CE537" s="30" t="n"/>
      <c r="CF537" s="64">
        <f>CD537*CI537</f>
        <v/>
      </c>
      <c r="CG537" s="65">
        <f>F537-BY537+1</f>
        <v/>
      </c>
      <c r="CH537" s="64">
        <f>CE537*16</f>
        <v/>
      </c>
      <c r="CI537" s="66">
        <f>VLOOKUP(A537,[1]DATA!$A$6:$AI$331,34,0)</f>
        <v/>
      </c>
      <c r="CJ537" s="67">
        <f>VLOOKUP(A537,[2]CHAMCONG!A$7:CI$333,79,0)</f>
        <v/>
      </c>
      <c r="CK537" s="68">
        <f>CJ537-CA537</f>
        <v/>
      </c>
    </row>
    <row r="538">
      <c r="A538" s="88" t="inlineStr">
        <is>
          <t>A490</t>
        </is>
      </c>
      <c r="B538" s="70" t="inlineStr">
        <is>
          <t>Lâm Huỳnh Lộc</t>
        </is>
      </c>
      <c r="C538" s="77" t="inlineStr">
        <is>
          <t>X1 Xi Line 1-1</t>
        </is>
      </c>
      <c r="D538" s="84" t="inlineStr">
        <is>
          <t>Trực tiếp</t>
        </is>
      </c>
      <c r="E538" s="69" t="inlineStr">
        <is>
          <t>2014-05-07</t>
        </is>
      </c>
      <c r="F538" s="69" t="inlineStr"/>
      <c r="G538" s="73" t="inlineStr">
        <is>
          <t>A</t>
        </is>
      </c>
      <c r="H538" s="73" t="n">
        <v>4</v>
      </c>
      <c r="I538" s="75" t="inlineStr">
        <is>
          <t>A</t>
        </is>
      </c>
      <c r="J538" s="75" t="n">
        <v>4</v>
      </c>
      <c r="K538" s="73" t="inlineStr"/>
      <c r="L538" s="73" t="n">
        <v>0</v>
      </c>
      <c r="M538" s="73" t="inlineStr">
        <is>
          <t>C</t>
        </is>
      </c>
      <c r="N538" s="73" t="n">
        <v>4</v>
      </c>
      <c r="O538" s="75" t="inlineStr">
        <is>
          <t>C</t>
        </is>
      </c>
      <c r="P538" s="75" t="n">
        <v>4</v>
      </c>
      <c r="Q538" s="73" t="inlineStr">
        <is>
          <t>C</t>
        </is>
      </c>
      <c r="R538" s="73" t="n">
        <v>4</v>
      </c>
      <c r="S538" s="73" t="inlineStr">
        <is>
          <t>C</t>
        </is>
      </c>
      <c r="T538" s="73" t="n">
        <v>4</v>
      </c>
      <c r="U538" s="73" t="inlineStr">
        <is>
          <t>C</t>
        </is>
      </c>
      <c r="V538" s="73" t="n">
        <v>4</v>
      </c>
      <c r="W538" s="73" t="inlineStr">
        <is>
          <t>L</t>
        </is>
      </c>
      <c r="X538" s="73" t="n">
        <v>0</v>
      </c>
      <c r="Y538" s="73" t="inlineStr"/>
      <c r="Z538" s="73" t="n">
        <v>0</v>
      </c>
      <c r="AA538" s="73" t="inlineStr">
        <is>
          <t>R0</t>
        </is>
      </c>
      <c r="AB538" s="73" t="n">
        <v>0</v>
      </c>
      <c r="AC538" s="73" t="n"/>
      <c r="AD538" s="73" t="n"/>
      <c r="AE538" s="73" t="n"/>
      <c r="AF538" s="73" t="n"/>
      <c r="AG538" s="73" t="n"/>
      <c r="AH538" s="73" t="n"/>
      <c r="AI538" s="73" t="n"/>
      <c r="AJ538" s="73" t="n"/>
      <c r="AK538" s="73" t="n"/>
      <c r="AL538" s="73" t="n"/>
      <c r="AM538" s="73" t="n"/>
      <c r="AN538" s="73" t="n"/>
      <c r="AO538" s="73" t="n"/>
      <c r="AP538" s="73" t="n"/>
      <c r="AQ538" s="73" t="n"/>
      <c r="AR538" s="73" t="n"/>
      <c r="AS538" s="73" t="n"/>
      <c r="AT538" s="73" t="n"/>
      <c r="AU538" s="73" t="n"/>
      <c r="AV538" s="73" t="n"/>
      <c r="AW538" s="73" t="n"/>
      <c r="AX538" s="73" t="n"/>
      <c r="AY538" s="73" t="n"/>
      <c r="AZ538" s="73" t="n"/>
      <c r="BA538" s="73" t="n"/>
      <c r="BB538" s="73" t="n"/>
      <c r="BC538" s="73" t="n"/>
      <c r="BD538" s="73" t="n"/>
      <c r="BE538" s="73" t="n"/>
      <c r="BF538" s="73" t="n"/>
      <c r="BG538" s="73" t="n"/>
      <c r="BH538" s="73" t="n"/>
      <c r="BI538" s="73" t="n"/>
      <c r="BJ538" s="73" t="n"/>
      <c r="BK538" s="73" t="n"/>
      <c r="BL538" s="73" t="n"/>
      <c r="BM538" s="73" t="n"/>
      <c r="BN538" s="73" t="n"/>
      <c r="BO538" s="73" t="n"/>
      <c r="BP538" s="73" t="n"/>
      <c r="BQ538" s="62">
        <f>COUNTIF($G538:$BP538,"a")+COUNTIF($G538:$BP538,"r0,a5")/2+COUNTIF($G538:$BP538,"p5,a5")/2</f>
        <v/>
      </c>
      <c r="BR538" s="62">
        <f>COUNTIF($G538:$BP538,"d")+COUNTIF($G538:$BP538,"r0,d5")/2+COUNTIF($G538:$BP538,"p5,d5")/2</f>
        <v/>
      </c>
      <c r="BS538" s="62">
        <f>COUNTIF($G538:$BP538,"b")+COUNTIF($G538:$BP538,"r0,b5")/2+COUNTIF($G538:$BP538,"p5,b5")/2</f>
        <v/>
      </c>
      <c r="BT538" s="62">
        <f>COUNTIF($G538:$BP538,"c")+COUNTIF($G538:$BP538,"r0,c5")/2+COUNTIF($G538:$BP538,"p5,c5")/2</f>
        <v/>
      </c>
      <c r="BU538" s="62">
        <f>COUNTIF($G538:$BP538,"KH")+COUNTIF($G538:$BP538,"TL")+COUNTIF($G538:$BP538,"L")</f>
        <v/>
      </c>
      <c r="BV538" s="62" t="n"/>
      <c r="BW538" s="62">
        <f>COUNTIF($G538:$BP538,"hh")</f>
        <v/>
      </c>
      <c r="BX538" s="62">
        <f>COUNTIF($G538:$BP538,"nt7")</f>
        <v/>
      </c>
      <c r="BY538" s="62">
        <f>COUNTIF($G538:$BP538,"P")+COUNTIF($G538:$BP538,"p5,a5")/2+COUNTIF($G538:$BP538,"p5,b5")/2+COUNTIF($G538:$BP538,"p5,c5")/2+COUNTIF($G538:$BP538,"p5,d5")/2</f>
        <v/>
      </c>
      <c r="BZ538" s="63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4">
        <f>IF(BZ538&gt;25,4,IF(BZ538&gt;18,3,IF(BZ538&gt;12,2,IF(BZ538&gt;4,1,0))))-BX538-2+1</f>
        <v/>
      </c>
      <c r="CE538" s="30" t="n"/>
      <c r="CF538" s="64">
        <f>CD538*CI538</f>
        <v/>
      </c>
      <c r="CG538" s="65">
        <f>F538-BY538+1</f>
        <v/>
      </c>
      <c r="CH538" s="64">
        <f>CE538*16</f>
        <v/>
      </c>
      <c r="CI538" s="66">
        <f>VLOOKUP(A538,[1]DATA!$A$6:$AI$331,34,0)</f>
        <v/>
      </c>
      <c r="CJ538" s="67">
        <f>VLOOKUP(A538,[2]CHAMCONG!A$7:CI$333,79,0)</f>
        <v/>
      </c>
      <c r="CK538" s="68">
        <f>CJ538-CA538</f>
        <v/>
      </c>
    </row>
    <row r="539">
      <c r="A539" s="88" t="inlineStr">
        <is>
          <t>A495</t>
        </is>
      </c>
      <c r="B539" s="70" t="inlineStr">
        <is>
          <t>Phạm Văn Đủ</t>
        </is>
      </c>
      <c r="C539" s="77" t="inlineStr">
        <is>
          <t>Bảo trì X1</t>
        </is>
      </c>
      <c r="D539" s="84" t="inlineStr">
        <is>
          <t>Trực tiếp</t>
        </is>
      </c>
      <c r="E539" s="69" t="inlineStr">
        <is>
          <t>2014-05-09</t>
        </is>
      </c>
      <c r="F539" s="69" t="inlineStr"/>
      <c r="G539" s="73" t="inlineStr">
        <is>
          <t>A</t>
        </is>
      </c>
      <c r="H539" s="73" t="n">
        <v>0</v>
      </c>
      <c r="I539" s="75" t="inlineStr">
        <is>
          <t>A</t>
        </is>
      </c>
      <c r="J539" s="75" t="n">
        <v>4</v>
      </c>
      <c r="K539" s="73" t="inlineStr"/>
      <c r="L539" s="73" t="n">
        <v>8</v>
      </c>
      <c r="M539" s="73" t="inlineStr">
        <is>
          <t>A</t>
        </is>
      </c>
      <c r="N539" s="73" t="n">
        <v>4</v>
      </c>
      <c r="O539" s="75" t="inlineStr">
        <is>
          <t>P0</t>
        </is>
      </c>
      <c r="P539" s="75" t="n">
        <v>0</v>
      </c>
      <c r="Q539" s="73" t="inlineStr">
        <is>
          <t>A</t>
        </is>
      </c>
      <c r="R539" s="73" t="n">
        <v>4</v>
      </c>
      <c r="S539" s="73" t="inlineStr">
        <is>
          <t>A</t>
        </is>
      </c>
      <c r="T539" s="73" t="n">
        <v>4</v>
      </c>
      <c r="U539" s="73" t="inlineStr">
        <is>
          <t>A</t>
        </is>
      </c>
      <c r="V539" s="73" t="n">
        <v>4</v>
      </c>
      <c r="W539" s="73" t="inlineStr">
        <is>
          <t>L</t>
        </is>
      </c>
      <c r="X539" s="73" t="n">
        <v>0</v>
      </c>
      <c r="Y539" s="73" t="inlineStr"/>
      <c r="Z539" s="73" t="n">
        <v>0</v>
      </c>
      <c r="AA539" s="73" t="inlineStr">
        <is>
          <t>R0</t>
        </is>
      </c>
      <c r="AB539" s="73" t="n">
        <v>0</v>
      </c>
      <c r="AC539" s="73" t="n"/>
      <c r="AD539" s="73" t="n"/>
      <c r="AE539" s="73" t="n"/>
      <c r="AF539" s="73" t="n"/>
      <c r="AG539" s="73" t="n"/>
      <c r="AH539" s="73" t="n"/>
      <c r="AI539" s="73" t="n"/>
      <c r="AJ539" s="73" t="n"/>
      <c r="AK539" s="73" t="n"/>
      <c r="AL539" s="73" t="n"/>
      <c r="AM539" s="73" t="n"/>
      <c r="AN539" s="73" t="n"/>
      <c r="AO539" s="73" t="n"/>
      <c r="AP539" s="73" t="n"/>
      <c r="AQ539" s="73" t="n"/>
      <c r="AR539" s="73" t="n"/>
      <c r="AS539" s="73" t="n"/>
      <c r="AT539" s="73" t="n"/>
      <c r="AU539" s="73" t="n"/>
      <c r="AV539" s="73" t="n"/>
      <c r="AW539" s="73" t="n"/>
      <c r="AX539" s="73" t="n"/>
      <c r="AY539" s="73" t="n"/>
      <c r="AZ539" s="73" t="n"/>
      <c r="BA539" s="73" t="n"/>
      <c r="BB539" s="73" t="n"/>
      <c r="BC539" s="73" t="n"/>
      <c r="BD539" s="73" t="n"/>
      <c r="BE539" s="73" t="n"/>
      <c r="BF539" s="73" t="n"/>
      <c r="BG539" s="73" t="n"/>
      <c r="BH539" s="73" t="n"/>
      <c r="BI539" s="73" t="n"/>
      <c r="BJ539" s="73" t="n"/>
      <c r="BK539" s="73" t="n"/>
      <c r="BL539" s="73" t="n"/>
      <c r="BM539" s="73" t="n"/>
      <c r="BN539" s="73" t="n"/>
      <c r="BO539" s="73" t="n"/>
      <c r="BP539" s="73" t="n"/>
      <c r="BQ539" s="62">
        <f>COUNTIF($G539:$BP539,"a")+COUNTIF($G539:$BP539,"r0,a5")/2+COUNTIF($G539:$BP539,"p5,a5")/2</f>
        <v/>
      </c>
      <c r="BR539" s="62">
        <f>COUNTIF($G539:$BP539,"d")+COUNTIF($G539:$BP539,"r0,d5")/2+COUNTIF($G539:$BP539,"p5,d5")/2</f>
        <v/>
      </c>
      <c r="BS539" s="62">
        <f>COUNTIF($G539:$BP539,"b")+COUNTIF($G539:$BP539,"r0,b5")/2+COUNTIF($G539:$BP539,"p5,b5")/2</f>
        <v/>
      </c>
      <c r="BT539" s="62">
        <f>COUNTIF($G539:$BP539,"c")+COUNTIF($G539:$BP539,"r0,c5")/2+COUNTIF($G539:$BP539,"p5,c5")/2</f>
        <v/>
      </c>
      <c r="BU539" s="62">
        <f>COUNTIF($G539:$BP539,"KH")+COUNTIF($G539:$BP539,"TL")+COUNTIF($G539:$BP539,"L")</f>
        <v/>
      </c>
      <c r="BV539" s="62" t="n"/>
      <c r="BW539" s="62">
        <f>COUNTIF($G539:$BP539,"hh")</f>
        <v/>
      </c>
      <c r="BX539" s="62">
        <f>COUNTIF($G539:$BP539,"nt7")</f>
        <v/>
      </c>
      <c r="BY539" s="62">
        <f>COUNTIF($G539:$BP539,"P")+COUNTIF($G539:$BP539,"p5,a5")/2+COUNTIF($G539:$BP539,"p5,b5")/2+COUNTIF($G539:$BP539,"p5,c5")/2+COUNTIF($G539:$BP539,"p5,d5")/2</f>
        <v/>
      </c>
      <c r="BZ539" s="63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4">
        <f>IF(BZ539&gt;25,4,IF(BZ539&gt;18,3,IF(BZ539&gt;12,2,IF(BZ539&gt;4,1,0))))-BX539-2+1</f>
        <v/>
      </c>
      <c r="CE539" s="30" t="n"/>
      <c r="CF539" s="64">
        <f>CD539*CI539</f>
        <v/>
      </c>
      <c r="CG539" s="65">
        <f>F539-BY539+1</f>
        <v/>
      </c>
      <c r="CH539" s="64">
        <f>CE539*16</f>
        <v/>
      </c>
      <c r="CI539" s="66">
        <f>VLOOKUP(A539,[1]DATA!$A$6:$AI$331,34,0)</f>
        <v/>
      </c>
      <c r="CJ539" s="67">
        <f>VLOOKUP(A539,[2]CHAMCONG!A$7:CI$333,79,0)</f>
        <v/>
      </c>
      <c r="CK539" s="68">
        <f>CJ539-CA539</f>
        <v/>
      </c>
    </row>
    <row r="540">
      <c r="A540" s="88" t="inlineStr">
        <is>
          <t>A501</t>
        </is>
      </c>
      <c r="B540" s="70" t="inlineStr">
        <is>
          <t>Phạm Văn Xuyên</t>
        </is>
      </c>
      <c r="C540" s="77" t="inlineStr">
        <is>
          <t>X1 Ép - Nguội</t>
        </is>
      </c>
      <c r="D540" s="84" t="inlineStr">
        <is>
          <t>Trực tiếp</t>
        </is>
      </c>
      <c r="E540" s="69" t="inlineStr">
        <is>
          <t>2014-05-12</t>
        </is>
      </c>
      <c r="F540" s="69" t="inlineStr"/>
      <c r="G540" s="73" t="inlineStr"/>
      <c r="H540" s="73" t="n">
        <v>0</v>
      </c>
      <c r="I540" s="75" t="inlineStr"/>
      <c r="J540" s="75" t="n">
        <v>0</v>
      </c>
      <c r="K540" s="73" t="inlineStr">
        <is>
          <t>CN</t>
        </is>
      </c>
      <c r="L540" s="73" t="n">
        <v>0</v>
      </c>
      <c r="M540" s="73" t="inlineStr"/>
      <c r="N540" s="73" t="n">
        <v>0</v>
      </c>
      <c r="O540" s="75" t="inlineStr"/>
      <c r="P540" s="75" t="n">
        <v>0</v>
      </c>
      <c r="Q540" s="73" t="inlineStr"/>
      <c r="R540" s="73" t="n">
        <v>0</v>
      </c>
      <c r="S540" s="73" t="inlineStr"/>
      <c r="T540" s="73" t="n">
        <v>0</v>
      </c>
      <c r="U540" s="73" t="inlineStr"/>
      <c r="V540" s="73" t="n">
        <v>0</v>
      </c>
      <c r="W540" s="73" t="inlineStr">
        <is>
          <t>L</t>
        </is>
      </c>
      <c r="X540" s="73" t="n">
        <v>0</v>
      </c>
      <c r="Y540" s="73" t="inlineStr"/>
      <c r="Z540" s="73" t="n">
        <v>0</v>
      </c>
      <c r="AA540" s="73" t="inlineStr">
        <is>
          <t>R0</t>
        </is>
      </c>
      <c r="AB540" s="73" t="n">
        <v>0</v>
      </c>
      <c r="AC540" s="73" t="n"/>
      <c r="AD540" s="73" t="n"/>
      <c r="AE540" s="73" t="n"/>
      <c r="AF540" s="73" t="n"/>
      <c r="AG540" s="73" t="n"/>
      <c r="AH540" s="73" t="n"/>
      <c r="AI540" s="73" t="n"/>
      <c r="AJ540" s="73" t="n"/>
      <c r="AK540" s="73" t="n"/>
      <c r="AL540" s="73" t="n"/>
      <c r="AM540" s="73" t="n"/>
      <c r="AN540" s="73" t="n"/>
      <c r="AO540" s="73" t="n"/>
      <c r="AP540" s="73" t="n"/>
      <c r="AQ540" s="73" t="n"/>
      <c r="AR540" s="73" t="n"/>
      <c r="AS540" s="73" t="n"/>
      <c r="AT540" s="73" t="n"/>
      <c r="AU540" s="73" t="n"/>
      <c r="AV540" s="73" t="n"/>
      <c r="AW540" s="73" t="n"/>
      <c r="AX540" s="73" t="n"/>
      <c r="AY540" s="73" t="n"/>
      <c r="AZ540" s="73" t="n"/>
      <c r="BA540" s="73" t="n"/>
      <c r="BB540" s="73" t="n"/>
      <c r="BC540" s="73" t="n"/>
      <c r="BD540" s="73" t="n"/>
      <c r="BE540" s="73" t="n"/>
      <c r="BF540" s="73" t="n"/>
      <c r="BG540" s="73" t="n"/>
      <c r="BH540" s="73" t="n"/>
      <c r="BI540" s="73" t="n"/>
      <c r="BJ540" s="73" t="n"/>
      <c r="BK540" s="73" t="n"/>
      <c r="BL540" s="73" t="n"/>
      <c r="BM540" s="73" t="n"/>
      <c r="BN540" s="73" t="n"/>
      <c r="BO540" s="73" t="n"/>
      <c r="BP540" s="73" t="n"/>
      <c r="BQ540" s="62">
        <f>COUNTIF($G540:$BP540,"a")+COUNTIF($G540:$BP540,"r0,a5")/2+COUNTIF($G540:$BP540,"p5,a5")/2</f>
        <v/>
      </c>
      <c r="BR540" s="62">
        <f>COUNTIF($G540:$BP540,"d")+COUNTIF($G540:$BP540,"r0,d5")/2+COUNTIF($G540:$BP540,"p5,d5")/2</f>
        <v/>
      </c>
      <c r="BS540" s="62">
        <f>COUNTIF($G540:$BP540,"b")+COUNTIF($G540:$BP540,"r0,b5")/2+COUNTIF($G540:$BP540,"p5,b5")/2</f>
        <v/>
      </c>
      <c r="BT540" s="62">
        <f>COUNTIF($G540:$BP540,"c")+COUNTIF($G540:$BP540,"r0,c5")/2+COUNTIF($G540:$BP540,"p5,c5")/2</f>
        <v/>
      </c>
      <c r="BU540" s="62">
        <f>COUNTIF($G540:$BP540,"KH")+COUNTIF($G540:$BP540,"TL")+COUNTIF($G540:$BP540,"L")</f>
        <v/>
      </c>
      <c r="BV540" s="62" t="n"/>
      <c r="BW540" s="62">
        <f>COUNTIF($G540:$BP540,"hh")</f>
        <v/>
      </c>
      <c r="BX540" s="62">
        <f>COUNTIF($G540:$BP540,"nt7")</f>
        <v/>
      </c>
      <c r="BY540" s="62">
        <f>COUNTIF($G540:$BP540,"P")+COUNTIF($G540:$BP540,"p5,a5")/2+COUNTIF($G540:$BP540,"p5,b5")/2+COUNTIF($G540:$BP540,"p5,c5")/2+COUNTIF($G540:$BP540,"p5,d5")/2</f>
        <v/>
      </c>
      <c r="BZ540" s="63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4">
        <f>IF(BZ540&gt;25,4,IF(BZ540&gt;18,3,IF(BZ540&gt;12,2,IF(BZ540&gt;4,1,0))))-BX540-2+1</f>
        <v/>
      </c>
      <c r="CE540" s="30" t="n"/>
      <c r="CF540" s="64">
        <f>CD540*CI540</f>
        <v/>
      </c>
      <c r="CG540" s="65">
        <f>F540-BY540+1</f>
        <v/>
      </c>
      <c r="CH540" s="64">
        <f>CE540*16</f>
        <v/>
      </c>
      <c r="CI540" s="66">
        <f>VLOOKUP(A540,[1]DATA!$A$6:$AI$331,34,0)</f>
        <v/>
      </c>
      <c r="CJ540" s="67">
        <f>VLOOKUP(A540,[2]CHAMCONG!A$7:CI$333,79,0)</f>
        <v/>
      </c>
      <c r="CK540" s="68">
        <f>CJ540-CA540</f>
        <v/>
      </c>
    </row>
    <row r="541">
      <c r="A541" s="88" t="inlineStr">
        <is>
          <t>A504</t>
        </is>
      </c>
      <c r="B541" s="70" t="inlineStr">
        <is>
          <t>Hồ Quốc Thành</t>
        </is>
      </c>
      <c r="C541" s="77" t="inlineStr">
        <is>
          <t>X1 Ép -  Kỹ thuật</t>
        </is>
      </c>
      <c r="D541" s="84" t="inlineStr">
        <is>
          <t>Trực tiếp</t>
        </is>
      </c>
      <c r="E541" s="69" t="inlineStr">
        <is>
          <t>2014-05-13</t>
        </is>
      </c>
      <c r="F541" s="69" t="inlineStr"/>
      <c r="G541" s="73" t="inlineStr">
        <is>
          <t>D</t>
        </is>
      </c>
      <c r="H541" s="73" t="n">
        <v>0</v>
      </c>
      <c r="I541" s="75" t="inlineStr">
        <is>
          <t>D</t>
        </is>
      </c>
      <c r="J541" s="75" t="n">
        <v>0</v>
      </c>
      <c r="K541" s="73" t="inlineStr"/>
      <c r="L541" s="73" t="n">
        <v>0</v>
      </c>
      <c r="M541" s="73" t="inlineStr">
        <is>
          <t>D</t>
        </is>
      </c>
      <c r="N541" s="73" t="n">
        <v>0</v>
      </c>
      <c r="O541" s="75" t="inlineStr">
        <is>
          <t>D</t>
        </is>
      </c>
      <c r="P541" s="75" t="n">
        <v>0</v>
      </c>
      <c r="Q541" s="73" t="inlineStr">
        <is>
          <t>D</t>
        </is>
      </c>
      <c r="R541" s="73" t="n">
        <v>0</v>
      </c>
      <c r="S541" s="73" t="inlineStr">
        <is>
          <t>D</t>
        </is>
      </c>
      <c r="T541" s="73" t="n">
        <v>0</v>
      </c>
      <c r="U541" s="73" t="inlineStr">
        <is>
          <t>P0</t>
        </is>
      </c>
      <c r="V541" s="73" t="n">
        <v>0</v>
      </c>
      <c r="W541" s="73" t="inlineStr">
        <is>
          <t>L</t>
        </is>
      </c>
      <c r="X541" s="73" t="n">
        <v>0</v>
      </c>
      <c r="Y541" s="73" t="inlineStr"/>
      <c r="Z541" s="73" t="n">
        <v>0</v>
      </c>
      <c r="AA541" s="73" t="inlineStr">
        <is>
          <t>P0</t>
        </is>
      </c>
      <c r="AB541" s="73" t="n">
        <v>0</v>
      </c>
      <c r="AC541" s="73" t="n"/>
      <c r="AD541" s="73" t="n"/>
      <c r="AE541" s="73" t="n"/>
      <c r="AF541" s="73" t="n"/>
      <c r="AG541" s="73" t="n"/>
      <c r="AH541" s="73" t="n"/>
      <c r="AI541" s="73" t="n"/>
      <c r="AJ541" s="73" t="n"/>
      <c r="AK541" s="73" t="n"/>
      <c r="AL541" s="73" t="n"/>
      <c r="AM541" s="73" t="n"/>
      <c r="AN541" s="73" t="n"/>
      <c r="AO541" s="73" t="n"/>
      <c r="AP541" s="73" t="n"/>
      <c r="AQ541" s="73" t="n"/>
      <c r="AR541" s="73" t="n"/>
      <c r="AS541" s="73" t="n"/>
      <c r="AT541" s="73" t="n"/>
      <c r="AU541" s="73" t="n"/>
      <c r="AV541" s="73" t="n"/>
      <c r="AW541" s="73" t="n"/>
      <c r="AX541" s="73" t="n"/>
      <c r="AY541" s="73" t="n"/>
      <c r="AZ541" s="73" t="n"/>
      <c r="BA541" s="73" t="n"/>
      <c r="BB541" s="73" t="n"/>
      <c r="BC541" s="73" t="n"/>
      <c r="BD541" s="73" t="n"/>
      <c r="BE541" s="73" t="n"/>
      <c r="BF541" s="73" t="n"/>
      <c r="BG541" s="73" t="n"/>
      <c r="BH541" s="73" t="n"/>
      <c r="BI541" s="73" t="n"/>
      <c r="BJ541" s="73" t="n"/>
      <c r="BK541" s="73" t="n"/>
      <c r="BL541" s="73" t="n"/>
      <c r="BM541" s="73" t="n"/>
      <c r="BN541" s="73" t="n"/>
      <c r="BO541" s="73" t="n"/>
      <c r="BP541" s="73" t="n"/>
      <c r="BQ541" s="62">
        <f>COUNTIF($G541:$BP541,"a")+COUNTIF($G541:$BP541,"r0,a5")/2+COUNTIF($G541:$BP541,"p5,a5")/2</f>
        <v/>
      </c>
      <c r="BR541" s="62">
        <f>COUNTIF($G541:$BP541,"d")+COUNTIF($G541:$BP541,"r0,d5")/2+COUNTIF($G541:$BP541,"p5,d5")/2</f>
        <v/>
      </c>
      <c r="BS541" s="62">
        <f>COUNTIF($G541:$BP541,"b")+COUNTIF($G541:$BP541,"r0,b5")/2+COUNTIF($G541:$BP541,"p5,b5")/2</f>
        <v/>
      </c>
      <c r="BT541" s="62">
        <f>COUNTIF($G541:$BP541,"c")+COUNTIF($G541:$BP541,"r0,c5")/2+COUNTIF($G541:$BP541,"p5,c5")/2</f>
        <v/>
      </c>
      <c r="BU541" s="62">
        <f>COUNTIF($G541:$BP541,"KH")+COUNTIF($G541:$BP541,"TL")+COUNTIF($G541:$BP541,"L")</f>
        <v/>
      </c>
      <c r="BV541" s="62" t="n"/>
      <c r="BW541" s="62">
        <f>COUNTIF($G541:$BP541,"hh")</f>
        <v/>
      </c>
      <c r="BX541" s="62">
        <f>COUNTIF($G541:$BP541,"nt7")</f>
        <v/>
      </c>
      <c r="BY541" s="62">
        <f>COUNTIF($G541:$BP541,"P")+COUNTIF($G541:$BP541,"p5,a5")/2+COUNTIF($G541:$BP541,"p5,b5")/2+COUNTIF($G541:$BP541,"p5,c5")/2+COUNTIF($G541:$BP541,"p5,d5")/2</f>
        <v/>
      </c>
      <c r="BZ541" s="63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4">
        <f>IF(BZ541&gt;25,4,IF(BZ541&gt;18,3,IF(BZ541&gt;12,2,IF(BZ541&gt;4,1,0))))-BX541-2+1</f>
        <v/>
      </c>
      <c r="CE541" s="30" t="n"/>
      <c r="CF541" s="64">
        <f>CD541*CI541</f>
        <v/>
      </c>
      <c r="CG541" s="65">
        <f>F541-BY541+1</f>
        <v/>
      </c>
      <c r="CH541" s="64">
        <f>CE541*16</f>
        <v/>
      </c>
      <c r="CI541" s="66">
        <f>VLOOKUP(A541,[1]DATA!$A$6:$AI$331,34,0)</f>
        <v/>
      </c>
      <c r="CJ541" s="67">
        <f>VLOOKUP(A541,[2]CHAMCONG!A$7:CI$333,79,0)</f>
        <v/>
      </c>
      <c r="CK541" s="68">
        <f>CJ541-CA541</f>
        <v/>
      </c>
    </row>
    <row r="542">
      <c r="A542" s="88" t="inlineStr">
        <is>
          <t>A507</t>
        </is>
      </c>
      <c r="B542" s="70" t="inlineStr">
        <is>
          <t>Đào Tấn Trung</t>
        </is>
      </c>
      <c r="C542" s="77" t="inlineStr">
        <is>
          <t>QA/QC X1 Xi</t>
        </is>
      </c>
      <c r="D542" s="84" t="inlineStr">
        <is>
          <t>Trực tiếp</t>
        </is>
      </c>
      <c r="E542" s="69" t="inlineStr">
        <is>
          <t>2014-05-14</t>
        </is>
      </c>
      <c r="F542" s="69" t="inlineStr"/>
      <c r="G542" s="73" t="inlineStr">
        <is>
          <t>A</t>
        </is>
      </c>
      <c r="H542" s="73" t="n">
        <v>3</v>
      </c>
      <c r="I542" s="75" t="inlineStr">
        <is>
          <t>A</t>
        </is>
      </c>
      <c r="J542" s="75" t="n">
        <v>2</v>
      </c>
      <c r="K542" s="73" t="inlineStr"/>
      <c r="L542" s="73" t="n">
        <v>0</v>
      </c>
      <c r="M542" s="73" t="inlineStr">
        <is>
          <t>A</t>
        </is>
      </c>
      <c r="N542" s="73" t="n">
        <v>3</v>
      </c>
      <c r="O542" s="75" t="inlineStr">
        <is>
          <t>A</t>
        </is>
      </c>
      <c r="P542" s="75" t="n">
        <v>3</v>
      </c>
      <c r="Q542" s="73" t="inlineStr">
        <is>
          <t>A</t>
        </is>
      </c>
      <c r="R542" s="73" t="n">
        <v>3</v>
      </c>
      <c r="S542" s="73" t="inlineStr">
        <is>
          <t>A</t>
        </is>
      </c>
      <c r="T542" s="73" t="n">
        <v>2</v>
      </c>
      <c r="U542" s="73" t="inlineStr">
        <is>
          <t>A</t>
        </is>
      </c>
      <c r="V542" s="73" t="n">
        <v>3</v>
      </c>
      <c r="W542" s="73" t="inlineStr">
        <is>
          <t>L</t>
        </is>
      </c>
      <c r="X542" s="73" t="n">
        <v>0</v>
      </c>
      <c r="Y542" s="73" t="inlineStr"/>
      <c r="Z542" s="73" t="n">
        <v>0</v>
      </c>
      <c r="AA542" s="73" t="inlineStr">
        <is>
          <t>P0</t>
        </is>
      </c>
      <c r="AB542" s="73" t="n">
        <v>0</v>
      </c>
      <c r="AC542" s="73" t="n"/>
      <c r="AD542" s="73" t="n"/>
      <c r="AE542" s="73" t="n"/>
      <c r="AF542" s="73" t="n"/>
      <c r="AG542" s="73" t="n"/>
      <c r="AH542" s="73" t="n"/>
      <c r="AI542" s="73" t="n"/>
      <c r="AJ542" s="73" t="n"/>
      <c r="AK542" s="73" t="n"/>
      <c r="AL542" s="73" t="n"/>
      <c r="AM542" s="73" t="n"/>
      <c r="AN542" s="73" t="n"/>
      <c r="AO542" s="73" t="n"/>
      <c r="AP542" s="73" t="n"/>
      <c r="AQ542" s="73" t="n"/>
      <c r="AR542" s="73" t="n"/>
      <c r="AS542" s="73" t="n"/>
      <c r="AT542" s="73" t="n"/>
      <c r="AU542" s="73" t="n"/>
      <c r="AV542" s="73" t="n"/>
      <c r="AW542" s="73" t="n"/>
      <c r="AX542" s="73" t="n"/>
      <c r="AY542" s="73" t="n"/>
      <c r="AZ542" s="73" t="n"/>
      <c r="BA542" s="73" t="n"/>
      <c r="BB542" s="73" t="n"/>
      <c r="BC542" s="73" t="n"/>
      <c r="BD542" s="73" t="n"/>
      <c r="BE542" s="73" t="n"/>
      <c r="BF542" s="73" t="n"/>
      <c r="BG542" s="73" t="n"/>
      <c r="BH542" s="73" t="n"/>
      <c r="BI542" s="73" t="n"/>
      <c r="BJ542" s="73" t="n"/>
      <c r="BK542" s="73" t="n"/>
      <c r="BL542" s="73" t="n"/>
      <c r="BM542" s="73" t="n"/>
      <c r="BN542" s="73" t="n"/>
      <c r="BO542" s="73" t="n"/>
      <c r="BP542" s="73" t="n"/>
      <c r="BQ542" s="62">
        <f>COUNTIF($G542:$BP542,"a")+COUNTIF($G542:$BP542,"r0,a5")/2+COUNTIF($G542:$BP542,"p5,a5")/2</f>
        <v/>
      </c>
      <c r="BR542" s="62">
        <f>COUNTIF($G542:$BP542,"d")+COUNTIF($G542:$BP542,"r0,d5")/2+COUNTIF($G542:$BP542,"p5,d5")/2</f>
        <v/>
      </c>
      <c r="BS542" s="62">
        <f>COUNTIF($G542:$BP542,"b")+COUNTIF($G542:$BP542,"r0,b5")/2+COUNTIF($G542:$BP542,"p5,b5")/2</f>
        <v/>
      </c>
      <c r="BT542" s="62">
        <f>COUNTIF($G542:$BP542,"c")+COUNTIF($G542:$BP542,"r0,c5")/2+COUNTIF($G542:$BP542,"p5,c5")/2</f>
        <v/>
      </c>
      <c r="BU542" s="62">
        <f>COUNTIF($G542:$BP542,"KH")+COUNTIF($G542:$BP542,"TL")+COUNTIF($G542:$BP542,"L")</f>
        <v/>
      </c>
      <c r="BV542" s="62" t="n"/>
      <c r="BW542" s="62">
        <f>COUNTIF($G542:$BP542,"hh")</f>
        <v/>
      </c>
      <c r="BX542" s="62">
        <f>COUNTIF($G542:$BP542,"nt7")</f>
        <v/>
      </c>
      <c r="BY542" s="62">
        <f>COUNTIF($G542:$BP542,"P")+COUNTIF($G542:$BP542,"p5,a5")/2+COUNTIF($G542:$BP542,"p5,b5")/2+COUNTIF($G542:$BP542,"p5,c5")/2+COUNTIF($G542:$BP542,"p5,d5")/2</f>
        <v/>
      </c>
      <c r="BZ542" s="63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4">
        <f>IF(BZ542&gt;25,4,IF(BZ542&gt;18,3,IF(BZ542&gt;12,2,IF(BZ542&gt;4,1,0))))-BX542-2+1</f>
        <v/>
      </c>
      <c r="CE542" s="30" t="n"/>
      <c r="CF542" s="64">
        <f>CD542*CI542</f>
        <v/>
      </c>
      <c r="CG542" s="65">
        <f>F542-BY542+1</f>
        <v/>
      </c>
      <c r="CH542" s="64">
        <f>CE542*16</f>
        <v/>
      </c>
      <c r="CI542" s="66">
        <f>VLOOKUP(A542,[1]DATA!$A$6:$AI$331,34,0)</f>
        <v/>
      </c>
      <c r="CJ542" s="67">
        <f>VLOOKUP(A542,[2]CHAMCONG!A$7:CI$333,79,0)</f>
        <v/>
      </c>
      <c r="CK542" s="68">
        <f>CJ542-CA542</f>
        <v/>
      </c>
    </row>
    <row r="543">
      <c r="A543" s="88" t="inlineStr">
        <is>
          <t>A510</t>
        </is>
      </c>
      <c r="B543" s="70" t="inlineStr">
        <is>
          <t>Nguyễn Ngọc Cần</t>
        </is>
      </c>
      <c r="C543" s="77" t="inlineStr">
        <is>
          <t>X1 Ép -  Kỹ thuật</t>
        </is>
      </c>
      <c r="D543" s="84" t="inlineStr">
        <is>
          <t>Trực tiếp</t>
        </is>
      </c>
      <c r="E543" s="69" t="inlineStr">
        <is>
          <t>2014-05-14</t>
        </is>
      </c>
      <c r="F543" s="69" t="inlineStr"/>
      <c r="G543" s="73" t="inlineStr"/>
      <c r="H543" s="73" t="n">
        <v>0</v>
      </c>
      <c r="I543" s="75" t="inlineStr"/>
      <c r="J543" s="75" t="n">
        <v>0</v>
      </c>
      <c r="K543" s="73" t="inlineStr">
        <is>
          <t>CN</t>
        </is>
      </c>
      <c r="L543" s="73" t="n">
        <v>0</v>
      </c>
      <c r="M543" s="73" t="inlineStr"/>
      <c r="N543" s="73" t="n">
        <v>0</v>
      </c>
      <c r="O543" s="75" t="inlineStr"/>
      <c r="P543" s="75" t="n">
        <v>0</v>
      </c>
      <c r="Q543" s="73" t="inlineStr"/>
      <c r="R543" s="73" t="n">
        <v>0</v>
      </c>
      <c r="S543" s="73" t="inlineStr"/>
      <c r="T543" s="73" t="n">
        <v>0</v>
      </c>
      <c r="U543" s="73" t="inlineStr"/>
      <c r="V543" s="73" t="n">
        <v>0</v>
      </c>
      <c r="W543" s="73" t="inlineStr">
        <is>
          <t>L</t>
        </is>
      </c>
      <c r="X543" s="73" t="n">
        <v>0</v>
      </c>
      <c r="Y543" s="73" t="inlineStr">
        <is>
          <t>CN</t>
        </is>
      </c>
      <c r="Z543" s="73" t="n">
        <v>0</v>
      </c>
      <c r="AA543" s="73" t="inlineStr">
        <is>
          <t>R0</t>
        </is>
      </c>
      <c r="AB543" s="73" t="n">
        <v>0</v>
      </c>
      <c r="AC543" s="73" t="n"/>
      <c r="AD543" s="73" t="n"/>
      <c r="AE543" s="73" t="n"/>
      <c r="AF543" s="73" t="n"/>
      <c r="AG543" s="73" t="n"/>
      <c r="AH543" s="73" t="n"/>
      <c r="AI543" s="73" t="n"/>
      <c r="AJ543" s="73" t="n"/>
      <c r="AK543" s="73" t="n"/>
      <c r="AL543" s="73" t="n"/>
      <c r="AM543" s="73" t="n"/>
      <c r="AN543" s="73" t="n"/>
      <c r="AO543" s="73" t="n"/>
      <c r="AP543" s="73" t="n"/>
      <c r="AQ543" s="73" t="n"/>
      <c r="AR543" s="73" t="n"/>
      <c r="AS543" s="73" t="n"/>
      <c r="AT543" s="73" t="n"/>
      <c r="AU543" s="73" t="n"/>
      <c r="AV543" s="73" t="n"/>
      <c r="AW543" s="73" t="n"/>
      <c r="AX543" s="73" t="n"/>
      <c r="AY543" s="73" t="n"/>
      <c r="AZ543" s="73" t="n"/>
      <c r="BA543" s="73" t="n"/>
      <c r="BB543" s="73" t="n"/>
      <c r="BC543" s="73" t="n"/>
      <c r="BD543" s="73" t="n"/>
      <c r="BE543" s="73" t="n"/>
      <c r="BF543" s="73" t="n"/>
      <c r="BG543" s="73" t="n"/>
      <c r="BH543" s="73" t="n"/>
      <c r="BI543" s="73" t="n"/>
      <c r="BJ543" s="73" t="n"/>
      <c r="BK543" s="73" t="n"/>
      <c r="BL543" s="73" t="n"/>
      <c r="BM543" s="73" t="n"/>
      <c r="BN543" s="73" t="n"/>
      <c r="BO543" s="73" t="n"/>
      <c r="BP543" s="73" t="n"/>
      <c r="BQ543" s="62">
        <f>COUNTIF($G543:$BP543,"a")+COUNTIF($G543:$BP543,"r0,a5")/2+COUNTIF($G543:$BP543,"p5,a5")/2</f>
        <v/>
      </c>
      <c r="BR543" s="62">
        <f>COUNTIF($G543:$BP543,"d")+COUNTIF($G543:$BP543,"r0,d5")/2+COUNTIF($G543:$BP543,"p5,d5")/2</f>
        <v/>
      </c>
      <c r="BS543" s="62">
        <f>COUNTIF($G543:$BP543,"b")+COUNTIF($G543:$BP543,"r0,b5")/2+COUNTIF($G543:$BP543,"p5,b5")/2</f>
        <v/>
      </c>
      <c r="BT543" s="62">
        <f>COUNTIF($G543:$BP543,"c")+COUNTIF($G543:$BP543,"r0,c5")/2+COUNTIF($G543:$BP543,"p5,c5")/2</f>
        <v/>
      </c>
      <c r="BU543" s="62">
        <f>COUNTIF($G543:$BP543,"KH")+COUNTIF($G543:$BP543,"TL")+COUNTIF($G543:$BP543,"L")</f>
        <v/>
      </c>
      <c r="BV543" s="62" t="n"/>
      <c r="BW543" s="62">
        <f>COUNTIF($G543:$BP543,"hh")</f>
        <v/>
      </c>
      <c r="BX543" s="62">
        <f>COUNTIF($G543:$BP543,"nt7")</f>
        <v/>
      </c>
      <c r="BY543" s="62">
        <f>COUNTIF($G543:$BP543,"P")+COUNTIF($G543:$BP543,"p5,a5")/2+COUNTIF($G543:$BP543,"p5,b5")/2+COUNTIF($G543:$BP543,"p5,c5")/2+COUNTIF($G543:$BP543,"p5,d5")/2</f>
        <v/>
      </c>
      <c r="BZ543" s="63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4">
        <f>IF(BZ543&gt;25,4,IF(BZ543&gt;18,3,IF(BZ543&gt;12,2,IF(BZ543&gt;4,1,0))))-BX543-2+1</f>
        <v/>
      </c>
      <c r="CE543" s="30" t="n"/>
      <c r="CF543" s="64">
        <f>CD543*CI543</f>
        <v/>
      </c>
      <c r="CG543" s="65">
        <f>F543-BY543+1</f>
        <v/>
      </c>
      <c r="CH543" s="64">
        <f>CE543*16</f>
        <v/>
      </c>
      <c r="CI543" s="66">
        <f>VLOOKUP(A543,[1]DATA!$A$6:$AI$331,34,0)</f>
        <v/>
      </c>
      <c r="CJ543" s="67">
        <f>VLOOKUP(A543,[2]CHAMCONG!A$7:CI$333,79,0)</f>
        <v/>
      </c>
      <c r="CK543" s="68">
        <f>CJ543-CA543</f>
        <v/>
      </c>
    </row>
    <row r="544">
      <c r="A544" s="88" t="inlineStr">
        <is>
          <t>A514</t>
        </is>
      </c>
      <c r="B544" s="70" t="inlineStr">
        <is>
          <t>Đỗ Thị Kim Pho</t>
        </is>
      </c>
      <c r="C544" s="77" t="inlineStr">
        <is>
          <t>X1 Ép - Nguội</t>
        </is>
      </c>
      <c r="D544" s="84" t="inlineStr">
        <is>
          <t>Trực tiếp</t>
        </is>
      </c>
      <c r="E544" s="69" t="inlineStr">
        <is>
          <t>2014-05-15</t>
        </is>
      </c>
      <c r="F544" s="69" t="inlineStr"/>
      <c r="G544" s="73" t="inlineStr"/>
      <c r="H544" s="73" t="n">
        <v>0</v>
      </c>
      <c r="I544" s="75" t="inlineStr"/>
      <c r="J544" s="75" t="n">
        <v>0</v>
      </c>
      <c r="K544" s="73" t="inlineStr">
        <is>
          <t>CN</t>
        </is>
      </c>
      <c r="L544" s="73" t="n">
        <v>0</v>
      </c>
      <c r="M544" s="73" t="inlineStr"/>
      <c r="N544" s="73" t="n">
        <v>0</v>
      </c>
      <c r="O544" s="75" t="inlineStr"/>
      <c r="P544" s="75" t="n">
        <v>0</v>
      </c>
      <c r="Q544" s="73" t="inlineStr"/>
      <c r="R544" s="73" t="n">
        <v>0</v>
      </c>
      <c r="S544" s="73" t="inlineStr">
        <is>
          <t>P0</t>
        </is>
      </c>
      <c r="T544" s="73" t="n">
        <v>0</v>
      </c>
      <c r="U544" s="73" t="inlineStr"/>
      <c r="V544" s="73" t="n">
        <v>0</v>
      </c>
      <c r="W544" s="73" t="inlineStr">
        <is>
          <t>L</t>
        </is>
      </c>
      <c r="X544" s="73" t="n">
        <v>0</v>
      </c>
      <c r="Y544" s="73" t="inlineStr"/>
      <c r="Z544" s="73" t="n">
        <v>0</v>
      </c>
      <c r="AA544" s="73" t="inlineStr">
        <is>
          <t>R0</t>
        </is>
      </c>
      <c r="AB544" s="73" t="n">
        <v>0</v>
      </c>
      <c r="AC544" s="73" t="n"/>
      <c r="AD544" s="73" t="n"/>
      <c r="AE544" s="73" t="n"/>
      <c r="AF544" s="73" t="n"/>
      <c r="AG544" s="73" t="n"/>
      <c r="AH544" s="73" t="n"/>
      <c r="AI544" s="73" t="n"/>
      <c r="AJ544" s="73" t="n"/>
      <c r="AK544" s="73" t="n"/>
      <c r="AL544" s="73" t="n"/>
      <c r="AM544" s="73" t="n"/>
      <c r="AN544" s="73" t="n"/>
      <c r="AO544" s="73" t="n"/>
      <c r="AP544" s="73" t="n"/>
      <c r="AQ544" s="73" t="n"/>
      <c r="AR544" s="73" t="n"/>
      <c r="AS544" s="73" t="n"/>
      <c r="AT544" s="73" t="n"/>
      <c r="AU544" s="73" t="n"/>
      <c r="AV544" s="73" t="n"/>
      <c r="AW544" s="73" t="n"/>
      <c r="AX544" s="73" t="n"/>
      <c r="AY544" s="73" t="n"/>
      <c r="AZ544" s="73" t="n"/>
      <c r="BA544" s="73" t="n"/>
      <c r="BB544" s="73" t="n"/>
      <c r="BC544" s="73" t="n"/>
      <c r="BD544" s="73" t="n"/>
      <c r="BE544" s="73" t="n"/>
      <c r="BF544" s="73" t="n"/>
      <c r="BG544" s="73" t="n"/>
      <c r="BH544" s="73" t="n"/>
      <c r="BI544" s="73" t="n"/>
      <c r="BJ544" s="73" t="n"/>
      <c r="BK544" s="73" t="n"/>
      <c r="BL544" s="73" t="n"/>
      <c r="BM544" s="73" t="n"/>
      <c r="BN544" s="73" t="n"/>
      <c r="BO544" s="73" t="n"/>
      <c r="BP544" s="73" t="n"/>
      <c r="BQ544" s="62">
        <f>COUNTIF($G544:$BP544,"a")+COUNTIF($G544:$BP544,"r0,a5")/2+COUNTIF($G544:$BP544,"p5,a5")/2</f>
        <v/>
      </c>
      <c r="BR544" s="62">
        <f>COUNTIF($G544:$BP544,"d")+COUNTIF($G544:$BP544,"r0,d5")/2+COUNTIF($G544:$BP544,"p5,d5")/2</f>
        <v/>
      </c>
      <c r="BS544" s="62">
        <f>COUNTIF($G544:$BP544,"b")+COUNTIF($G544:$BP544,"r0,b5")/2+COUNTIF($G544:$BP544,"p5,b5")/2</f>
        <v/>
      </c>
      <c r="BT544" s="62">
        <f>COUNTIF($G544:$BP544,"c")+COUNTIF($G544:$BP544,"r0,c5")/2+COUNTIF($G544:$BP544,"p5,c5")/2</f>
        <v/>
      </c>
      <c r="BU544" s="62">
        <f>COUNTIF($G544:$BP544,"KH")+COUNTIF($G544:$BP544,"TL")+COUNTIF($G544:$BP544,"L")</f>
        <v/>
      </c>
      <c r="BV544" s="62" t="n"/>
      <c r="BW544" s="62">
        <f>COUNTIF($G544:$BP544,"hh")</f>
        <v/>
      </c>
      <c r="BX544" s="62">
        <f>COUNTIF($G544:$BP544,"nt7")</f>
        <v/>
      </c>
      <c r="BY544" s="62">
        <f>COUNTIF($G544:$BP544,"P")+COUNTIF($G544:$BP544,"p5,a5")/2+COUNTIF($G544:$BP544,"p5,b5")/2+COUNTIF($G544:$BP544,"p5,c5")/2+COUNTIF($G544:$BP544,"p5,d5")/2</f>
        <v/>
      </c>
      <c r="BZ544" s="63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4">
        <f>IF(BZ544&gt;25,4,IF(BZ544&gt;18,3,IF(BZ544&gt;12,2,IF(BZ544&gt;4,1,0))))-BX544-2+1</f>
        <v/>
      </c>
      <c r="CE544" s="30" t="n"/>
      <c r="CF544" s="64">
        <f>CD544*CI544</f>
        <v/>
      </c>
      <c r="CG544" s="65">
        <f>F544-BY544+1</f>
        <v/>
      </c>
      <c r="CH544" s="64">
        <f>CE544*16</f>
        <v/>
      </c>
      <c r="CI544" s="66">
        <f>VLOOKUP(A544,[1]DATA!$A$6:$AI$331,34,0)</f>
        <v/>
      </c>
      <c r="CJ544" s="67">
        <f>VLOOKUP(A544,[2]CHAMCONG!A$7:CI$333,79,0)</f>
        <v/>
      </c>
      <c r="CK544" s="68">
        <f>CJ544-CA544</f>
        <v/>
      </c>
    </row>
    <row r="545">
      <c r="A545" s="88" t="inlineStr">
        <is>
          <t>A518</t>
        </is>
      </c>
      <c r="B545" s="70" t="inlineStr">
        <is>
          <t>Trần Thị Thắm</t>
        </is>
      </c>
      <c r="C545" s="77" t="inlineStr">
        <is>
          <t>QA/QC X1 Ép</t>
        </is>
      </c>
      <c r="D545" s="84" t="inlineStr">
        <is>
          <t>Trực tiếp</t>
        </is>
      </c>
      <c r="E545" s="69" t="inlineStr">
        <is>
          <t>2014-05-22</t>
        </is>
      </c>
      <c r="F545" s="69" t="inlineStr"/>
      <c r="G545" s="73" t="inlineStr">
        <is>
          <t>A</t>
        </is>
      </c>
      <c r="H545" s="73" t="n">
        <v>4</v>
      </c>
      <c r="I545" s="75" t="inlineStr">
        <is>
          <t>A</t>
        </is>
      </c>
      <c r="J545" s="75" t="n">
        <v>4</v>
      </c>
      <c r="K545" s="73" t="inlineStr"/>
      <c r="L545" s="73" t="n">
        <v>0</v>
      </c>
      <c r="M545" s="73" t="inlineStr">
        <is>
          <t>C</t>
        </is>
      </c>
      <c r="N545" s="73" t="n">
        <v>4</v>
      </c>
      <c r="O545" s="75" t="inlineStr">
        <is>
          <t>C</t>
        </is>
      </c>
      <c r="P545" s="75" t="n">
        <v>4</v>
      </c>
      <c r="Q545" s="73" t="inlineStr">
        <is>
          <t>C</t>
        </is>
      </c>
      <c r="R545" s="73" t="n">
        <v>4</v>
      </c>
      <c r="S545" s="73" t="inlineStr">
        <is>
          <t>C</t>
        </is>
      </c>
      <c r="T545" s="73" t="n">
        <v>4</v>
      </c>
      <c r="U545" s="73" t="inlineStr">
        <is>
          <t>C</t>
        </is>
      </c>
      <c r="V545" s="73" t="n">
        <v>4</v>
      </c>
      <c r="W545" s="73" t="inlineStr">
        <is>
          <t>L</t>
        </is>
      </c>
      <c r="X545" s="73" t="n">
        <v>0</v>
      </c>
      <c r="Y545" s="73" t="inlineStr"/>
      <c r="Z545" s="73" t="n">
        <v>0</v>
      </c>
      <c r="AA545" s="73" t="inlineStr">
        <is>
          <t>R0</t>
        </is>
      </c>
      <c r="AB545" s="73" t="n">
        <v>0</v>
      </c>
      <c r="AC545" s="73" t="n"/>
      <c r="AD545" s="73" t="n"/>
      <c r="AE545" s="73" t="n"/>
      <c r="AF545" s="73" t="n"/>
      <c r="AG545" s="73" t="n"/>
      <c r="AH545" s="73" t="n"/>
      <c r="AI545" s="73" t="n"/>
      <c r="AJ545" s="73" t="n"/>
      <c r="AK545" s="73" t="n"/>
      <c r="AL545" s="73" t="n"/>
      <c r="AM545" s="73" t="n"/>
      <c r="AN545" s="73" t="n"/>
      <c r="AO545" s="73" t="n"/>
      <c r="AP545" s="73" t="n"/>
      <c r="AQ545" s="73" t="n"/>
      <c r="AR545" s="73" t="n"/>
      <c r="AS545" s="73" t="n"/>
      <c r="AT545" s="73" t="n"/>
      <c r="AU545" s="73" t="n"/>
      <c r="AV545" s="73" t="n"/>
      <c r="AW545" s="73" t="n"/>
      <c r="AX545" s="73" t="n"/>
      <c r="AY545" s="73" t="n"/>
      <c r="AZ545" s="73" t="n"/>
      <c r="BA545" s="73" t="n"/>
      <c r="BB545" s="73" t="n"/>
      <c r="BC545" s="73" t="n"/>
      <c r="BD545" s="73" t="n"/>
      <c r="BE545" s="73" t="n"/>
      <c r="BF545" s="73" t="n"/>
      <c r="BG545" s="73" t="n"/>
      <c r="BH545" s="73" t="n"/>
      <c r="BI545" s="73" t="n"/>
      <c r="BJ545" s="73" t="n"/>
      <c r="BK545" s="73" t="n"/>
      <c r="BL545" s="73" t="n"/>
      <c r="BM545" s="73" t="n"/>
      <c r="BN545" s="73" t="n"/>
      <c r="BO545" s="73" t="n"/>
      <c r="BP545" s="73" t="n"/>
      <c r="BQ545" s="62">
        <f>COUNTIF($G545:$BP545,"a")+COUNTIF($G545:$BP545,"r0,a5")/2+COUNTIF($G545:$BP545,"p5,a5")/2</f>
        <v/>
      </c>
      <c r="BR545" s="62">
        <f>COUNTIF($G545:$BP545,"d")+COUNTIF($G545:$BP545,"r0,d5")/2+COUNTIF($G545:$BP545,"p5,d5")/2</f>
        <v/>
      </c>
      <c r="BS545" s="62">
        <f>COUNTIF($G545:$BP545,"b")+COUNTIF($G545:$BP545,"r0,b5")/2+COUNTIF($G545:$BP545,"p5,b5")/2</f>
        <v/>
      </c>
      <c r="BT545" s="62">
        <f>COUNTIF($G545:$BP545,"c")+COUNTIF($G545:$BP545,"r0,c5")/2+COUNTIF($G545:$BP545,"p5,c5")/2</f>
        <v/>
      </c>
      <c r="BU545" s="62">
        <f>COUNTIF($G545:$BP545,"KH")+COUNTIF($G545:$BP545,"TL")+COUNTIF($G545:$BP545,"L")</f>
        <v/>
      </c>
      <c r="BV545" s="62" t="n"/>
      <c r="BW545" s="62">
        <f>COUNTIF($G545:$BP545,"hh")</f>
        <v/>
      </c>
      <c r="BX545" s="62">
        <f>COUNTIF($G545:$BP545,"nt7")</f>
        <v/>
      </c>
      <c r="BY545" s="62">
        <f>COUNTIF($G545:$BP545,"P")+COUNTIF($G545:$BP545,"p5,a5")/2+COUNTIF($G545:$BP545,"p5,b5")/2+COUNTIF($G545:$BP545,"p5,c5")/2+COUNTIF($G545:$BP545,"p5,d5")/2</f>
        <v/>
      </c>
      <c r="BZ545" s="63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4">
        <f>IF(BZ545&gt;25,4,IF(BZ545&gt;18,3,IF(BZ545&gt;12,2,IF(BZ545&gt;4,1,0))))-BX545-2+1</f>
        <v/>
      </c>
      <c r="CE545" s="30" t="n"/>
      <c r="CF545" s="64">
        <f>CD545*CI545</f>
        <v/>
      </c>
      <c r="CG545" s="65">
        <f>F545-BY545+1</f>
        <v/>
      </c>
      <c r="CH545" s="64">
        <f>CE545*16</f>
        <v/>
      </c>
      <c r="CI545" s="66">
        <f>VLOOKUP(A545,[1]DATA!$A$6:$AI$331,34,0)</f>
        <v/>
      </c>
      <c r="CJ545" s="67">
        <f>VLOOKUP(A545,[2]CHAMCONG!A$7:CI$333,79,0)</f>
        <v/>
      </c>
      <c r="CK545" s="68">
        <f>CJ545-CA545</f>
        <v/>
      </c>
    </row>
    <row r="546">
      <c r="A546" s="88" t="inlineStr">
        <is>
          <t>A538</t>
        </is>
      </c>
      <c r="B546" s="70" t="inlineStr">
        <is>
          <t>Lê Bảo Trung</t>
        </is>
      </c>
      <c r="C546" s="77" t="inlineStr">
        <is>
          <t>X2 Line 2-6</t>
        </is>
      </c>
      <c r="D546" s="84" t="inlineStr">
        <is>
          <t>Trực tiếp</t>
        </is>
      </c>
      <c r="E546" s="69" t="inlineStr">
        <is>
          <t>2014-06-30</t>
        </is>
      </c>
      <c r="F546" s="69" t="inlineStr"/>
      <c r="G546" s="73" t="inlineStr">
        <is>
          <t>D</t>
        </is>
      </c>
      <c r="H546" s="73" t="n">
        <v>0</v>
      </c>
      <c r="I546" s="75" t="inlineStr">
        <is>
          <t>D</t>
        </is>
      </c>
      <c r="J546" s="75" t="n">
        <v>0</v>
      </c>
      <c r="K546" s="73" t="inlineStr"/>
      <c r="L546" s="73" t="n">
        <v>0</v>
      </c>
      <c r="M546" s="73" t="inlineStr">
        <is>
          <t>A</t>
        </is>
      </c>
      <c r="N546" s="73" t="n">
        <v>3</v>
      </c>
      <c r="O546" s="75" t="inlineStr">
        <is>
          <t>D</t>
        </is>
      </c>
      <c r="P546" s="75" t="n">
        <v>0</v>
      </c>
      <c r="Q546" s="73" t="inlineStr">
        <is>
          <t>D</t>
        </is>
      </c>
      <c r="R546" s="73" t="n">
        <v>0</v>
      </c>
      <c r="S546" s="73" t="inlineStr">
        <is>
          <t>D</t>
        </is>
      </c>
      <c r="T546" s="73" t="n">
        <v>0</v>
      </c>
      <c r="U546" s="73" t="inlineStr">
        <is>
          <t>A</t>
        </is>
      </c>
      <c r="V546" s="73" t="n">
        <v>0</v>
      </c>
      <c r="W546" s="73" t="inlineStr">
        <is>
          <t>L</t>
        </is>
      </c>
      <c r="X546" s="73" t="n">
        <v>0</v>
      </c>
      <c r="Y546" s="73" t="inlineStr"/>
      <c r="Z546" s="73" t="n">
        <v>0</v>
      </c>
      <c r="AA546" s="73" t="inlineStr">
        <is>
          <t>R0</t>
        </is>
      </c>
      <c r="AB546" s="73" t="n">
        <v>0</v>
      </c>
      <c r="AC546" s="73" t="n"/>
      <c r="AD546" s="73" t="n"/>
      <c r="AE546" s="73" t="n"/>
      <c r="AF546" s="73" t="n"/>
      <c r="AG546" s="73" t="n"/>
      <c r="AH546" s="73" t="n"/>
      <c r="AI546" s="73" t="n"/>
      <c r="AJ546" s="73" t="n"/>
      <c r="AK546" s="73" t="n"/>
      <c r="AL546" s="73" t="n"/>
      <c r="AM546" s="73" t="n"/>
      <c r="AN546" s="73" t="n"/>
      <c r="AO546" s="73" t="n"/>
      <c r="AP546" s="73" t="n"/>
      <c r="AQ546" s="73" t="n"/>
      <c r="AR546" s="73" t="n"/>
      <c r="AS546" s="73" t="n"/>
      <c r="AT546" s="73" t="n"/>
      <c r="AU546" s="73" t="n"/>
      <c r="AV546" s="73" t="n"/>
      <c r="AW546" s="73" t="n"/>
      <c r="AX546" s="73" t="n"/>
      <c r="AY546" s="73" t="n"/>
      <c r="AZ546" s="73" t="n"/>
      <c r="BA546" s="73" t="n"/>
      <c r="BB546" s="73" t="n"/>
      <c r="BC546" s="73" t="n"/>
      <c r="BD546" s="73" t="n"/>
      <c r="BE546" s="73" t="n"/>
      <c r="BF546" s="73" t="n"/>
      <c r="BG546" s="73" t="n"/>
      <c r="BH546" s="73" t="n"/>
      <c r="BI546" s="73" t="n"/>
      <c r="BJ546" s="73" t="n"/>
      <c r="BK546" s="73" t="n"/>
      <c r="BL546" s="73" t="n"/>
      <c r="BM546" s="73" t="n"/>
      <c r="BN546" s="73" t="n"/>
      <c r="BO546" s="73" t="n"/>
      <c r="BP546" s="73" t="n"/>
      <c r="BQ546" s="62">
        <f>COUNTIF($G546:$BP546,"a")+COUNTIF($G546:$BP546,"r0,a5")/2+COUNTIF($G546:$BP546,"p5,a5")/2</f>
        <v/>
      </c>
      <c r="BR546" s="62">
        <f>COUNTIF($G546:$BP546,"d")+COUNTIF($G546:$BP546,"r0,d5")/2+COUNTIF($G546:$BP546,"p5,d5")/2</f>
        <v/>
      </c>
      <c r="BS546" s="62">
        <f>COUNTIF($G546:$BP546,"b")+COUNTIF($G546:$BP546,"r0,b5")/2+COUNTIF($G546:$BP546,"p5,b5")/2</f>
        <v/>
      </c>
      <c r="BT546" s="62">
        <f>COUNTIF($G546:$BP546,"c")+COUNTIF($G546:$BP546,"r0,c5")/2+COUNTIF($G546:$BP546,"p5,c5")/2</f>
        <v/>
      </c>
      <c r="BU546" s="62">
        <f>COUNTIF($G546:$BP546,"KH")+COUNTIF($G546:$BP546,"TL")+COUNTIF($G546:$BP546,"L")</f>
        <v/>
      </c>
      <c r="BV546" s="62" t="n"/>
      <c r="BW546" s="62">
        <f>COUNTIF($G546:$BP546,"hh")</f>
        <v/>
      </c>
      <c r="BX546" s="62">
        <f>COUNTIF($G546:$BP546,"nt7")</f>
        <v/>
      </c>
      <c r="BY546" s="62">
        <f>COUNTIF($G546:$BP546,"P")+COUNTIF($G546:$BP546,"p5,a5")/2+COUNTIF($G546:$BP546,"p5,b5")/2+COUNTIF($G546:$BP546,"p5,c5")/2+COUNTIF($G546:$BP546,"p5,d5")/2</f>
        <v/>
      </c>
      <c r="BZ546" s="63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4">
        <f>IF(BZ546&gt;25,4,IF(BZ546&gt;18,3,IF(BZ546&gt;12,2,IF(BZ546&gt;4,1,0))))-BX546-2+1</f>
        <v/>
      </c>
      <c r="CE546" s="30" t="n"/>
      <c r="CF546" s="64">
        <f>CD546*CI546</f>
        <v/>
      </c>
      <c r="CG546" s="65">
        <f>F546-BY546+1</f>
        <v/>
      </c>
      <c r="CH546" s="64">
        <f>CE546*16</f>
        <v/>
      </c>
      <c r="CI546" s="66">
        <f>VLOOKUP(A546,[1]DATA!$A$6:$AI$331,34,0)</f>
        <v/>
      </c>
      <c r="CJ546" s="67">
        <f>VLOOKUP(A546,[2]CHAMCONG!A$7:CI$333,79,0)</f>
        <v/>
      </c>
      <c r="CK546" s="68">
        <f>CJ546-CA546</f>
        <v/>
      </c>
    </row>
    <row r="547">
      <c r="A547" s="88" t="inlineStr">
        <is>
          <t>A542</t>
        </is>
      </c>
      <c r="B547" s="70" t="inlineStr">
        <is>
          <t>Tăng Mộc Nguyên</t>
        </is>
      </c>
      <c r="C547" s="77" t="inlineStr">
        <is>
          <t>X1 Ép - A</t>
        </is>
      </c>
      <c r="D547" s="84" t="inlineStr">
        <is>
          <t>Trực tiếp</t>
        </is>
      </c>
      <c r="E547" s="69" t="inlineStr">
        <is>
          <t>2014-07-01</t>
        </is>
      </c>
      <c r="F547" s="69" t="inlineStr"/>
      <c r="G547" s="73" t="inlineStr">
        <is>
          <t>C</t>
        </is>
      </c>
      <c r="H547" s="73" t="n">
        <v>4</v>
      </c>
      <c r="I547" s="75" t="inlineStr">
        <is>
          <t>C</t>
        </is>
      </c>
      <c r="J547" s="75" t="n">
        <v>4</v>
      </c>
      <c r="K547" s="73" t="inlineStr"/>
      <c r="L547" s="73" t="n">
        <v>0</v>
      </c>
      <c r="M547" s="73" t="inlineStr">
        <is>
          <t>C</t>
        </is>
      </c>
      <c r="N547" s="73" t="n">
        <v>4</v>
      </c>
      <c r="O547" s="75" t="inlineStr">
        <is>
          <t>C</t>
        </is>
      </c>
      <c r="P547" s="75" t="n">
        <v>4</v>
      </c>
      <c r="Q547" s="73" t="inlineStr">
        <is>
          <t>C</t>
        </is>
      </c>
      <c r="R547" s="73" t="n">
        <v>4</v>
      </c>
      <c r="S547" s="73" t="inlineStr">
        <is>
          <t>C</t>
        </is>
      </c>
      <c r="T547" s="73" t="n">
        <v>4</v>
      </c>
      <c r="U547" s="73" t="inlineStr">
        <is>
          <t>C</t>
        </is>
      </c>
      <c r="V547" s="73" t="n">
        <v>4</v>
      </c>
      <c r="W547" s="73" t="inlineStr">
        <is>
          <t>L</t>
        </is>
      </c>
      <c r="X547" s="73" t="n">
        <v>0</v>
      </c>
      <c r="Y547" s="73" t="inlineStr"/>
      <c r="Z547" s="73" t="n">
        <v>0</v>
      </c>
      <c r="AA547" s="73" t="inlineStr">
        <is>
          <t>P0</t>
        </is>
      </c>
      <c r="AB547" s="73" t="n">
        <v>0</v>
      </c>
      <c r="AC547" s="73" t="n"/>
      <c r="AD547" s="73" t="n"/>
      <c r="AE547" s="73" t="n"/>
      <c r="AF547" s="73" t="n"/>
      <c r="AG547" s="73" t="n"/>
      <c r="AH547" s="73" t="n"/>
      <c r="AI547" s="73" t="n"/>
      <c r="AJ547" s="73" t="n"/>
      <c r="AK547" s="73" t="n"/>
      <c r="AL547" s="73" t="n"/>
      <c r="AM547" s="73" t="n"/>
      <c r="AN547" s="73" t="n"/>
      <c r="AO547" s="73" t="n"/>
      <c r="AP547" s="73" t="n"/>
      <c r="AQ547" s="73" t="n"/>
      <c r="AR547" s="73" t="n"/>
      <c r="AS547" s="73" t="n"/>
      <c r="AT547" s="73" t="n"/>
      <c r="AU547" s="73" t="n"/>
      <c r="AV547" s="73" t="n"/>
      <c r="AW547" s="73" t="n"/>
      <c r="AX547" s="73" t="n"/>
      <c r="AY547" s="73" t="n"/>
      <c r="AZ547" s="73" t="n"/>
      <c r="BA547" s="73" t="n"/>
      <c r="BB547" s="73" t="n"/>
      <c r="BC547" s="73" t="n"/>
      <c r="BD547" s="73" t="n"/>
      <c r="BE547" s="73" t="n"/>
      <c r="BF547" s="73" t="n"/>
      <c r="BG547" s="73" t="n"/>
      <c r="BH547" s="73" t="n"/>
      <c r="BI547" s="73" t="n"/>
      <c r="BJ547" s="73" t="n"/>
      <c r="BK547" s="73" t="n"/>
      <c r="BL547" s="73" t="n"/>
      <c r="BM547" s="73" t="n"/>
      <c r="BN547" s="73" t="n"/>
      <c r="BO547" s="73" t="n"/>
      <c r="BP547" s="73" t="n"/>
      <c r="BQ547" s="62">
        <f>COUNTIF($G547:$BP547,"a")+COUNTIF($G547:$BP547,"r0,a5")/2+COUNTIF($G547:$BP547,"p5,a5")/2</f>
        <v/>
      </c>
      <c r="BR547" s="62">
        <f>COUNTIF($G547:$BP547,"d")+COUNTIF($G547:$BP547,"r0,d5")/2+COUNTIF($G547:$BP547,"p5,d5")/2</f>
        <v/>
      </c>
      <c r="BS547" s="62">
        <f>COUNTIF($G547:$BP547,"b")+COUNTIF($G547:$BP547,"r0,b5")/2+COUNTIF($G547:$BP547,"p5,b5")/2</f>
        <v/>
      </c>
      <c r="BT547" s="62">
        <f>COUNTIF($G547:$BP547,"c")+COUNTIF($G547:$BP547,"r0,c5")/2+COUNTIF($G547:$BP547,"p5,c5")/2</f>
        <v/>
      </c>
      <c r="BU547" s="62">
        <f>COUNTIF($G547:$BP547,"KH")+COUNTIF($G547:$BP547,"TL")+COUNTIF($G547:$BP547,"L")</f>
        <v/>
      </c>
      <c r="BV547" s="62" t="n"/>
      <c r="BW547" s="62">
        <f>COUNTIF($G547:$BP547,"hh")</f>
        <v/>
      </c>
      <c r="BX547" s="62">
        <f>COUNTIF($G547:$BP547,"nt7")</f>
        <v/>
      </c>
      <c r="BY547" s="62">
        <f>COUNTIF($G547:$BP547,"P")+COUNTIF($G547:$BP547,"p5,a5")/2+COUNTIF($G547:$BP547,"p5,b5")/2+COUNTIF($G547:$BP547,"p5,c5")/2+COUNTIF($G547:$BP547,"p5,d5")/2</f>
        <v/>
      </c>
      <c r="BZ547" s="63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4">
        <f>IF(BZ547&gt;25,4,IF(BZ547&gt;18,3,IF(BZ547&gt;12,2,IF(BZ547&gt;4,1,0))))-BX547-2+1</f>
        <v/>
      </c>
      <c r="CE547" s="30" t="n"/>
      <c r="CF547" s="64">
        <f>CD547*CI547</f>
        <v/>
      </c>
      <c r="CG547" s="65">
        <f>F547-BY547+1</f>
        <v/>
      </c>
      <c r="CH547" s="64">
        <f>CE547*16</f>
        <v/>
      </c>
      <c r="CI547" s="66">
        <f>VLOOKUP(A547,[1]DATA!$A$6:$AI$331,34,0)</f>
        <v/>
      </c>
      <c r="CJ547" s="67">
        <f>VLOOKUP(A547,[2]CHAMCONG!A$7:CI$333,79,0)</f>
        <v/>
      </c>
      <c r="CK547" s="68">
        <f>CJ547-CA547</f>
        <v/>
      </c>
    </row>
    <row r="548">
      <c r="A548" s="88" t="inlineStr">
        <is>
          <t>A573</t>
        </is>
      </c>
      <c r="B548" s="70" t="inlineStr">
        <is>
          <t>Trần Kim Phú</t>
        </is>
      </c>
      <c r="C548" s="77" t="inlineStr">
        <is>
          <t>Khuôn Lập trình-gia công</t>
        </is>
      </c>
      <c r="D548" s="84" t="inlineStr">
        <is>
          <t>Gián tiếp</t>
        </is>
      </c>
      <c r="E548" s="69" t="inlineStr">
        <is>
          <t>2014-10-08</t>
        </is>
      </c>
      <c r="F548" s="69" t="inlineStr"/>
      <c r="G548" s="73" t="inlineStr">
        <is>
          <t>D</t>
        </is>
      </c>
      <c r="H548" s="73" t="n">
        <v>0</v>
      </c>
      <c r="I548" s="75" t="inlineStr">
        <is>
          <t>P0</t>
        </is>
      </c>
      <c r="J548" s="75" t="n">
        <v>0</v>
      </c>
      <c r="K548" s="73" t="inlineStr"/>
      <c r="L548" s="73" t="n">
        <v>0</v>
      </c>
      <c r="M548" s="73" t="inlineStr">
        <is>
          <t>D</t>
        </is>
      </c>
      <c r="N548" s="73" t="n">
        <v>0</v>
      </c>
      <c r="O548" s="75" t="inlineStr">
        <is>
          <t>D</t>
        </is>
      </c>
      <c r="P548" s="75" t="n">
        <v>0</v>
      </c>
      <c r="Q548" s="73" t="inlineStr">
        <is>
          <t>D</t>
        </is>
      </c>
      <c r="R548" s="73" t="n">
        <v>0</v>
      </c>
      <c r="S548" s="73" t="inlineStr">
        <is>
          <t>R0</t>
        </is>
      </c>
      <c r="T548" s="73" t="n">
        <v>0</v>
      </c>
      <c r="U548" s="73" t="inlineStr">
        <is>
          <t>D</t>
        </is>
      </c>
      <c r="V548" s="73" t="n">
        <v>0</v>
      </c>
      <c r="W548" s="73" t="inlineStr">
        <is>
          <t>L</t>
        </is>
      </c>
      <c r="X548" s="73" t="n">
        <v>0</v>
      </c>
      <c r="Y548" s="73" t="inlineStr"/>
      <c r="Z548" s="73" t="n">
        <v>0</v>
      </c>
      <c r="AA548" s="73" t="inlineStr">
        <is>
          <t>P0</t>
        </is>
      </c>
      <c r="AB548" s="73" t="n">
        <v>0</v>
      </c>
      <c r="AC548" s="73" t="n"/>
      <c r="AD548" s="73" t="n"/>
      <c r="AE548" s="73" t="n"/>
      <c r="AF548" s="73" t="n"/>
      <c r="AG548" s="73" t="n"/>
      <c r="AH548" s="73" t="n"/>
      <c r="AI548" s="73" t="n"/>
      <c r="AJ548" s="73" t="n"/>
      <c r="AK548" s="73" t="n"/>
      <c r="AL548" s="73" t="n"/>
      <c r="AM548" s="73" t="n"/>
      <c r="AN548" s="73" t="n"/>
      <c r="AO548" s="73" t="n"/>
      <c r="AP548" s="73" t="n"/>
      <c r="AQ548" s="73" t="n"/>
      <c r="AR548" s="73" t="n"/>
      <c r="AS548" s="73" t="n"/>
      <c r="AT548" s="73" t="n"/>
      <c r="AU548" s="73" t="n"/>
      <c r="AV548" s="73" t="n"/>
      <c r="AW548" s="73" t="n"/>
      <c r="AX548" s="73" t="n"/>
      <c r="AY548" s="73" t="n"/>
      <c r="AZ548" s="73" t="n"/>
      <c r="BA548" s="73" t="n"/>
      <c r="BB548" s="73" t="n"/>
      <c r="BC548" s="73" t="n"/>
      <c r="BD548" s="73" t="n"/>
      <c r="BE548" s="73" t="n"/>
      <c r="BF548" s="73" t="n"/>
      <c r="BG548" s="73" t="n"/>
      <c r="BH548" s="73" t="n"/>
      <c r="BI548" s="73" t="n"/>
      <c r="BJ548" s="73" t="n"/>
      <c r="BK548" s="73" t="n"/>
      <c r="BL548" s="73" t="n"/>
      <c r="BM548" s="73" t="n"/>
      <c r="BN548" s="73" t="n"/>
      <c r="BO548" s="73" t="n"/>
      <c r="BP548" s="73" t="n"/>
      <c r="BQ548" s="62">
        <f>COUNTIF($G548:$BP548,"a")+COUNTIF($G548:$BP548,"r0,a5")/2+COUNTIF($G548:$BP548,"p5,a5")/2</f>
        <v/>
      </c>
      <c r="BR548" s="62">
        <f>COUNTIF($G548:$BP548,"d")+COUNTIF($G548:$BP548,"r0,d5")/2+COUNTIF($G548:$BP548,"p5,d5")/2</f>
        <v/>
      </c>
      <c r="BS548" s="62">
        <f>COUNTIF($G548:$BP548,"b")+COUNTIF($G548:$BP548,"r0,b5")/2+COUNTIF($G548:$BP548,"p5,b5")/2</f>
        <v/>
      </c>
      <c r="BT548" s="62">
        <f>COUNTIF($G548:$BP548,"c")+COUNTIF($G548:$BP548,"r0,c5")/2+COUNTIF($G548:$BP548,"p5,c5")/2</f>
        <v/>
      </c>
      <c r="BU548" s="62">
        <f>COUNTIF($G548:$BP548,"KH")+COUNTIF($G548:$BP548,"TL")+COUNTIF($G548:$BP548,"L")</f>
        <v/>
      </c>
      <c r="BV548" s="62" t="n"/>
      <c r="BW548" s="62">
        <f>COUNTIF($G548:$BP548,"hh")</f>
        <v/>
      </c>
      <c r="BX548" s="62">
        <f>COUNTIF($G548:$BP548,"nt7")</f>
        <v/>
      </c>
      <c r="BY548" s="62">
        <f>COUNTIF($G548:$BP548,"P")+COUNTIF($G548:$BP548,"p5,a5")/2+COUNTIF($G548:$BP548,"p5,b5")/2+COUNTIF($G548:$BP548,"p5,c5")/2+COUNTIF($G548:$BP548,"p5,d5")/2</f>
        <v/>
      </c>
      <c r="BZ548" s="63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4">
        <f>IF(BZ548&gt;25,4,IF(BZ548&gt;18,3,IF(BZ548&gt;12,2,IF(BZ548&gt;4,1,0))))-BX548-2+1</f>
        <v/>
      </c>
      <c r="CE548" s="30" t="n"/>
      <c r="CF548" s="64">
        <f>CD548*CI548</f>
        <v/>
      </c>
      <c r="CG548" s="65">
        <f>F548-BY548+1</f>
        <v/>
      </c>
      <c r="CH548" s="64">
        <f>CE548*16</f>
        <v/>
      </c>
      <c r="CI548" s="66">
        <f>VLOOKUP(A548,[1]DATA!$A$6:$AI$331,34,0)</f>
        <v/>
      </c>
      <c r="CJ548" s="67">
        <f>VLOOKUP(A548,[2]CHAMCONG!A$7:CI$333,79,0)</f>
        <v/>
      </c>
      <c r="CK548" s="68">
        <f>CJ548-CA548</f>
        <v/>
      </c>
    </row>
    <row r="549">
      <c r="A549" s="88" t="inlineStr">
        <is>
          <t>A574</t>
        </is>
      </c>
      <c r="B549" s="70" t="inlineStr">
        <is>
          <t>Hoàng Văn Linh</t>
        </is>
      </c>
      <c r="C549" s="77" t="inlineStr">
        <is>
          <t>Kho X3</t>
        </is>
      </c>
      <c r="D549" s="84" t="inlineStr">
        <is>
          <t>Trực tiếp</t>
        </is>
      </c>
      <c r="E549" s="69" t="inlineStr">
        <is>
          <t>2014-10-11</t>
        </is>
      </c>
      <c r="F549" s="69" t="inlineStr"/>
      <c r="G549" s="73" t="inlineStr">
        <is>
          <t>A</t>
        </is>
      </c>
      <c r="H549" s="73" t="n">
        <v>2</v>
      </c>
      <c r="I549" s="75" t="inlineStr">
        <is>
          <t>A</t>
        </is>
      </c>
      <c r="J549" s="75" t="n">
        <v>2</v>
      </c>
      <c r="K549" s="73" t="inlineStr"/>
      <c r="L549" s="73" t="n">
        <v>0</v>
      </c>
      <c r="M549" s="73" t="inlineStr">
        <is>
          <t>A</t>
        </is>
      </c>
      <c r="N549" s="73" t="n">
        <v>2</v>
      </c>
      <c r="O549" s="75" t="inlineStr">
        <is>
          <t>A</t>
        </is>
      </c>
      <c r="P549" s="75" t="n">
        <v>2</v>
      </c>
      <c r="Q549" s="73" t="inlineStr">
        <is>
          <t>A</t>
        </is>
      </c>
      <c r="R549" s="73" t="n">
        <v>2</v>
      </c>
      <c r="S549" s="73" t="inlineStr">
        <is>
          <t>A</t>
        </is>
      </c>
      <c r="T549" s="73" t="n">
        <v>2</v>
      </c>
      <c r="U549" s="73" t="inlineStr">
        <is>
          <t>A</t>
        </is>
      </c>
      <c r="V549" s="73" t="n">
        <v>2</v>
      </c>
      <c r="W549" s="73" t="inlineStr">
        <is>
          <t>L</t>
        </is>
      </c>
      <c r="X549" s="73" t="n">
        <v>0</v>
      </c>
      <c r="Y549" s="73" t="inlineStr"/>
      <c r="Z549" s="73" t="n">
        <v>0</v>
      </c>
      <c r="AA549" s="73" t="inlineStr">
        <is>
          <t>R0</t>
        </is>
      </c>
      <c r="AB549" s="73" t="n">
        <v>0</v>
      </c>
      <c r="AC549" s="73" t="n"/>
      <c r="AD549" s="73" t="n"/>
      <c r="AE549" s="73" t="n"/>
      <c r="AF549" s="73" t="n"/>
      <c r="AG549" s="73" t="n"/>
      <c r="AH549" s="73" t="n"/>
      <c r="AI549" s="73" t="n"/>
      <c r="AJ549" s="73" t="n"/>
      <c r="AK549" s="73" t="n"/>
      <c r="AL549" s="73" t="n"/>
      <c r="AM549" s="73" t="n"/>
      <c r="AN549" s="73" t="n"/>
      <c r="AO549" s="73" t="n"/>
      <c r="AP549" s="73" t="n"/>
      <c r="AQ549" s="73" t="n"/>
      <c r="AR549" s="73" t="n"/>
      <c r="AS549" s="73" t="n"/>
      <c r="AT549" s="73" t="n"/>
      <c r="AU549" s="73" t="n"/>
      <c r="AV549" s="73" t="n"/>
      <c r="AW549" s="73" t="n"/>
      <c r="AX549" s="73" t="n"/>
      <c r="AY549" s="73" t="n"/>
      <c r="AZ549" s="73" t="n"/>
      <c r="BA549" s="73" t="n"/>
      <c r="BB549" s="73" t="n"/>
      <c r="BC549" s="73" t="n"/>
      <c r="BD549" s="73" t="n"/>
      <c r="BE549" s="73" t="n"/>
      <c r="BF549" s="73" t="n"/>
      <c r="BG549" s="73" t="n"/>
      <c r="BH549" s="73" t="n"/>
      <c r="BI549" s="73" t="n"/>
      <c r="BJ549" s="73" t="n"/>
      <c r="BK549" s="73" t="n"/>
      <c r="BL549" s="73" t="n"/>
      <c r="BM549" s="73" t="n"/>
      <c r="BN549" s="73" t="n"/>
      <c r="BO549" s="73" t="n"/>
      <c r="BP549" s="73" t="n"/>
      <c r="BQ549" s="62">
        <f>COUNTIF($G549:$BP549,"a")+COUNTIF($G549:$BP549,"r0,a5")/2+COUNTIF($G549:$BP549,"p5,a5")/2</f>
        <v/>
      </c>
      <c r="BR549" s="62">
        <f>COUNTIF($G549:$BP549,"d")+COUNTIF($G549:$BP549,"r0,d5")/2+COUNTIF($G549:$BP549,"p5,d5")/2</f>
        <v/>
      </c>
      <c r="BS549" s="62">
        <f>COUNTIF($G549:$BP549,"b")+COUNTIF($G549:$BP549,"r0,b5")/2+COUNTIF($G549:$BP549,"p5,b5")/2</f>
        <v/>
      </c>
      <c r="BT549" s="62">
        <f>COUNTIF($G549:$BP549,"c")+COUNTIF($G549:$BP549,"r0,c5")/2+COUNTIF($G549:$BP549,"p5,c5")/2</f>
        <v/>
      </c>
      <c r="BU549" s="62">
        <f>COUNTIF($G549:$BP549,"KH")+COUNTIF($G549:$BP549,"TL")+COUNTIF($G549:$BP549,"L")</f>
        <v/>
      </c>
      <c r="BV549" s="62" t="n"/>
      <c r="BW549" s="62">
        <f>COUNTIF($G549:$BP549,"hh")</f>
        <v/>
      </c>
      <c r="BX549" s="62">
        <f>COUNTIF($G549:$BP549,"nt7")</f>
        <v/>
      </c>
      <c r="BY549" s="62">
        <f>COUNTIF($G549:$BP549,"P")+COUNTIF($G549:$BP549,"p5,a5")/2+COUNTIF($G549:$BP549,"p5,b5")/2+COUNTIF($G549:$BP549,"p5,c5")/2+COUNTIF($G549:$BP549,"p5,d5")/2</f>
        <v/>
      </c>
      <c r="BZ549" s="63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4">
        <f>IF(BZ549&gt;25,4,IF(BZ549&gt;18,3,IF(BZ549&gt;12,2,IF(BZ549&gt;4,1,0))))-BX549-2+1</f>
        <v/>
      </c>
      <c r="CE549" s="30" t="n"/>
      <c r="CF549" s="64">
        <f>CD549*CI549</f>
        <v/>
      </c>
      <c r="CG549" s="65">
        <f>F549-BY549+1</f>
        <v/>
      </c>
      <c r="CH549" s="64">
        <f>CE549*16</f>
        <v/>
      </c>
      <c r="CI549" s="66">
        <f>VLOOKUP(A549,[1]DATA!$A$6:$AI$331,34,0)</f>
        <v/>
      </c>
      <c r="CJ549" s="67">
        <f>VLOOKUP(A549,[2]CHAMCONG!A$7:CI$333,79,0)</f>
        <v/>
      </c>
      <c r="CK549" s="68">
        <f>CJ549-CA549</f>
        <v/>
      </c>
    </row>
    <row r="550">
      <c r="A550" s="88" t="inlineStr">
        <is>
          <t>A594</t>
        </is>
      </c>
      <c r="B550" s="70" t="inlineStr">
        <is>
          <t>Nguyễn Viết Lợi</t>
        </is>
      </c>
      <c r="C550" s="77" t="inlineStr">
        <is>
          <t>Bảo trì X1</t>
        </is>
      </c>
      <c r="D550" s="84" t="inlineStr">
        <is>
          <t>Gián tiếp</t>
        </is>
      </c>
      <c r="E550" s="69" t="inlineStr">
        <is>
          <t>2015-03-19</t>
        </is>
      </c>
      <c r="F550" s="69" t="inlineStr"/>
      <c r="G550" s="73" t="inlineStr">
        <is>
          <t>D</t>
        </is>
      </c>
      <c r="H550" s="73" t="n">
        <v>0</v>
      </c>
      <c r="I550" s="75" t="inlineStr">
        <is>
          <t>D</t>
        </is>
      </c>
      <c r="J550" s="75" t="n">
        <v>0</v>
      </c>
      <c r="K550" s="73" t="inlineStr"/>
      <c r="L550" s="73" t="n">
        <v>0</v>
      </c>
      <c r="M550" s="73" t="inlineStr">
        <is>
          <t>R0</t>
        </is>
      </c>
      <c r="N550" s="73" t="n">
        <v>0</v>
      </c>
      <c r="O550" s="75" t="inlineStr">
        <is>
          <t>R0</t>
        </is>
      </c>
      <c r="P550" s="75" t="n">
        <v>0</v>
      </c>
      <c r="Q550" s="73" t="inlineStr">
        <is>
          <t>D</t>
        </is>
      </c>
      <c r="R550" s="73" t="n">
        <v>0</v>
      </c>
      <c r="S550" s="73" t="inlineStr">
        <is>
          <t>D</t>
        </is>
      </c>
      <c r="T550" s="73" t="n">
        <v>0</v>
      </c>
      <c r="U550" s="73" t="inlineStr">
        <is>
          <t>D</t>
        </is>
      </c>
      <c r="V550" s="73" t="n">
        <v>0</v>
      </c>
      <c r="W550" s="73" t="inlineStr">
        <is>
          <t>L</t>
        </is>
      </c>
      <c r="X550" s="73" t="n">
        <v>0</v>
      </c>
      <c r="Y550" s="73" t="inlineStr"/>
      <c r="Z550" s="73" t="n">
        <v>0</v>
      </c>
      <c r="AA550" s="73" t="inlineStr">
        <is>
          <t>P0</t>
        </is>
      </c>
      <c r="AB550" s="73" t="n">
        <v>0</v>
      </c>
      <c r="AC550" s="73" t="n"/>
      <c r="AD550" s="73" t="n"/>
      <c r="AE550" s="73" t="n"/>
      <c r="AF550" s="73" t="n"/>
      <c r="AG550" s="73" t="n"/>
      <c r="AH550" s="73" t="n"/>
      <c r="AI550" s="73" t="n"/>
      <c r="AJ550" s="73" t="n"/>
      <c r="AK550" s="73" t="n"/>
      <c r="AL550" s="73" t="n"/>
      <c r="AM550" s="73" t="n"/>
      <c r="AN550" s="73" t="n"/>
      <c r="AO550" s="73" t="n"/>
      <c r="AP550" s="73" t="n"/>
      <c r="AQ550" s="73" t="n"/>
      <c r="AR550" s="73" t="n"/>
      <c r="AS550" s="73" t="n"/>
      <c r="AT550" s="73" t="n"/>
      <c r="AU550" s="73" t="n"/>
      <c r="AV550" s="73" t="n"/>
      <c r="AW550" s="73" t="n"/>
      <c r="AX550" s="73" t="n"/>
      <c r="AY550" s="73" t="n"/>
      <c r="AZ550" s="73" t="n"/>
      <c r="BA550" s="73" t="n"/>
      <c r="BB550" s="73" t="n"/>
      <c r="BC550" s="73" t="n"/>
      <c r="BD550" s="73" t="n"/>
      <c r="BE550" s="73" t="n"/>
      <c r="BF550" s="73" t="n"/>
      <c r="BG550" s="73" t="n"/>
      <c r="BH550" s="73" t="n"/>
      <c r="BI550" s="73" t="n"/>
      <c r="BJ550" s="73" t="n"/>
      <c r="BK550" s="73" t="n"/>
      <c r="BL550" s="73" t="n"/>
      <c r="BM550" s="73" t="n"/>
      <c r="BN550" s="73" t="n"/>
      <c r="BO550" s="73" t="n"/>
      <c r="BP550" s="73" t="n"/>
      <c r="BQ550" s="62">
        <f>COUNTIF($G550:$BP550,"a")+COUNTIF($G550:$BP550,"r0,a5")/2+COUNTIF($G550:$BP550,"p5,a5")/2</f>
        <v/>
      </c>
      <c r="BR550" s="62">
        <f>COUNTIF($G550:$BP550,"d")+COUNTIF($G550:$BP550,"r0,d5")/2+COUNTIF($G550:$BP550,"p5,d5")/2</f>
        <v/>
      </c>
      <c r="BS550" s="62">
        <f>COUNTIF($G550:$BP550,"b")+COUNTIF($G550:$BP550,"r0,b5")/2+COUNTIF($G550:$BP550,"p5,b5")/2</f>
        <v/>
      </c>
      <c r="BT550" s="62">
        <f>COUNTIF($G550:$BP550,"c")+COUNTIF($G550:$BP550,"r0,c5")/2+COUNTIF($G550:$BP550,"p5,c5")/2</f>
        <v/>
      </c>
      <c r="BU550" s="62">
        <f>COUNTIF($G550:$BP550,"KH")+COUNTIF($G550:$BP550,"TL")+COUNTIF($G550:$BP550,"L")</f>
        <v/>
      </c>
      <c r="BV550" s="62" t="n"/>
      <c r="BW550" s="62">
        <f>COUNTIF($G550:$BP550,"hh")</f>
        <v/>
      </c>
      <c r="BX550" s="62">
        <f>COUNTIF($G550:$BP550,"nt7")</f>
        <v/>
      </c>
      <c r="BY550" s="62">
        <f>COUNTIF($G550:$BP550,"P")+COUNTIF($G550:$BP550,"p5,a5")/2+COUNTIF($G550:$BP550,"p5,b5")/2+COUNTIF($G550:$BP550,"p5,c5")/2+COUNTIF($G550:$BP550,"p5,d5")/2</f>
        <v/>
      </c>
      <c r="BZ550" s="63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4">
        <f>IF(BZ550&gt;25,4,IF(BZ550&gt;18,3,IF(BZ550&gt;12,2,IF(BZ550&gt;4,1,0))))-BX550-2+1</f>
        <v/>
      </c>
      <c r="CE550" s="30" t="n"/>
      <c r="CF550" s="64">
        <f>CD550*CI550</f>
        <v/>
      </c>
      <c r="CG550" s="65">
        <f>F550-BY550+1</f>
        <v/>
      </c>
      <c r="CH550" s="64">
        <f>CE550*16</f>
        <v/>
      </c>
      <c r="CI550" s="66">
        <f>VLOOKUP(A550,[1]DATA!$A$6:$AI$331,34,0)</f>
        <v/>
      </c>
      <c r="CJ550" s="67">
        <f>VLOOKUP(A550,[2]CHAMCONG!A$7:CI$333,79,0)</f>
        <v/>
      </c>
      <c r="CK550" s="68">
        <f>CJ550-CA550</f>
        <v/>
      </c>
    </row>
    <row r="551">
      <c r="A551" s="88" t="inlineStr">
        <is>
          <t>A596</t>
        </is>
      </c>
      <c r="B551" s="70" t="inlineStr">
        <is>
          <t>Nguyễn Văn Phúc</t>
        </is>
      </c>
      <c r="C551" s="77" t="inlineStr">
        <is>
          <t>Ehs</t>
        </is>
      </c>
      <c r="D551" s="84" t="inlineStr">
        <is>
          <t>Trực tiếp</t>
        </is>
      </c>
      <c r="E551" s="69" t="inlineStr">
        <is>
          <t>2015-03-25</t>
        </is>
      </c>
      <c r="F551" s="69" t="inlineStr"/>
      <c r="G551" s="73" t="inlineStr">
        <is>
          <t>R0</t>
        </is>
      </c>
      <c r="H551" s="73" t="n">
        <v>0</v>
      </c>
      <c r="I551" s="75" t="inlineStr">
        <is>
          <t>R0</t>
        </is>
      </c>
      <c r="J551" s="75" t="n">
        <v>0</v>
      </c>
      <c r="K551" s="73" t="inlineStr"/>
      <c r="L551" s="73" t="n">
        <v>0</v>
      </c>
      <c r="M551" s="73" t="inlineStr">
        <is>
          <t>A</t>
        </is>
      </c>
      <c r="N551" s="73" t="n">
        <v>0</v>
      </c>
      <c r="O551" s="75" t="inlineStr">
        <is>
          <t>A</t>
        </is>
      </c>
      <c r="P551" s="75" t="n">
        <v>4</v>
      </c>
      <c r="Q551" s="73" t="inlineStr">
        <is>
          <t>A</t>
        </is>
      </c>
      <c r="R551" s="73" t="n">
        <v>2</v>
      </c>
      <c r="S551" s="73" t="inlineStr">
        <is>
          <t>A</t>
        </is>
      </c>
      <c r="T551" s="73" t="n">
        <v>4</v>
      </c>
      <c r="U551" s="73" t="inlineStr">
        <is>
          <t>A</t>
        </is>
      </c>
      <c r="V551" s="73" t="n">
        <v>4</v>
      </c>
      <c r="W551" s="73" t="inlineStr">
        <is>
          <t>L</t>
        </is>
      </c>
      <c r="X551" s="73" t="n">
        <v>0</v>
      </c>
      <c r="Y551" s="73" t="inlineStr">
        <is>
          <t>CN</t>
        </is>
      </c>
      <c r="Z551" s="73" t="n">
        <v>0</v>
      </c>
      <c r="AA551" s="73" t="inlineStr">
        <is>
          <t>P0</t>
        </is>
      </c>
      <c r="AB551" s="73" t="n">
        <v>0</v>
      </c>
      <c r="AC551" s="73" t="n"/>
      <c r="AD551" s="73" t="n"/>
      <c r="AE551" s="73" t="n"/>
      <c r="AF551" s="73" t="n"/>
      <c r="AG551" s="73" t="n"/>
      <c r="AH551" s="73" t="n"/>
      <c r="AI551" s="73" t="n"/>
      <c r="AJ551" s="73" t="n"/>
      <c r="AK551" s="73" t="n"/>
      <c r="AL551" s="73" t="n"/>
      <c r="AM551" s="73" t="n"/>
      <c r="AN551" s="73" t="n"/>
      <c r="AO551" s="73" t="n"/>
      <c r="AP551" s="73" t="n"/>
      <c r="AQ551" s="73" t="n"/>
      <c r="AR551" s="73" t="n"/>
      <c r="AS551" s="73" t="n"/>
      <c r="AT551" s="73" t="n"/>
      <c r="AU551" s="73" t="n"/>
      <c r="AV551" s="73" t="n"/>
      <c r="AW551" s="73" t="n"/>
      <c r="AX551" s="73" t="n"/>
      <c r="AY551" s="73" t="n"/>
      <c r="AZ551" s="73" t="n"/>
      <c r="BA551" s="73" t="n"/>
      <c r="BB551" s="73" t="n"/>
      <c r="BC551" s="73" t="n"/>
      <c r="BD551" s="73" t="n"/>
      <c r="BE551" s="73" t="n"/>
      <c r="BF551" s="73" t="n"/>
      <c r="BG551" s="73" t="n"/>
      <c r="BH551" s="73" t="n"/>
      <c r="BI551" s="73" t="n"/>
      <c r="BJ551" s="73" t="n"/>
      <c r="BK551" s="73" t="n"/>
      <c r="BL551" s="73" t="n"/>
      <c r="BM551" s="73" t="n"/>
      <c r="BN551" s="73" t="n"/>
      <c r="BO551" s="73" t="n"/>
      <c r="BP551" s="73" t="n"/>
      <c r="BQ551" s="62">
        <f>COUNTIF($G551:$BP551,"a")+COUNTIF($G551:$BP551,"r0,a5")/2+COUNTIF($G551:$BP551,"p5,a5")/2</f>
        <v/>
      </c>
      <c r="BR551" s="62">
        <f>COUNTIF($G551:$BP551,"d")+COUNTIF($G551:$BP551,"r0,d5")/2+COUNTIF($G551:$BP551,"p5,d5")/2</f>
        <v/>
      </c>
      <c r="BS551" s="62">
        <f>COUNTIF($G551:$BP551,"b")+COUNTIF($G551:$BP551,"r0,b5")/2+COUNTIF($G551:$BP551,"p5,b5")/2</f>
        <v/>
      </c>
      <c r="BT551" s="62">
        <f>COUNTIF($G551:$BP551,"c")+COUNTIF($G551:$BP551,"r0,c5")/2+COUNTIF($G551:$BP551,"p5,c5")/2</f>
        <v/>
      </c>
      <c r="BU551" s="62">
        <f>COUNTIF($G551:$BP551,"KH")+COUNTIF($G551:$BP551,"TL")+COUNTIF($G551:$BP551,"L")</f>
        <v/>
      </c>
      <c r="BV551" s="62" t="n"/>
      <c r="BW551" s="62">
        <f>COUNTIF($G551:$BP551,"hh")</f>
        <v/>
      </c>
      <c r="BX551" s="62">
        <f>COUNTIF($G551:$BP551,"nt7")</f>
        <v/>
      </c>
      <c r="BY551" s="62">
        <f>COUNTIF($G551:$BP551,"P")+COUNTIF($G551:$BP551,"p5,a5")/2+COUNTIF($G551:$BP551,"p5,b5")/2+COUNTIF($G551:$BP551,"p5,c5")/2+COUNTIF($G551:$BP551,"p5,d5")/2</f>
        <v/>
      </c>
      <c r="BZ551" s="63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4">
        <f>IF(BZ551&gt;25,4,IF(BZ551&gt;18,3,IF(BZ551&gt;12,2,IF(BZ551&gt;4,1,0))))-BX551-2+1</f>
        <v/>
      </c>
      <c r="CE551" s="30" t="n"/>
      <c r="CF551" s="64">
        <f>CD551*CI551</f>
        <v/>
      </c>
      <c r="CG551" s="65">
        <f>F551-BY551+1</f>
        <v/>
      </c>
      <c r="CH551" s="64">
        <f>CE551*16</f>
        <v/>
      </c>
      <c r="CI551" s="66">
        <f>VLOOKUP(A551,[1]DATA!$A$6:$AI$331,34,0)</f>
        <v/>
      </c>
      <c r="CJ551" s="67">
        <f>VLOOKUP(A551,[2]CHAMCONG!A$7:CI$333,79,0)</f>
        <v/>
      </c>
      <c r="CK551" s="68">
        <f>CJ551-CA551</f>
        <v/>
      </c>
    </row>
    <row r="552">
      <c r="A552" s="88" t="inlineStr">
        <is>
          <t>A599</t>
        </is>
      </c>
      <c r="B552" s="70" t="inlineStr">
        <is>
          <t>Đỗ Thành Nhân</t>
        </is>
      </c>
      <c r="C552" s="77" t="inlineStr">
        <is>
          <t>Khuôn Thiết kế</t>
        </is>
      </c>
      <c r="D552" s="84" t="inlineStr">
        <is>
          <t>Gián tiếp</t>
        </is>
      </c>
      <c r="E552" s="69" t="inlineStr">
        <is>
          <t>2015-04-20</t>
        </is>
      </c>
      <c r="F552" s="69" t="inlineStr"/>
      <c r="G552" s="73" t="inlineStr">
        <is>
          <t>D</t>
        </is>
      </c>
      <c r="H552" s="73" t="n">
        <v>0</v>
      </c>
      <c r="I552" s="75" t="inlineStr">
        <is>
          <t>P0</t>
        </is>
      </c>
      <c r="J552" s="75" t="n">
        <v>0</v>
      </c>
      <c r="K552" s="73" t="inlineStr"/>
      <c r="L552" s="73" t="n">
        <v>0</v>
      </c>
      <c r="M552" s="73" t="inlineStr">
        <is>
          <t>D</t>
        </is>
      </c>
      <c r="N552" s="73" t="n">
        <v>0</v>
      </c>
      <c r="O552" s="75" t="inlineStr">
        <is>
          <t>D</t>
        </is>
      </c>
      <c r="P552" s="75" t="n">
        <v>0</v>
      </c>
      <c r="Q552" s="73" t="inlineStr">
        <is>
          <t>D</t>
        </is>
      </c>
      <c r="R552" s="73" t="n">
        <v>0</v>
      </c>
      <c r="S552" s="73" t="inlineStr">
        <is>
          <t>D</t>
        </is>
      </c>
      <c r="T552" s="73" t="n">
        <v>0</v>
      </c>
      <c r="U552" s="73" t="inlineStr">
        <is>
          <t>D</t>
        </is>
      </c>
      <c r="V552" s="73" t="n">
        <v>0</v>
      </c>
      <c r="W552" s="73" t="inlineStr">
        <is>
          <t>L</t>
        </is>
      </c>
      <c r="X552" s="73" t="n">
        <v>0</v>
      </c>
      <c r="Y552" s="73" t="inlineStr"/>
      <c r="Z552" s="73" t="n">
        <v>0</v>
      </c>
      <c r="AA552" s="73" t="inlineStr">
        <is>
          <t>P0</t>
        </is>
      </c>
      <c r="AB552" s="73" t="n">
        <v>0</v>
      </c>
      <c r="AC552" s="73" t="n"/>
      <c r="AD552" s="73" t="n"/>
      <c r="AE552" s="73" t="n"/>
      <c r="AF552" s="73" t="n"/>
      <c r="AG552" s="73" t="n"/>
      <c r="AH552" s="73" t="n"/>
      <c r="AI552" s="73" t="n"/>
      <c r="AJ552" s="73" t="n"/>
      <c r="AK552" s="73" t="n"/>
      <c r="AL552" s="73" t="n"/>
      <c r="AM552" s="73" t="n"/>
      <c r="AN552" s="73" t="n"/>
      <c r="AO552" s="73" t="n"/>
      <c r="AP552" s="73" t="n"/>
      <c r="AQ552" s="73" t="n"/>
      <c r="AR552" s="73" t="n"/>
      <c r="AS552" s="73" t="n"/>
      <c r="AT552" s="73" t="n"/>
      <c r="AU552" s="73" t="n"/>
      <c r="AV552" s="73" t="n"/>
      <c r="AW552" s="73" t="n"/>
      <c r="AX552" s="73" t="n"/>
      <c r="AY552" s="73" t="n"/>
      <c r="AZ552" s="73" t="n"/>
      <c r="BA552" s="73" t="n"/>
      <c r="BB552" s="73" t="n"/>
      <c r="BC552" s="73" t="n"/>
      <c r="BD552" s="73" t="n"/>
      <c r="BE552" s="73" t="n"/>
      <c r="BF552" s="73" t="n"/>
      <c r="BG552" s="73" t="n"/>
      <c r="BH552" s="73" t="n"/>
      <c r="BI552" s="73" t="n"/>
      <c r="BJ552" s="73" t="n"/>
      <c r="BK552" s="73" t="n"/>
      <c r="BL552" s="73" t="n"/>
      <c r="BM552" s="73" t="n"/>
      <c r="BN552" s="73" t="n"/>
      <c r="BO552" s="73" t="n"/>
      <c r="BP552" s="73" t="n"/>
      <c r="BQ552" s="62">
        <f>COUNTIF($G552:$BP552,"a")+COUNTIF($G552:$BP552,"r0,a5")/2+COUNTIF($G552:$BP552,"p5,a5")/2</f>
        <v/>
      </c>
      <c r="BR552" s="62">
        <f>COUNTIF($G552:$BP552,"d")+COUNTIF($G552:$BP552,"r0,d5")/2+COUNTIF($G552:$BP552,"p5,d5")/2</f>
        <v/>
      </c>
      <c r="BS552" s="62">
        <f>COUNTIF($G552:$BP552,"b")+COUNTIF($G552:$BP552,"r0,b5")/2+COUNTIF($G552:$BP552,"p5,b5")/2</f>
        <v/>
      </c>
      <c r="BT552" s="62">
        <f>COUNTIF($G552:$BP552,"c")+COUNTIF($G552:$BP552,"r0,c5")/2+COUNTIF($G552:$BP552,"p5,c5")/2</f>
        <v/>
      </c>
      <c r="BU552" s="62">
        <f>COUNTIF($G552:$BP552,"KH")+COUNTIF($G552:$BP552,"TL")+COUNTIF($G552:$BP552,"L")</f>
        <v/>
      </c>
      <c r="BV552" s="62" t="n"/>
      <c r="BW552" s="62">
        <f>COUNTIF($G552:$BP552,"hh")</f>
        <v/>
      </c>
      <c r="BX552" s="62">
        <f>COUNTIF($G552:$BP552,"nt7")</f>
        <v/>
      </c>
      <c r="BY552" s="62">
        <f>COUNTIF($G552:$BP552,"P")+COUNTIF($G552:$BP552,"p5,a5")/2+COUNTIF($G552:$BP552,"p5,b5")/2+COUNTIF($G552:$BP552,"p5,c5")/2+COUNTIF($G552:$BP552,"p5,d5")/2</f>
        <v/>
      </c>
      <c r="BZ552" s="63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4">
        <f>IF(BZ552&gt;25,4,IF(BZ552&gt;18,3,IF(BZ552&gt;12,2,IF(BZ552&gt;4,1,0))))-BX552-2+1</f>
        <v/>
      </c>
      <c r="CE552" s="30" t="n"/>
      <c r="CF552" s="64">
        <f>CD552*CI552</f>
        <v/>
      </c>
      <c r="CG552" s="65">
        <f>F552-BY552+1</f>
        <v/>
      </c>
      <c r="CH552" s="64">
        <f>CE552*16</f>
        <v/>
      </c>
      <c r="CI552" s="66">
        <f>VLOOKUP(A552,[1]DATA!$A$6:$AI$331,34,0)</f>
        <v/>
      </c>
      <c r="CJ552" s="67">
        <f>VLOOKUP(A552,[2]CHAMCONG!A$7:CI$333,79,0)</f>
        <v/>
      </c>
      <c r="CK552" s="68">
        <f>CJ552-CA552</f>
        <v/>
      </c>
    </row>
    <row r="553">
      <c r="A553" s="88" t="inlineStr">
        <is>
          <t>A600</t>
        </is>
      </c>
      <c r="B553" s="70" t="inlineStr">
        <is>
          <t>Võ Minh Tuân</t>
        </is>
      </c>
      <c r="C553" s="77" t="inlineStr">
        <is>
          <t>Khuôn Lập trình-gia công</t>
        </is>
      </c>
      <c r="D553" s="84" t="inlineStr">
        <is>
          <t>Trực tiếp</t>
        </is>
      </c>
      <c r="E553" s="69" t="inlineStr">
        <is>
          <t>2015-04-22</t>
        </is>
      </c>
      <c r="F553" s="69" t="inlineStr"/>
      <c r="G553" s="73" t="inlineStr">
        <is>
          <t>A</t>
        </is>
      </c>
      <c r="H553" s="73" t="n">
        <v>2</v>
      </c>
      <c r="I553" s="75" t="inlineStr">
        <is>
          <t>A</t>
        </is>
      </c>
      <c r="J553" s="75" t="n">
        <v>1</v>
      </c>
      <c r="K553" s="73" t="inlineStr">
        <is>
          <t>CN</t>
        </is>
      </c>
      <c r="L553" s="73" t="n">
        <v>8</v>
      </c>
      <c r="M553" s="73" t="inlineStr">
        <is>
          <t>A</t>
        </is>
      </c>
      <c r="N553" s="73" t="n">
        <v>5</v>
      </c>
      <c r="O553" s="75" t="inlineStr">
        <is>
          <t>A</t>
        </is>
      </c>
      <c r="P553" s="75" t="n">
        <v>5</v>
      </c>
      <c r="Q553" s="73" t="inlineStr">
        <is>
          <t>A</t>
        </is>
      </c>
      <c r="R553" s="73" t="n">
        <v>5</v>
      </c>
      <c r="S553" s="73" t="inlineStr">
        <is>
          <t>A</t>
        </is>
      </c>
      <c r="T553" s="73" t="n">
        <v>5</v>
      </c>
      <c r="U553" s="73" t="inlineStr">
        <is>
          <t>A</t>
        </is>
      </c>
      <c r="V553" s="73" t="n">
        <v>1</v>
      </c>
      <c r="W553" s="73" t="inlineStr">
        <is>
          <t>L</t>
        </is>
      </c>
      <c r="X553" s="73" t="n">
        <v>8</v>
      </c>
      <c r="Y553" s="73" t="inlineStr">
        <is>
          <t>CN</t>
        </is>
      </c>
      <c r="Z553" s="73" t="n">
        <v>8</v>
      </c>
      <c r="AA553" s="73" t="inlineStr">
        <is>
          <t>R0</t>
        </is>
      </c>
      <c r="AB553" s="73" t="n">
        <v>0</v>
      </c>
      <c r="AC553" s="73" t="n"/>
      <c r="AD553" s="73" t="n"/>
      <c r="AE553" s="73" t="n"/>
      <c r="AF553" s="73" t="n"/>
      <c r="AG553" s="73" t="n"/>
      <c r="AH553" s="73" t="n"/>
      <c r="AI553" s="73" t="n"/>
      <c r="AJ553" s="73" t="n"/>
      <c r="AK553" s="73" t="n"/>
      <c r="AL553" s="73" t="n"/>
      <c r="AM553" s="73" t="n"/>
      <c r="AN553" s="73" t="n"/>
      <c r="AO553" s="73" t="n"/>
      <c r="AP553" s="73" t="n"/>
      <c r="AQ553" s="73" t="n"/>
      <c r="AR553" s="73" t="n"/>
      <c r="AS553" s="73" t="n"/>
      <c r="AT553" s="73" t="n"/>
      <c r="AU553" s="73" t="n"/>
      <c r="AV553" s="73" t="n"/>
      <c r="AW553" s="73" t="n"/>
      <c r="AX553" s="73" t="n"/>
      <c r="AY553" s="73" t="n"/>
      <c r="AZ553" s="73" t="n"/>
      <c r="BA553" s="73" t="n"/>
      <c r="BB553" s="73" t="n"/>
      <c r="BC553" s="73" t="n"/>
      <c r="BD553" s="73" t="n"/>
      <c r="BE553" s="73" t="n"/>
      <c r="BF553" s="73" t="n"/>
      <c r="BG553" s="73" t="n"/>
      <c r="BH553" s="73" t="n"/>
      <c r="BI553" s="73" t="n"/>
      <c r="BJ553" s="73" t="n"/>
      <c r="BK553" s="73" t="n"/>
      <c r="BL553" s="73" t="n"/>
      <c r="BM553" s="73" t="n"/>
      <c r="BN553" s="73" t="n"/>
      <c r="BO553" s="73" t="n"/>
      <c r="BP553" s="73" t="n"/>
      <c r="BQ553" s="62">
        <f>COUNTIF($G553:$BP553,"a")+COUNTIF($G553:$BP553,"r0,a5")/2+COUNTIF($G553:$BP553,"p5,a5")/2</f>
        <v/>
      </c>
      <c r="BR553" s="62">
        <f>COUNTIF($G553:$BP553,"d")+COUNTIF($G553:$BP553,"r0,d5")/2+COUNTIF($G553:$BP553,"p5,d5")/2</f>
        <v/>
      </c>
      <c r="BS553" s="62">
        <f>COUNTIF($G553:$BP553,"b")+COUNTIF($G553:$BP553,"r0,b5")/2+COUNTIF($G553:$BP553,"p5,b5")/2</f>
        <v/>
      </c>
      <c r="BT553" s="62">
        <f>COUNTIF($G553:$BP553,"c")+COUNTIF($G553:$BP553,"r0,c5")/2+COUNTIF($G553:$BP553,"p5,c5")/2</f>
        <v/>
      </c>
      <c r="BU553" s="62">
        <f>COUNTIF($G553:$BP553,"KH")+COUNTIF($G553:$BP553,"TL")+COUNTIF($G553:$BP553,"L")</f>
        <v/>
      </c>
      <c r="BV553" s="62" t="n"/>
      <c r="BW553" s="62">
        <f>COUNTIF($G553:$BP553,"hh")</f>
        <v/>
      </c>
      <c r="BX553" s="62">
        <f>COUNTIF($G553:$BP553,"nt7")</f>
        <v/>
      </c>
      <c r="BY553" s="62">
        <f>COUNTIF($G553:$BP553,"P")+COUNTIF($G553:$BP553,"p5,a5")/2+COUNTIF($G553:$BP553,"p5,b5")/2+COUNTIF($G553:$BP553,"p5,c5")/2+COUNTIF($G553:$BP553,"p5,d5")/2</f>
        <v/>
      </c>
      <c r="BZ553" s="63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4">
        <f>IF(BZ553&gt;25,4,IF(BZ553&gt;18,3,IF(BZ553&gt;12,2,IF(BZ553&gt;4,1,0))))-BX553-2+1</f>
        <v/>
      </c>
      <c r="CE553" s="30" t="n"/>
      <c r="CF553" s="64">
        <f>CD553*CI553</f>
        <v/>
      </c>
      <c r="CG553" s="65">
        <f>F553-BY553+1</f>
        <v/>
      </c>
      <c r="CH553" s="64">
        <f>CE553*16</f>
        <v/>
      </c>
      <c r="CI553" s="66">
        <f>VLOOKUP(A553,[1]DATA!$A$6:$AI$331,34,0)</f>
        <v/>
      </c>
      <c r="CJ553" s="67">
        <f>VLOOKUP(A553,[2]CHAMCONG!A$7:CI$333,79,0)</f>
        <v/>
      </c>
      <c r="CK553" s="68">
        <f>CJ553-CA553</f>
        <v/>
      </c>
    </row>
    <row r="554">
      <c r="A554" s="88" t="inlineStr">
        <is>
          <t>A604</t>
        </is>
      </c>
      <c r="B554" s="70" t="inlineStr">
        <is>
          <t>Lê Thanh Tòng</t>
        </is>
      </c>
      <c r="C554" s="77" t="inlineStr">
        <is>
          <t>Hành Chính</t>
        </is>
      </c>
      <c r="D554" s="84" t="inlineStr">
        <is>
          <t>Trực tiếp</t>
        </is>
      </c>
      <c r="E554" s="69" t="inlineStr">
        <is>
          <t>2015-05-23</t>
        </is>
      </c>
      <c r="F554" s="69" t="inlineStr"/>
      <c r="G554" s="73" t="inlineStr">
        <is>
          <t>C</t>
        </is>
      </c>
      <c r="H554" s="73" t="n">
        <v>4</v>
      </c>
      <c r="I554" s="75" t="inlineStr">
        <is>
          <t>C</t>
        </is>
      </c>
      <c r="J554" s="75" t="n">
        <v>4</v>
      </c>
      <c r="K554" s="73" t="inlineStr"/>
      <c r="L554" s="73" t="n">
        <v>0</v>
      </c>
      <c r="M554" s="73" t="inlineStr">
        <is>
          <t>A</t>
        </is>
      </c>
      <c r="N554" s="73" t="n">
        <v>4</v>
      </c>
      <c r="O554" s="75" t="inlineStr">
        <is>
          <t>A</t>
        </is>
      </c>
      <c r="P554" s="75" t="n">
        <v>3</v>
      </c>
      <c r="Q554" s="73" t="inlineStr">
        <is>
          <t>P0</t>
        </is>
      </c>
      <c r="R554" s="73" t="n">
        <v>0</v>
      </c>
      <c r="S554" s="73" t="inlineStr">
        <is>
          <t>A</t>
        </is>
      </c>
      <c r="T554" s="73" t="n">
        <v>3</v>
      </c>
      <c r="U554" s="73" t="inlineStr">
        <is>
          <t>A</t>
        </is>
      </c>
      <c r="V554" s="73" t="n">
        <v>3</v>
      </c>
      <c r="W554" s="73" t="inlineStr">
        <is>
          <t>L</t>
        </is>
      </c>
      <c r="X554" s="73" t="n">
        <v>0</v>
      </c>
      <c r="Y554" s="73" t="inlineStr"/>
      <c r="Z554" s="73" t="n">
        <v>0</v>
      </c>
      <c r="AA554" s="73" t="inlineStr">
        <is>
          <t>R0</t>
        </is>
      </c>
      <c r="AB554" s="73" t="n">
        <v>0</v>
      </c>
      <c r="AC554" s="73" t="n"/>
      <c r="AD554" s="73" t="n"/>
      <c r="AE554" s="73" t="n"/>
      <c r="AF554" s="73" t="n"/>
      <c r="AG554" s="73" t="n"/>
      <c r="AH554" s="73" t="n"/>
      <c r="AI554" s="73" t="n"/>
      <c r="AJ554" s="73" t="n"/>
      <c r="AK554" s="73" t="n"/>
      <c r="AL554" s="73" t="n"/>
      <c r="AM554" s="73" t="n"/>
      <c r="AN554" s="73" t="n"/>
      <c r="AO554" s="73" t="n"/>
      <c r="AP554" s="73" t="n"/>
      <c r="AQ554" s="73" t="n"/>
      <c r="AR554" s="73" t="n"/>
      <c r="AS554" s="73" t="n"/>
      <c r="AT554" s="73" t="n"/>
      <c r="AU554" s="73" t="n"/>
      <c r="AV554" s="73" t="n"/>
      <c r="AW554" s="73" t="n"/>
      <c r="AX554" s="73" t="n"/>
      <c r="AY554" s="73" t="n"/>
      <c r="AZ554" s="73" t="n"/>
      <c r="BA554" s="73" t="n"/>
      <c r="BB554" s="73" t="n"/>
      <c r="BC554" s="73" t="n"/>
      <c r="BD554" s="73" t="n"/>
      <c r="BE554" s="73" t="n"/>
      <c r="BF554" s="73" t="n"/>
      <c r="BG554" s="73" t="n"/>
      <c r="BH554" s="73" t="n"/>
      <c r="BI554" s="73" t="n"/>
      <c r="BJ554" s="73" t="n"/>
      <c r="BK554" s="73" t="n"/>
      <c r="BL554" s="73" t="n"/>
      <c r="BM554" s="73" t="n"/>
      <c r="BN554" s="73" t="n"/>
      <c r="BO554" s="73" t="n"/>
      <c r="BP554" s="73" t="n"/>
      <c r="BQ554" s="62">
        <f>COUNTIF($G554:$BP554,"a")+COUNTIF($G554:$BP554,"r0,a5")/2+COUNTIF($G554:$BP554,"p5,a5")/2</f>
        <v/>
      </c>
      <c r="BR554" s="62">
        <f>COUNTIF($G554:$BP554,"d")+COUNTIF($G554:$BP554,"r0,d5")/2+COUNTIF($G554:$BP554,"p5,d5")/2</f>
        <v/>
      </c>
      <c r="BS554" s="62">
        <f>COUNTIF($G554:$BP554,"b")+COUNTIF($G554:$BP554,"r0,b5")/2+COUNTIF($G554:$BP554,"p5,b5")/2</f>
        <v/>
      </c>
      <c r="BT554" s="62">
        <f>COUNTIF($G554:$BP554,"c")+COUNTIF($G554:$BP554,"r0,c5")/2+COUNTIF($G554:$BP554,"p5,c5")/2</f>
        <v/>
      </c>
      <c r="BU554" s="62">
        <f>COUNTIF($G554:$BP554,"KH")+COUNTIF($G554:$BP554,"TL")+COUNTIF($G554:$BP554,"L")</f>
        <v/>
      </c>
      <c r="BV554" s="62" t="n"/>
      <c r="BW554" s="62">
        <f>COUNTIF($G554:$BP554,"hh")</f>
        <v/>
      </c>
      <c r="BX554" s="62">
        <f>COUNTIF($G554:$BP554,"nt7")</f>
        <v/>
      </c>
      <c r="BY554" s="62">
        <f>COUNTIF($G554:$BP554,"P")+COUNTIF($G554:$BP554,"p5,a5")/2+COUNTIF($G554:$BP554,"p5,b5")/2+COUNTIF($G554:$BP554,"p5,c5")/2+COUNTIF($G554:$BP554,"p5,d5")/2</f>
        <v/>
      </c>
      <c r="BZ554" s="63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4">
        <f>IF(BZ554&gt;25,4,IF(BZ554&gt;18,3,IF(BZ554&gt;12,2,IF(BZ554&gt;4,1,0))))-BX554-2+1</f>
        <v/>
      </c>
      <c r="CE554" s="30" t="n"/>
      <c r="CF554" s="64">
        <f>CD554*CI554</f>
        <v/>
      </c>
      <c r="CG554" s="65">
        <f>F554-BY554+1</f>
        <v/>
      </c>
      <c r="CH554" s="64">
        <f>CE554*16</f>
        <v/>
      </c>
      <c r="CI554" s="66">
        <f>VLOOKUP(A554,[1]DATA!$A$6:$AI$331,34,0)</f>
        <v/>
      </c>
      <c r="CJ554" s="67">
        <f>VLOOKUP(A554,[2]CHAMCONG!A$7:CI$333,79,0)</f>
        <v/>
      </c>
      <c r="CK554" s="68">
        <f>CJ554-CA554</f>
        <v/>
      </c>
    </row>
    <row r="555">
      <c r="A555" s="88" t="inlineStr">
        <is>
          <t>A610</t>
        </is>
      </c>
      <c r="B555" s="70" t="inlineStr">
        <is>
          <t>Nguyễn Hồng Thành Tài</t>
        </is>
      </c>
      <c r="C555" s="77" t="inlineStr">
        <is>
          <t>X1 Xi Line 1-1</t>
        </is>
      </c>
      <c r="D555" s="84" t="inlineStr">
        <is>
          <t>Trực tiếp</t>
        </is>
      </c>
      <c r="E555" s="69" t="inlineStr">
        <is>
          <t>2015-06-06</t>
        </is>
      </c>
      <c r="F555" s="69" t="inlineStr"/>
      <c r="G555" s="73" t="inlineStr">
        <is>
          <t>A</t>
        </is>
      </c>
      <c r="H555" s="73" t="n">
        <v>4</v>
      </c>
      <c r="I555" s="75" t="inlineStr">
        <is>
          <t>A</t>
        </is>
      </c>
      <c r="J555" s="75" t="n">
        <v>4</v>
      </c>
      <c r="K555" s="73" t="inlineStr">
        <is>
          <t>CN</t>
        </is>
      </c>
      <c r="L555" s="73" t="n">
        <v>0</v>
      </c>
      <c r="M555" s="73" t="inlineStr">
        <is>
          <t>A</t>
        </is>
      </c>
      <c r="N555" s="73" t="n">
        <v>4</v>
      </c>
      <c r="O555" s="75" t="inlineStr">
        <is>
          <t>A</t>
        </is>
      </c>
      <c r="P555" s="75" t="n">
        <v>0</v>
      </c>
      <c r="Q555" s="73" t="inlineStr">
        <is>
          <t>P0</t>
        </is>
      </c>
      <c r="R555" s="73" t="n">
        <v>0</v>
      </c>
      <c r="S555" s="73" t="inlineStr">
        <is>
          <t>P0</t>
        </is>
      </c>
      <c r="T555" s="73" t="n">
        <v>0</v>
      </c>
      <c r="U555" s="73" t="inlineStr">
        <is>
          <t>P0</t>
        </is>
      </c>
      <c r="V555" s="73" t="n">
        <v>0</v>
      </c>
      <c r="W555" s="73" t="inlineStr">
        <is>
          <t>L</t>
        </is>
      </c>
      <c r="X555" s="73" t="n">
        <v>0</v>
      </c>
      <c r="Y555" s="73" t="inlineStr"/>
      <c r="Z555" s="73" t="n">
        <v>0</v>
      </c>
      <c r="AA555" s="73" t="inlineStr">
        <is>
          <t>P0</t>
        </is>
      </c>
      <c r="AB555" s="73" t="n">
        <v>0</v>
      </c>
      <c r="AC555" s="73" t="n"/>
      <c r="AD555" s="73" t="n"/>
      <c r="AE555" s="73" t="n"/>
      <c r="AF555" s="73" t="n"/>
      <c r="AG555" s="73" t="n"/>
      <c r="AH555" s="73" t="n"/>
      <c r="AI555" s="73" t="n"/>
      <c r="AJ555" s="73" t="n"/>
      <c r="AK555" s="73" t="n"/>
      <c r="AL555" s="73" t="n"/>
      <c r="AM555" s="73" t="n"/>
      <c r="AN555" s="73" t="n"/>
      <c r="AO555" s="73" t="n"/>
      <c r="AP555" s="73" t="n"/>
      <c r="AQ555" s="73" t="n"/>
      <c r="AR555" s="73" t="n"/>
      <c r="AS555" s="73" t="n"/>
      <c r="AT555" s="73" t="n"/>
      <c r="AU555" s="73" t="n"/>
      <c r="AV555" s="73" t="n"/>
      <c r="AW555" s="73" t="n"/>
      <c r="AX555" s="73" t="n"/>
      <c r="AY555" s="73" t="n"/>
      <c r="AZ555" s="73" t="n"/>
      <c r="BA555" s="73" t="n"/>
      <c r="BB555" s="73" t="n"/>
      <c r="BC555" s="73" t="n"/>
      <c r="BD555" s="73" t="n"/>
      <c r="BE555" s="73" t="n"/>
      <c r="BF555" s="73" t="n"/>
      <c r="BG555" s="73" t="n"/>
      <c r="BH555" s="73" t="n"/>
      <c r="BI555" s="73" t="n"/>
      <c r="BJ555" s="73" t="n"/>
      <c r="BK555" s="73" t="n"/>
      <c r="BL555" s="73" t="n"/>
      <c r="BM555" s="73" t="n"/>
      <c r="BN555" s="73" t="n"/>
      <c r="BO555" s="73" t="n"/>
      <c r="BP555" s="73" t="n"/>
      <c r="BQ555" s="62">
        <f>COUNTIF($G555:$BP555,"a")+COUNTIF($G555:$BP555,"r0,a5")/2+COUNTIF($G555:$BP555,"p5,a5")/2</f>
        <v/>
      </c>
      <c r="BR555" s="62">
        <f>COUNTIF($G555:$BP555,"d")+COUNTIF($G555:$BP555,"r0,d5")/2+COUNTIF($G555:$BP555,"p5,d5")/2</f>
        <v/>
      </c>
      <c r="BS555" s="62">
        <f>COUNTIF($G555:$BP555,"b")+COUNTIF($G555:$BP555,"r0,b5")/2+COUNTIF($G555:$BP555,"p5,b5")/2</f>
        <v/>
      </c>
      <c r="BT555" s="62">
        <f>COUNTIF($G555:$BP555,"c")+COUNTIF($G555:$BP555,"r0,c5")/2+COUNTIF($G555:$BP555,"p5,c5")/2</f>
        <v/>
      </c>
      <c r="BU555" s="62">
        <f>COUNTIF($G555:$BP555,"KH")+COUNTIF($G555:$BP555,"TL")+COUNTIF($G555:$BP555,"L")</f>
        <v/>
      </c>
      <c r="BV555" s="62" t="n"/>
      <c r="BW555" s="62">
        <f>COUNTIF($G555:$BP555,"hh")</f>
        <v/>
      </c>
      <c r="BX555" s="62">
        <f>COUNTIF($G555:$BP555,"nt7")</f>
        <v/>
      </c>
      <c r="BY555" s="62">
        <f>COUNTIF($G555:$BP555,"P")+COUNTIF($G555:$BP555,"p5,a5")/2+COUNTIF($G555:$BP555,"p5,b5")/2+COUNTIF($G555:$BP555,"p5,c5")/2+COUNTIF($G555:$BP555,"p5,d5")/2</f>
        <v/>
      </c>
      <c r="BZ555" s="63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4">
        <f>IF(BZ555&gt;25,4,IF(BZ555&gt;18,3,IF(BZ555&gt;12,2,IF(BZ555&gt;4,1,0))))-BX555-2+1</f>
        <v/>
      </c>
      <c r="CE555" s="30" t="n"/>
      <c r="CF555" s="64">
        <f>CD555*CI555</f>
        <v/>
      </c>
      <c r="CG555" s="65">
        <f>F555-BY555+1</f>
        <v/>
      </c>
      <c r="CH555" s="64">
        <f>CE555*16</f>
        <v/>
      </c>
      <c r="CI555" s="66">
        <f>VLOOKUP(A555,[1]DATA!$A$6:$AI$331,34,0)</f>
        <v/>
      </c>
      <c r="CJ555" s="67">
        <f>VLOOKUP(A555,[2]CHAMCONG!A$7:CI$333,79,0)</f>
        <v/>
      </c>
      <c r="CK555" s="68">
        <f>CJ555-CA555</f>
        <v/>
      </c>
    </row>
    <row r="556">
      <c r="A556" s="88" t="inlineStr">
        <is>
          <t>A617</t>
        </is>
      </c>
      <c r="B556" s="70" t="inlineStr">
        <is>
          <t>Dương Văn Kiệm</t>
        </is>
      </c>
      <c r="C556" s="77" t="inlineStr">
        <is>
          <t>X2 Line 2-3</t>
        </is>
      </c>
      <c r="D556" s="84" t="inlineStr">
        <is>
          <t>Trực tiếp</t>
        </is>
      </c>
      <c r="E556" s="69" t="inlineStr">
        <is>
          <t>2015-07-27</t>
        </is>
      </c>
      <c r="F556" s="69" t="inlineStr"/>
      <c r="G556" s="73" t="inlineStr">
        <is>
          <t>C</t>
        </is>
      </c>
      <c r="H556" s="73" t="n">
        <v>4</v>
      </c>
      <c r="I556" s="75" t="inlineStr">
        <is>
          <t>C</t>
        </is>
      </c>
      <c r="J556" s="75" t="n">
        <v>4</v>
      </c>
      <c r="K556" s="73" t="inlineStr"/>
      <c r="L556" s="73" t="n">
        <v>0</v>
      </c>
      <c r="M556" s="73" t="inlineStr">
        <is>
          <t>A</t>
        </is>
      </c>
      <c r="N556" s="73" t="n">
        <v>4</v>
      </c>
      <c r="O556" s="75" t="inlineStr">
        <is>
          <t>A</t>
        </is>
      </c>
      <c r="P556" s="75" t="n">
        <v>4</v>
      </c>
      <c r="Q556" s="73" t="inlineStr">
        <is>
          <t>A</t>
        </is>
      </c>
      <c r="R556" s="73" t="n">
        <v>4</v>
      </c>
      <c r="S556" s="73" t="inlineStr">
        <is>
          <t>A</t>
        </is>
      </c>
      <c r="T556" s="73" t="n">
        <v>4</v>
      </c>
      <c r="U556" s="73" t="inlineStr">
        <is>
          <t>A</t>
        </is>
      </c>
      <c r="V556" s="73" t="n">
        <v>4</v>
      </c>
      <c r="W556" s="73" t="inlineStr">
        <is>
          <t>L</t>
        </is>
      </c>
      <c r="X556" s="73" t="n">
        <v>0</v>
      </c>
      <c r="Y556" s="73" t="inlineStr"/>
      <c r="Z556" s="73" t="n">
        <v>0</v>
      </c>
      <c r="AA556" s="73" t="inlineStr">
        <is>
          <t>R0</t>
        </is>
      </c>
      <c r="AB556" s="73" t="n">
        <v>0</v>
      </c>
      <c r="AC556" s="73" t="n"/>
      <c r="AD556" s="73" t="n"/>
      <c r="AE556" s="73" t="n"/>
      <c r="AF556" s="73" t="n"/>
      <c r="AG556" s="73" t="n"/>
      <c r="AH556" s="73" t="n"/>
      <c r="AI556" s="73" t="n"/>
      <c r="AJ556" s="73" t="n"/>
      <c r="AK556" s="73" t="n"/>
      <c r="AL556" s="73" t="n"/>
      <c r="AM556" s="73" t="n"/>
      <c r="AN556" s="73" t="n"/>
      <c r="AO556" s="73" t="n"/>
      <c r="AP556" s="73" t="n"/>
      <c r="AQ556" s="73" t="n"/>
      <c r="AR556" s="73" t="n"/>
      <c r="AS556" s="73" t="n"/>
      <c r="AT556" s="73" t="n"/>
      <c r="AU556" s="73" t="n"/>
      <c r="AV556" s="73" t="n"/>
      <c r="AW556" s="73" t="n"/>
      <c r="AX556" s="73" t="n"/>
      <c r="AY556" s="73" t="n"/>
      <c r="AZ556" s="73" t="n"/>
      <c r="BA556" s="73" t="n"/>
      <c r="BB556" s="73" t="n"/>
      <c r="BC556" s="73" t="n"/>
      <c r="BD556" s="73" t="n"/>
      <c r="BE556" s="73" t="n"/>
      <c r="BF556" s="73" t="n"/>
      <c r="BG556" s="73" t="n"/>
      <c r="BH556" s="73" t="n"/>
      <c r="BI556" s="73" t="n"/>
      <c r="BJ556" s="73" t="n"/>
      <c r="BK556" s="73" t="n"/>
      <c r="BL556" s="73" t="n"/>
      <c r="BM556" s="73" t="n"/>
      <c r="BN556" s="73" t="n"/>
      <c r="BO556" s="73" t="n"/>
      <c r="BP556" s="73" t="n"/>
      <c r="BQ556" s="62">
        <f>COUNTIF($G556:$BP556,"a")+COUNTIF($G556:$BP556,"r0,a5")/2+COUNTIF($G556:$BP556,"p5,a5")/2</f>
        <v/>
      </c>
      <c r="BR556" s="62">
        <f>COUNTIF($G556:$BP556,"d")+COUNTIF($G556:$BP556,"r0,d5")/2+COUNTIF($G556:$BP556,"p5,d5")/2</f>
        <v/>
      </c>
      <c r="BS556" s="62">
        <f>COUNTIF($G556:$BP556,"b")+COUNTIF($G556:$BP556,"r0,b5")/2+COUNTIF($G556:$BP556,"p5,b5")/2</f>
        <v/>
      </c>
      <c r="BT556" s="62">
        <f>COUNTIF($G556:$BP556,"c")+COUNTIF($G556:$BP556,"r0,c5")/2+COUNTIF($G556:$BP556,"p5,c5")/2</f>
        <v/>
      </c>
      <c r="BU556" s="62">
        <f>COUNTIF($G556:$BP556,"KH")+COUNTIF($G556:$BP556,"TL")+COUNTIF($G556:$BP556,"L")</f>
        <v/>
      </c>
      <c r="BV556" s="62" t="n"/>
      <c r="BW556" s="62">
        <f>COUNTIF($G556:$BP556,"hh")</f>
        <v/>
      </c>
      <c r="BX556" s="62">
        <f>COUNTIF($G556:$BP556,"nt7")</f>
        <v/>
      </c>
      <c r="BY556" s="62">
        <f>COUNTIF($G556:$BP556,"P")+COUNTIF($G556:$BP556,"p5,a5")/2+COUNTIF($G556:$BP556,"p5,b5")/2+COUNTIF($G556:$BP556,"p5,c5")/2+COUNTIF($G556:$BP556,"p5,d5")/2</f>
        <v/>
      </c>
      <c r="BZ556" s="63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4">
        <f>IF(BZ556&gt;25,4,IF(BZ556&gt;18,3,IF(BZ556&gt;12,2,IF(BZ556&gt;4,1,0))))-BX556-2+1</f>
        <v/>
      </c>
      <c r="CE556" s="30" t="n"/>
      <c r="CF556" s="64">
        <f>CD556*CI556</f>
        <v/>
      </c>
      <c r="CG556" s="65">
        <f>F556-BY556+1</f>
        <v/>
      </c>
      <c r="CH556" s="64">
        <f>CE556*16</f>
        <v/>
      </c>
      <c r="CI556" s="66">
        <f>VLOOKUP(A556,[1]DATA!$A$6:$AI$331,34,0)</f>
        <v/>
      </c>
      <c r="CJ556" s="67">
        <f>VLOOKUP(A556,[2]CHAMCONG!A$7:CI$333,79,0)</f>
        <v/>
      </c>
      <c r="CK556" s="68">
        <f>CJ556-CA556</f>
        <v/>
      </c>
    </row>
    <row r="557">
      <c r="A557" s="88" t="inlineStr">
        <is>
          <t>A625</t>
        </is>
      </c>
      <c r="B557" s="70" t="inlineStr">
        <is>
          <t>Huỳnh Thị Mỹ Vân</t>
        </is>
      </c>
      <c r="C557" s="77" t="inlineStr">
        <is>
          <t>X1 Xi Line 1-1</t>
        </is>
      </c>
      <c r="D557" s="84" t="inlineStr">
        <is>
          <t>Trực tiếp</t>
        </is>
      </c>
      <c r="E557" s="69" t="inlineStr">
        <is>
          <t>2015-08-31</t>
        </is>
      </c>
      <c r="F557" s="69" t="inlineStr"/>
      <c r="G557" s="73" t="inlineStr">
        <is>
          <t>A</t>
        </is>
      </c>
      <c r="H557" s="73" t="n">
        <v>4</v>
      </c>
      <c r="I557" s="75" t="inlineStr">
        <is>
          <t>A</t>
        </is>
      </c>
      <c r="J557" s="75" t="n">
        <v>4</v>
      </c>
      <c r="K557" s="73" t="inlineStr">
        <is>
          <t>CN</t>
        </is>
      </c>
      <c r="L557" s="73" t="n">
        <v>12</v>
      </c>
      <c r="M557" s="73" t="inlineStr">
        <is>
          <t>C</t>
        </is>
      </c>
      <c r="N557" s="73" t="n">
        <v>4</v>
      </c>
      <c r="O557" s="75" t="inlineStr">
        <is>
          <t>C</t>
        </is>
      </c>
      <c r="P557" s="75" t="n">
        <v>4</v>
      </c>
      <c r="Q557" s="73" t="inlineStr">
        <is>
          <t>R0</t>
        </is>
      </c>
      <c r="R557" s="73" t="n">
        <v>0</v>
      </c>
      <c r="S557" s="73" t="inlineStr">
        <is>
          <t>R0</t>
        </is>
      </c>
      <c r="T557" s="73" t="n">
        <v>0</v>
      </c>
      <c r="U557" s="73" t="inlineStr">
        <is>
          <t>C</t>
        </is>
      </c>
      <c r="V557" s="73" t="n">
        <v>4</v>
      </c>
      <c r="W557" s="73" t="inlineStr">
        <is>
          <t>L</t>
        </is>
      </c>
      <c r="X557" s="73" t="n">
        <v>0</v>
      </c>
      <c r="Y557" s="73" t="inlineStr"/>
      <c r="Z557" s="73" t="n">
        <v>0</v>
      </c>
      <c r="AA557" s="73" t="inlineStr">
        <is>
          <t>R0</t>
        </is>
      </c>
      <c r="AB557" s="73" t="n">
        <v>0</v>
      </c>
      <c r="AC557" s="73" t="n"/>
      <c r="AD557" s="73" t="n"/>
      <c r="AE557" s="73" t="n"/>
      <c r="AF557" s="73" t="n"/>
      <c r="AG557" s="73" t="n"/>
      <c r="AH557" s="73" t="n"/>
      <c r="AI557" s="73" t="n"/>
      <c r="AJ557" s="73" t="n"/>
      <c r="AK557" s="73" t="n"/>
      <c r="AL557" s="73" t="n"/>
      <c r="AM557" s="73" t="n"/>
      <c r="AN557" s="73" t="n"/>
      <c r="AO557" s="73" t="n"/>
      <c r="AP557" s="73" t="n"/>
      <c r="AQ557" s="73" t="n"/>
      <c r="AR557" s="73" t="n"/>
      <c r="AS557" s="73" t="n"/>
      <c r="AT557" s="73" t="n"/>
      <c r="AU557" s="73" t="n"/>
      <c r="AV557" s="73" t="n"/>
      <c r="AW557" s="73" t="n"/>
      <c r="AX557" s="73" t="n"/>
      <c r="AY557" s="73" t="n"/>
      <c r="AZ557" s="73" t="n"/>
      <c r="BA557" s="73" t="n"/>
      <c r="BB557" s="73" t="n"/>
      <c r="BC557" s="73" t="n"/>
      <c r="BD557" s="73" t="n"/>
      <c r="BE557" s="73" t="n"/>
      <c r="BF557" s="73" t="n"/>
      <c r="BG557" s="73" t="n"/>
      <c r="BH557" s="73" t="n"/>
      <c r="BI557" s="73" t="n"/>
      <c r="BJ557" s="73" t="n"/>
      <c r="BK557" s="73" t="n"/>
      <c r="BL557" s="73" t="n"/>
      <c r="BM557" s="73" t="n"/>
      <c r="BN557" s="73" t="n"/>
      <c r="BO557" s="73" t="n"/>
      <c r="BP557" s="73" t="n"/>
      <c r="BQ557" s="62">
        <f>COUNTIF($G557:$BP557,"a")+COUNTIF($G557:$BP557,"r0,a5")/2+COUNTIF($G557:$BP557,"p5,a5")/2</f>
        <v/>
      </c>
      <c r="BR557" s="62">
        <f>COUNTIF($G557:$BP557,"d")+COUNTIF($G557:$BP557,"r0,d5")/2+COUNTIF($G557:$BP557,"p5,d5")/2</f>
        <v/>
      </c>
      <c r="BS557" s="62">
        <f>COUNTIF($G557:$BP557,"b")+COUNTIF($G557:$BP557,"r0,b5")/2+COUNTIF($G557:$BP557,"p5,b5")/2</f>
        <v/>
      </c>
      <c r="BT557" s="62">
        <f>COUNTIF($G557:$BP557,"c")+COUNTIF($G557:$BP557,"r0,c5")/2+COUNTIF($G557:$BP557,"p5,c5")/2</f>
        <v/>
      </c>
      <c r="BU557" s="62">
        <f>COUNTIF($G557:$BP557,"KH")+COUNTIF($G557:$BP557,"TL")+COUNTIF($G557:$BP557,"L")</f>
        <v/>
      </c>
      <c r="BV557" s="62" t="n"/>
      <c r="BW557" s="62">
        <f>COUNTIF($G557:$BP557,"hh")</f>
        <v/>
      </c>
      <c r="BX557" s="62">
        <f>COUNTIF($G557:$BP557,"nt7")</f>
        <v/>
      </c>
      <c r="BY557" s="62">
        <f>COUNTIF($G557:$BP557,"P")+COUNTIF($G557:$BP557,"p5,a5")/2+COUNTIF($G557:$BP557,"p5,b5")/2+COUNTIF($G557:$BP557,"p5,c5")/2+COUNTIF($G557:$BP557,"p5,d5")/2</f>
        <v/>
      </c>
      <c r="BZ557" s="63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4">
        <f>IF(BZ557&gt;25,4,IF(BZ557&gt;18,3,IF(BZ557&gt;12,2,IF(BZ557&gt;4,1,0))))-BX557-2+1</f>
        <v/>
      </c>
      <c r="CE557" s="30" t="n"/>
      <c r="CF557" s="64">
        <f>CD557*CI557</f>
        <v/>
      </c>
      <c r="CG557" s="65">
        <f>F557-BY557+1</f>
        <v/>
      </c>
      <c r="CH557" s="64">
        <f>CE557*16</f>
        <v/>
      </c>
      <c r="CI557" s="66">
        <f>VLOOKUP(A557,[1]DATA!$A$6:$AI$331,34,0)</f>
        <v/>
      </c>
      <c r="CJ557" s="67">
        <f>VLOOKUP(A557,[2]CHAMCONG!A$7:CI$333,79,0)</f>
        <v/>
      </c>
      <c r="CK557" s="68">
        <f>CJ557-CA557</f>
        <v/>
      </c>
    </row>
    <row r="558">
      <c r="A558" s="88" t="inlineStr">
        <is>
          <t>A636</t>
        </is>
      </c>
      <c r="B558" s="70" t="inlineStr">
        <is>
          <t>Nguyễn Văn Thu</t>
        </is>
      </c>
      <c r="C558" s="77" t="inlineStr">
        <is>
          <t>Hành Chính</t>
        </is>
      </c>
      <c r="D558" s="84" t="inlineStr">
        <is>
          <t>Trực tiếp</t>
        </is>
      </c>
      <c r="E558" s="69" t="inlineStr">
        <is>
          <t>2015-09-15</t>
        </is>
      </c>
      <c r="F558" s="69" t="inlineStr"/>
      <c r="G558" s="73" t="inlineStr">
        <is>
          <t>A</t>
        </is>
      </c>
      <c r="H558" s="73" t="n">
        <v>4</v>
      </c>
      <c r="I558" s="75" t="inlineStr">
        <is>
          <t>A</t>
        </is>
      </c>
      <c r="J558" s="75" t="n">
        <v>4</v>
      </c>
      <c r="K558" s="73" t="inlineStr"/>
      <c r="L558" s="73" t="n">
        <v>4</v>
      </c>
      <c r="M558" s="73" t="inlineStr">
        <is>
          <t>C</t>
        </is>
      </c>
      <c r="N558" s="73" t="n">
        <v>4</v>
      </c>
      <c r="O558" s="75" t="inlineStr">
        <is>
          <t>C</t>
        </is>
      </c>
      <c r="P558" s="75" t="n">
        <v>4</v>
      </c>
      <c r="Q558" s="73" t="inlineStr">
        <is>
          <t>C</t>
        </is>
      </c>
      <c r="R558" s="73" t="n">
        <v>4</v>
      </c>
      <c r="S558" s="73" t="inlineStr">
        <is>
          <t>C</t>
        </is>
      </c>
      <c r="T558" s="73" t="n">
        <v>4</v>
      </c>
      <c r="U558" s="73" t="inlineStr">
        <is>
          <t>C</t>
        </is>
      </c>
      <c r="V558" s="73" t="n">
        <v>4</v>
      </c>
      <c r="W558" s="73" t="inlineStr">
        <is>
          <t>L</t>
        </is>
      </c>
      <c r="X558" s="73" t="n">
        <v>0</v>
      </c>
      <c r="Y558" s="73" t="inlineStr"/>
      <c r="Z558" s="73" t="n">
        <v>0</v>
      </c>
      <c r="AA558" s="73" t="inlineStr">
        <is>
          <t>P0</t>
        </is>
      </c>
      <c r="AB558" s="73" t="n">
        <v>0</v>
      </c>
      <c r="AC558" s="73" t="n"/>
      <c r="AD558" s="73" t="n"/>
      <c r="AE558" s="73" t="n"/>
      <c r="AF558" s="73" t="n"/>
      <c r="AG558" s="73" t="n"/>
      <c r="AH558" s="73" t="n"/>
      <c r="AI558" s="73" t="n"/>
      <c r="AJ558" s="73" t="n"/>
      <c r="AK558" s="73" t="n"/>
      <c r="AL558" s="73" t="n"/>
      <c r="AM558" s="73" t="n"/>
      <c r="AN558" s="73" t="n"/>
      <c r="AO558" s="73" t="n"/>
      <c r="AP558" s="73" t="n"/>
      <c r="AQ558" s="73" t="n"/>
      <c r="AR558" s="73" t="n"/>
      <c r="AS558" s="73" t="n"/>
      <c r="AT558" s="73" t="n"/>
      <c r="AU558" s="73" t="n"/>
      <c r="AV558" s="73" t="n"/>
      <c r="AW558" s="73" t="n"/>
      <c r="AX558" s="73" t="n"/>
      <c r="AY558" s="73" t="n"/>
      <c r="AZ558" s="73" t="n"/>
      <c r="BA558" s="73" t="n"/>
      <c r="BB558" s="73" t="n"/>
      <c r="BC558" s="73" t="n"/>
      <c r="BD558" s="73" t="n"/>
      <c r="BE558" s="73" t="n"/>
      <c r="BF558" s="73" t="n"/>
      <c r="BG558" s="73" t="n"/>
      <c r="BH558" s="73" t="n"/>
      <c r="BI558" s="73" t="n"/>
      <c r="BJ558" s="73" t="n"/>
      <c r="BK558" s="73" t="n"/>
      <c r="BL558" s="73" t="n"/>
      <c r="BM558" s="73" t="n"/>
      <c r="BN558" s="73" t="n"/>
      <c r="BO558" s="73" t="n"/>
      <c r="BP558" s="73" t="n"/>
      <c r="BQ558" s="62">
        <f>COUNTIF($G558:$BP558,"a")+COUNTIF($G558:$BP558,"r0,a5")/2+COUNTIF($G558:$BP558,"p5,a5")/2</f>
        <v/>
      </c>
      <c r="BR558" s="62">
        <f>COUNTIF($G558:$BP558,"d")+COUNTIF($G558:$BP558,"r0,d5")/2+COUNTIF($G558:$BP558,"p5,d5")/2</f>
        <v/>
      </c>
      <c r="BS558" s="62">
        <f>COUNTIF($G558:$BP558,"b")+COUNTIF($G558:$BP558,"r0,b5")/2+COUNTIF($G558:$BP558,"p5,b5")/2</f>
        <v/>
      </c>
      <c r="BT558" s="62">
        <f>COUNTIF($G558:$BP558,"c")+COUNTIF($G558:$BP558,"r0,c5")/2+COUNTIF($G558:$BP558,"p5,c5")/2</f>
        <v/>
      </c>
      <c r="BU558" s="62">
        <f>COUNTIF($G558:$BP558,"KH")+COUNTIF($G558:$BP558,"TL")+COUNTIF($G558:$BP558,"L")</f>
        <v/>
      </c>
      <c r="BV558" s="62" t="n"/>
      <c r="BW558" s="62">
        <f>COUNTIF($G558:$BP558,"hh")</f>
        <v/>
      </c>
      <c r="BX558" s="62">
        <f>COUNTIF($G558:$BP558,"nt7")</f>
        <v/>
      </c>
      <c r="BY558" s="62">
        <f>COUNTIF($G558:$BP558,"P")+COUNTIF($G558:$BP558,"p5,a5")/2+COUNTIF($G558:$BP558,"p5,b5")/2+COUNTIF($G558:$BP558,"p5,c5")/2+COUNTIF($G558:$BP558,"p5,d5")/2</f>
        <v/>
      </c>
      <c r="BZ558" s="63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4">
        <f>IF(BZ558&gt;25,4,IF(BZ558&gt;18,3,IF(BZ558&gt;12,2,IF(BZ558&gt;4,1,0))))-BX558-2+1</f>
        <v/>
      </c>
      <c r="CE558" s="30" t="n"/>
      <c r="CF558" s="64">
        <f>CD558*CI558</f>
        <v/>
      </c>
      <c r="CG558" s="65">
        <f>F558-BY558+1</f>
        <v/>
      </c>
      <c r="CH558" s="64">
        <f>CE558*16</f>
        <v/>
      </c>
      <c r="CI558" s="66">
        <f>VLOOKUP(A558,[1]DATA!$A$6:$AI$331,34,0)</f>
        <v/>
      </c>
      <c r="CJ558" s="67">
        <f>VLOOKUP(A558,[2]CHAMCONG!A$7:CI$333,79,0)</f>
        <v/>
      </c>
      <c r="CK558" s="68">
        <f>CJ558-CA558</f>
        <v/>
      </c>
    </row>
    <row r="559">
      <c r="A559" s="88" t="inlineStr">
        <is>
          <t>A645</t>
        </is>
      </c>
      <c r="B559" s="70" t="inlineStr">
        <is>
          <t>Đỗ Nhật Quan</t>
        </is>
      </c>
      <c r="C559" s="77" t="inlineStr">
        <is>
          <t>X1 Xi Line 1-1</t>
        </is>
      </c>
      <c r="D559" s="84" t="inlineStr">
        <is>
          <t>Trực tiếp</t>
        </is>
      </c>
      <c r="E559" s="69" t="inlineStr">
        <is>
          <t>2015-11-20</t>
        </is>
      </c>
      <c r="F559" s="69" t="inlineStr"/>
      <c r="G559" s="73" t="inlineStr">
        <is>
          <t>C</t>
        </is>
      </c>
      <c r="H559" s="73" t="n">
        <v>4</v>
      </c>
      <c r="I559" s="75" t="inlineStr">
        <is>
          <t>C</t>
        </is>
      </c>
      <c r="J559" s="75" t="n">
        <v>4</v>
      </c>
      <c r="K559" s="73" t="inlineStr"/>
      <c r="L559" s="73" t="n">
        <v>0</v>
      </c>
      <c r="M559" s="73" t="inlineStr">
        <is>
          <t>A</t>
        </is>
      </c>
      <c r="N559" s="73" t="n">
        <v>4</v>
      </c>
      <c r="O559" s="75" t="inlineStr">
        <is>
          <t>P0</t>
        </is>
      </c>
      <c r="P559" s="75" t="n">
        <v>0</v>
      </c>
      <c r="Q559" s="73" t="inlineStr">
        <is>
          <t>A</t>
        </is>
      </c>
      <c r="R559" s="73" t="n">
        <v>4</v>
      </c>
      <c r="S559" s="73" t="inlineStr">
        <is>
          <t>R0</t>
        </is>
      </c>
      <c r="T559" s="73" t="n">
        <v>0</v>
      </c>
      <c r="U559" s="73" t="inlineStr">
        <is>
          <t>A</t>
        </is>
      </c>
      <c r="V559" s="73" t="n">
        <v>4</v>
      </c>
      <c r="W559" s="73" t="inlineStr">
        <is>
          <t>L</t>
        </is>
      </c>
      <c r="X559" s="73" t="n">
        <v>0</v>
      </c>
      <c r="Y559" s="73" t="inlineStr"/>
      <c r="Z559" s="73" t="n">
        <v>0</v>
      </c>
      <c r="AA559" s="73" t="inlineStr">
        <is>
          <t>P0</t>
        </is>
      </c>
      <c r="AB559" s="73" t="n">
        <v>0</v>
      </c>
      <c r="AC559" s="73" t="n"/>
      <c r="AD559" s="73" t="n"/>
      <c r="AE559" s="73" t="n"/>
      <c r="AF559" s="73" t="n"/>
      <c r="AG559" s="73" t="n"/>
      <c r="AH559" s="73" t="n"/>
      <c r="AI559" s="73" t="n"/>
      <c r="AJ559" s="73" t="n"/>
      <c r="AK559" s="73" t="n"/>
      <c r="AL559" s="73" t="n"/>
      <c r="AM559" s="73" t="n"/>
      <c r="AN559" s="73" t="n"/>
      <c r="AO559" s="73" t="n"/>
      <c r="AP559" s="73" t="n"/>
      <c r="AQ559" s="73" t="n"/>
      <c r="AR559" s="73" t="n"/>
      <c r="AS559" s="73" t="n"/>
      <c r="AT559" s="73" t="n"/>
      <c r="AU559" s="73" t="n"/>
      <c r="AV559" s="73" t="n"/>
      <c r="AW559" s="73" t="n"/>
      <c r="AX559" s="73" t="n"/>
      <c r="AY559" s="73" t="n"/>
      <c r="AZ559" s="73" t="n"/>
      <c r="BA559" s="73" t="n"/>
      <c r="BB559" s="73" t="n"/>
      <c r="BC559" s="73" t="n"/>
      <c r="BD559" s="73" t="n"/>
      <c r="BE559" s="73" t="n"/>
      <c r="BF559" s="73" t="n"/>
      <c r="BG559" s="73" t="n"/>
      <c r="BH559" s="73" t="n"/>
      <c r="BI559" s="73" t="n"/>
      <c r="BJ559" s="73" t="n"/>
      <c r="BK559" s="73" t="n"/>
      <c r="BL559" s="73" t="n"/>
      <c r="BM559" s="73" t="n"/>
      <c r="BN559" s="73" t="n"/>
      <c r="BO559" s="73" t="n"/>
      <c r="BP559" s="73" t="n"/>
      <c r="BQ559" s="62">
        <f>COUNTIF($G559:$BP559,"a")+COUNTIF($G559:$BP559,"r0,a5")/2+COUNTIF($G559:$BP559,"p5,a5")/2</f>
        <v/>
      </c>
      <c r="BR559" s="62">
        <f>COUNTIF($G559:$BP559,"d")+COUNTIF($G559:$BP559,"r0,d5")/2+COUNTIF($G559:$BP559,"p5,d5")/2</f>
        <v/>
      </c>
      <c r="BS559" s="62">
        <f>COUNTIF($G559:$BP559,"b")+COUNTIF($G559:$BP559,"r0,b5")/2+COUNTIF($G559:$BP559,"p5,b5")/2</f>
        <v/>
      </c>
      <c r="BT559" s="62">
        <f>COUNTIF($G559:$BP559,"c")+COUNTIF($G559:$BP559,"r0,c5")/2+COUNTIF($G559:$BP559,"p5,c5")/2</f>
        <v/>
      </c>
      <c r="BU559" s="62">
        <f>COUNTIF($G559:$BP559,"KH")+COUNTIF($G559:$BP559,"TL")+COUNTIF($G559:$BP559,"L")</f>
        <v/>
      </c>
      <c r="BV559" s="62" t="n"/>
      <c r="BW559" s="62">
        <f>COUNTIF($G559:$BP559,"hh")</f>
        <v/>
      </c>
      <c r="BX559" s="62">
        <f>COUNTIF($G559:$BP559,"nt7")</f>
        <v/>
      </c>
      <c r="BY559" s="62">
        <f>COUNTIF($G559:$BP559,"P")+COUNTIF($G559:$BP559,"p5,a5")/2+COUNTIF($G559:$BP559,"p5,b5")/2+COUNTIF($G559:$BP559,"p5,c5")/2+COUNTIF($G559:$BP559,"p5,d5")/2</f>
        <v/>
      </c>
      <c r="BZ559" s="63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4">
        <f>IF(BZ559&gt;25,4,IF(BZ559&gt;18,3,IF(BZ559&gt;12,2,IF(BZ559&gt;4,1,0))))-BX559-2+1</f>
        <v/>
      </c>
      <c r="CE559" s="30" t="n"/>
      <c r="CF559" s="64">
        <f>CD559*CI559</f>
        <v/>
      </c>
      <c r="CG559" s="65">
        <f>F559-BY559+1</f>
        <v/>
      </c>
      <c r="CH559" s="64">
        <f>CE559*16</f>
        <v/>
      </c>
      <c r="CI559" s="66">
        <f>VLOOKUP(A559,[1]DATA!$A$6:$AI$331,34,0)</f>
        <v/>
      </c>
      <c r="CJ559" s="67">
        <f>VLOOKUP(A559,[2]CHAMCONG!A$7:CI$333,79,0)</f>
        <v/>
      </c>
      <c r="CK559" s="68">
        <f>CJ559-CA559</f>
        <v/>
      </c>
    </row>
    <row r="560">
      <c r="A560" s="88" t="inlineStr">
        <is>
          <t>A648</t>
        </is>
      </c>
      <c r="B560" s="70" t="inlineStr">
        <is>
          <t>Bùi Văn Tài</t>
        </is>
      </c>
      <c r="C560" s="77" t="inlineStr">
        <is>
          <t>X1 Ép - B</t>
        </is>
      </c>
      <c r="D560" s="84" t="inlineStr">
        <is>
          <t>Trực tiếp</t>
        </is>
      </c>
      <c r="E560" s="69" t="inlineStr">
        <is>
          <t>2015-11-18</t>
        </is>
      </c>
      <c r="F560" s="69" t="inlineStr"/>
      <c r="G560" s="73" t="inlineStr">
        <is>
          <t>C</t>
        </is>
      </c>
      <c r="H560" s="73" t="n">
        <v>4</v>
      </c>
      <c r="I560" s="75" t="inlineStr">
        <is>
          <t>C</t>
        </is>
      </c>
      <c r="J560" s="75" t="n">
        <v>4</v>
      </c>
      <c r="K560" s="73" t="inlineStr"/>
      <c r="L560" s="73" t="n">
        <v>0</v>
      </c>
      <c r="M560" s="73" t="inlineStr">
        <is>
          <t>A</t>
        </is>
      </c>
      <c r="N560" s="73" t="n">
        <v>4</v>
      </c>
      <c r="O560" s="75" t="inlineStr">
        <is>
          <t>A</t>
        </is>
      </c>
      <c r="P560" s="75" t="n">
        <v>4</v>
      </c>
      <c r="Q560" s="73" t="inlineStr">
        <is>
          <t>A</t>
        </is>
      </c>
      <c r="R560" s="73" t="n">
        <v>4</v>
      </c>
      <c r="S560" s="73" t="inlineStr">
        <is>
          <t>A</t>
        </is>
      </c>
      <c r="T560" s="73" t="n">
        <v>4</v>
      </c>
      <c r="U560" s="73" t="inlineStr">
        <is>
          <t>A</t>
        </is>
      </c>
      <c r="V560" s="73" t="n">
        <v>4</v>
      </c>
      <c r="W560" s="73" t="inlineStr">
        <is>
          <t>L</t>
        </is>
      </c>
      <c r="X560" s="73" t="n">
        <v>0</v>
      </c>
      <c r="Y560" s="73" t="inlineStr"/>
      <c r="Z560" s="73" t="n">
        <v>0</v>
      </c>
      <c r="AA560" s="73" t="inlineStr">
        <is>
          <t>P0</t>
        </is>
      </c>
      <c r="AB560" s="73" t="n">
        <v>0</v>
      </c>
      <c r="AC560" s="73" t="n"/>
      <c r="AD560" s="73" t="n"/>
      <c r="AE560" s="73" t="n"/>
      <c r="AF560" s="73" t="n"/>
      <c r="AG560" s="73" t="n"/>
      <c r="AH560" s="73" t="n"/>
      <c r="AI560" s="73" t="n"/>
      <c r="AJ560" s="73" t="n"/>
      <c r="AK560" s="73" t="n"/>
      <c r="AL560" s="73" t="n"/>
      <c r="AM560" s="73" t="n"/>
      <c r="AN560" s="73" t="n"/>
      <c r="AO560" s="73" t="n"/>
      <c r="AP560" s="73" t="n"/>
      <c r="AQ560" s="73" t="n"/>
      <c r="AR560" s="73" t="n"/>
      <c r="AS560" s="73" t="n"/>
      <c r="AT560" s="73" t="n"/>
      <c r="AU560" s="73" t="n"/>
      <c r="AV560" s="73" t="n"/>
      <c r="AW560" s="73" t="n"/>
      <c r="AX560" s="73" t="n"/>
      <c r="AY560" s="73" t="n"/>
      <c r="AZ560" s="73" t="n"/>
      <c r="BA560" s="73" t="n"/>
      <c r="BB560" s="73" t="n"/>
      <c r="BC560" s="73" t="n"/>
      <c r="BD560" s="73" t="n"/>
      <c r="BE560" s="73" t="n"/>
      <c r="BF560" s="73" t="n"/>
      <c r="BG560" s="73" t="n"/>
      <c r="BH560" s="73" t="n"/>
      <c r="BI560" s="73" t="n"/>
      <c r="BJ560" s="73" t="n"/>
      <c r="BK560" s="73" t="n"/>
      <c r="BL560" s="73" t="n"/>
      <c r="BM560" s="73" t="n"/>
      <c r="BN560" s="73" t="n"/>
      <c r="BO560" s="73" t="n"/>
      <c r="BP560" s="73" t="n"/>
      <c r="BQ560" s="62">
        <f>COUNTIF($G560:$BP560,"a")+COUNTIF($G560:$BP560,"r0,a5")/2+COUNTIF($G560:$BP560,"p5,a5")/2</f>
        <v/>
      </c>
      <c r="BR560" s="62">
        <f>COUNTIF($G560:$BP560,"d")+COUNTIF($G560:$BP560,"r0,d5")/2+COUNTIF($G560:$BP560,"p5,d5")/2</f>
        <v/>
      </c>
      <c r="BS560" s="62">
        <f>COUNTIF($G560:$BP560,"b")+COUNTIF($G560:$BP560,"r0,b5")/2+COUNTIF($G560:$BP560,"p5,b5")/2</f>
        <v/>
      </c>
      <c r="BT560" s="62">
        <f>COUNTIF($G560:$BP560,"c")+COUNTIF($G560:$BP560,"r0,c5")/2+COUNTIF($G560:$BP560,"p5,c5")/2</f>
        <v/>
      </c>
      <c r="BU560" s="62">
        <f>COUNTIF($G560:$BP560,"KH")+COUNTIF($G560:$BP560,"TL")+COUNTIF($G560:$BP560,"L")</f>
        <v/>
      </c>
      <c r="BV560" s="62" t="n"/>
      <c r="BW560" s="62">
        <f>COUNTIF($G560:$BP560,"hh")</f>
        <v/>
      </c>
      <c r="BX560" s="62">
        <f>COUNTIF($G560:$BP560,"nt7")</f>
        <v/>
      </c>
      <c r="BY560" s="62">
        <f>COUNTIF($G560:$BP560,"P")+COUNTIF($G560:$BP560,"p5,a5")/2+COUNTIF($G560:$BP560,"p5,b5")/2+COUNTIF($G560:$BP560,"p5,c5")/2+COUNTIF($G560:$BP560,"p5,d5")/2</f>
        <v/>
      </c>
      <c r="BZ560" s="63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4">
        <f>IF(BZ560&gt;25,4,IF(BZ560&gt;18,3,IF(BZ560&gt;12,2,IF(BZ560&gt;4,1,0))))-BX560-2+1</f>
        <v/>
      </c>
      <c r="CE560" s="30" t="n"/>
      <c r="CF560" s="64">
        <f>CD560*CI560</f>
        <v/>
      </c>
      <c r="CG560" s="65">
        <f>F560-BY560+1</f>
        <v/>
      </c>
      <c r="CH560" s="64">
        <f>CE560*16</f>
        <v/>
      </c>
      <c r="CI560" s="66">
        <f>VLOOKUP(A560,[1]DATA!$A$6:$AI$331,34,0)</f>
        <v/>
      </c>
      <c r="CJ560" s="67">
        <f>VLOOKUP(A560,[2]CHAMCONG!A$7:CI$333,79,0)</f>
        <v/>
      </c>
      <c r="CK560" s="68">
        <f>CJ560-CA560</f>
        <v/>
      </c>
    </row>
    <row r="561">
      <c r="A561" s="88" t="inlineStr">
        <is>
          <t>A658</t>
        </is>
      </c>
      <c r="B561" s="70" t="inlineStr">
        <is>
          <t>Đặng Ngọc Hân</t>
        </is>
      </c>
      <c r="C561" s="77" t="inlineStr">
        <is>
          <t>X1 Ép - Nguội</t>
        </is>
      </c>
      <c r="D561" s="84" t="inlineStr">
        <is>
          <t>Trực tiếp</t>
        </is>
      </c>
      <c r="E561" s="69" t="inlineStr">
        <is>
          <t>2015-12-07</t>
        </is>
      </c>
      <c r="F561" s="69" t="inlineStr"/>
      <c r="G561" s="73" t="inlineStr"/>
      <c r="H561" s="73" t="n">
        <v>0</v>
      </c>
      <c r="I561" s="75" t="inlineStr"/>
      <c r="J561" s="75" t="n">
        <v>0</v>
      </c>
      <c r="K561" s="73" t="inlineStr">
        <is>
          <t>CN</t>
        </is>
      </c>
      <c r="L561" s="73" t="n">
        <v>0</v>
      </c>
      <c r="M561" s="73" t="inlineStr"/>
      <c r="N561" s="73" t="n">
        <v>0</v>
      </c>
      <c r="O561" s="75" t="inlineStr"/>
      <c r="P561" s="75" t="n">
        <v>0</v>
      </c>
      <c r="Q561" s="73" t="inlineStr"/>
      <c r="R561" s="73" t="n">
        <v>0</v>
      </c>
      <c r="S561" s="73" t="inlineStr"/>
      <c r="T561" s="73" t="n">
        <v>0</v>
      </c>
      <c r="U561" s="73" t="inlineStr"/>
      <c r="V561" s="73" t="n">
        <v>0</v>
      </c>
      <c r="W561" s="73" t="inlineStr">
        <is>
          <t>L</t>
        </is>
      </c>
      <c r="X561" s="73" t="n">
        <v>0</v>
      </c>
      <c r="Y561" s="73" t="inlineStr"/>
      <c r="Z561" s="73" t="n">
        <v>0</v>
      </c>
      <c r="AA561" s="73" t="inlineStr">
        <is>
          <t>R0</t>
        </is>
      </c>
      <c r="AB561" s="73" t="n">
        <v>0</v>
      </c>
      <c r="AC561" s="73" t="n"/>
      <c r="AD561" s="73" t="n"/>
      <c r="AE561" s="73" t="n"/>
      <c r="AF561" s="73" t="n"/>
      <c r="AG561" s="73" t="n"/>
      <c r="AH561" s="73" t="n"/>
      <c r="AI561" s="73" t="n"/>
      <c r="AJ561" s="73" t="n"/>
      <c r="AK561" s="73" t="n"/>
      <c r="AL561" s="73" t="n"/>
      <c r="AM561" s="73" t="n"/>
      <c r="AN561" s="73" t="n"/>
      <c r="AO561" s="73" t="n"/>
      <c r="AP561" s="73" t="n"/>
      <c r="AQ561" s="73" t="n"/>
      <c r="AR561" s="73" t="n"/>
      <c r="AS561" s="73" t="n"/>
      <c r="AT561" s="73" t="n"/>
      <c r="AU561" s="73" t="n"/>
      <c r="AV561" s="73" t="n"/>
      <c r="AW561" s="73" t="n"/>
      <c r="AX561" s="73" t="n"/>
      <c r="AY561" s="73" t="n"/>
      <c r="AZ561" s="73" t="n"/>
      <c r="BA561" s="73" t="n"/>
      <c r="BB561" s="73" t="n"/>
      <c r="BC561" s="73" t="n"/>
      <c r="BD561" s="73" t="n"/>
      <c r="BE561" s="73" t="n"/>
      <c r="BF561" s="73" t="n"/>
      <c r="BG561" s="73" t="n"/>
      <c r="BH561" s="73" t="n"/>
      <c r="BI561" s="73" t="n"/>
      <c r="BJ561" s="73" t="n"/>
      <c r="BK561" s="73" t="n"/>
      <c r="BL561" s="73" t="n"/>
      <c r="BM561" s="73" t="n"/>
      <c r="BN561" s="73" t="n"/>
      <c r="BO561" s="73" t="n"/>
      <c r="BP561" s="73" t="n"/>
      <c r="BQ561" s="62">
        <f>COUNTIF($G561:$BP561,"a")+COUNTIF($G561:$BP561,"r0,a5")/2+COUNTIF($G561:$BP561,"p5,a5")/2</f>
        <v/>
      </c>
      <c r="BR561" s="62">
        <f>COUNTIF($G561:$BP561,"d")+COUNTIF($G561:$BP561,"r0,d5")/2+COUNTIF($G561:$BP561,"p5,d5")/2</f>
        <v/>
      </c>
      <c r="BS561" s="62">
        <f>COUNTIF($G561:$BP561,"b")+COUNTIF($G561:$BP561,"r0,b5")/2+COUNTIF($G561:$BP561,"p5,b5")/2</f>
        <v/>
      </c>
      <c r="BT561" s="62">
        <f>COUNTIF($G561:$BP561,"c")+COUNTIF($G561:$BP561,"r0,c5")/2+COUNTIF($G561:$BP561,"p5,c5")/2</f>
        <v/>
      </c>
      <c r="BU561" s="62">
        <f>COUNTIF($G561:$BP561,"KH")+COUNTIF($G561:$BP561,"TL")+COUNTIF($G561:$BP561,"L")</f>
        <v/>
      </c>
      <c r="BV561" s="62" t="n"/>
      <c r="BW561" s="62">
        <f>COUNTIF($G561:$BP561,"hh")</f>
        <v/>
      </c>
      <c r="BX561" s="62">
        <f>COUNTIF($G561:$BP561,"nt7")</f>
        <v/>
      </c>
      <c r="BY561" s="62">
        <f>COUNTIF($G561:$BP561,"P")+COUNTIF($G561:$BP561,"p5,a5")/2+COUNTIF($G561:$BP561,"p5,b5")/2+COUNTIF($G561:$BP561,"p5,c5")/2+COUNTIF($G561:$BP561,"p5,d5")/2</f>
        <v/>
      </c>
      <c r="BZ561" s="63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4">
        <f>IF(BZ561&gt;25,4,IF(BZ561&gt;18,3,IF(BZ561&gt;12,2,IF(BZ561&gt;4,1,0))))-BX561-2+1</f>
        <v/>
      </c>
      <c r="CE561" s="30" t="n"/>
      <c r="CF561" s="64">
        <f>CD561*CI561</f>
        <v/>
      </c>
      <c r="CG561" s="65">
        <f>F561-BY561+1</f>
        <v/>
      </c>
      <c r="CH561" s="64">
        <f>CE561*16</f>
        <v/>
      </c>
      <c r="CI561" s="66">
        <f>VLOOKUP(A561,[1]DATA!$A$6:$AI$331,34,0)</f>
        <v/>
      </c>
      <c r="CJ561" s="67">
        <f>VLOOKUP(A561,[2]CHAMCONG!A$7:CI$333,79,0)</f>
        <v/>
      </c>
      <c r="CK561" s="68">
        <f>CJ561-CA561</f>
        <v/>
      </c>
    </row>
    <row r="562">
      <c r="A562" s="88" t="inlineStr">
        <is>
          <t>A663</t>
        </is>
      </c>
      <c r="B562" s="70" t="inlineStr">
        <is>
          <t>Trần Thị Cúc</t>
        </is>
      </c>
      <c r="C562" s="77" t="inlineStr">
        <is>
          <t>X1 Ép - Nguội</t>
        </is>
      </c>
      <c r="D562" s="84" t="inlineStr">
        <is>
          <t>Trực tiếp</t>
        </is>
      </c>
      <c r="E562" s="69" t="inlineStr">
        <is>
          <t>2015-12-08</t>
        </is>
      </c>
      <c r="F562" s="69" t="inlineStr"/>
      <c r="G562" s="73" t="inlineStr"/>
      <c r="H562" s="73" t="n">
        <v>0</v>
      </c>
      <c r="I562" s="75" t="inlineStr"/>
      <c r="J562" s="75" t="n">
        <v>0</v>
      </c>
      <c r="K562" s="73" t="inlineStr">
        <is>
          <t>CN</t>
        </is>
      </c>
      <c r="L562" s="73" t="n">
        <v>0</v>
      </c>
      <c r="M562" s="73" t="inlineStr"/>
      <c r="N562" s="73" t="n">
        <v>0</v>
      </c>
      <c r="O562" s="75" t="inlineStr"/>
      <c r="P562" s="75" t="n">
        <v>0</v>
      </c>
      <c r="Q562" s="73" t="inlineStr"/>
      <c r="R562" s="73" t="n">
        <v>0</v>
      </c>
      <c r="S562" s="73" t="inlineStr"/>
      <c r="T562" s="73" t="n">
        <v>0</v>
      </c>
      <c r="U562" s="73" t="inlineStr"/>
      <c r="V562" s="73" t="n">
        <v>0</v>
      </c>
      <c r="W562" s="73" t="inlineStr">
        <is>
          <t>L</t>
        </is>
      </c>
      <c r="X562" s="73" t="n">
        <v>0</v>
      </c>
      <c r="Y562" s="73" t="inlineStr"/>
      <c r="Z562" s="73" t="n">
        <v>0</v>
      </c>
      <c r="AA562" s="73" t="inlineStr">
        <is>
          <t>R0</t>
        </is>
      </c>
      <c r="AB562" s="73" t="n">
        <v>0</v>
      </c>
      <c r="AC562" s="73" t="n"/>
      <c r="AD562" s="73" t="n"/>
      <c r="AE562" s="73" t="n"/>
      <c r="AF562" s="73" t="n"/>
      <c r="AG562" s="73" t="n"/>
      <c r="AH562" s="73" t="n"/>
      <c r="AI562" s="73" t="n"/>
      <c r="AJ562" s="73" t="n"/>
      <c r="AK562" s="73" t="n"/>
      <c r="AL562" s="73" t="n"/>
      <c r="AM562" s="73" t="n"/>
      <c r="AN562" s="73" t="n"/>
      <c r="AO562" s="73" t="n"/>
      <c r="AP562" s="73" t="n"/>
      <c r="AQ562" s="73" t="n"/>
      <c r="AR562" s="73" t="n"/>
      <c r="AS562" s="73" t="n"/>
      <c r="AT562" s="73" t="n"/>
      <c r="AU562" s="73" t="n"/>
      <c r="AV562" s="73" t="n"/>
      <c r="AW562" s="73" t="n"/>
      <c r="AX562" s="73" t="n"/>
      <c r="AY562" s="73" t="n"/>
      <c r="AZ562" s="73" t="n"/>
      <c r="BA562" s="73" t="n"/>
      <c r="BB562" s="73" t="n"/>
      <c r="BC562" s="73" t="n"/>
      <c r="BD562" s="73" t="n"/>
      <c r="BE562" s="73" t="n"/>
      <c r="BF562" s="73" t="n"/>
      <c r="BG562" s="73" t="n"/>
      <c r="BH562" s="73" t="n"/>
      <c r="BI562" s="73" t="n"/>
      <c r="BJ562" s="73" t="n"/>
      <c r="BK562" s="73" t="n"/>
      <c r="BL562" s="73" t="n"/>
      <c r="BM562" s="73" t="n"/>
      <c r="BN562" s="73" t="n"/>
      <c r="BO562" s="73" t="n"/>
      <c r="BP562" s="73" t="n"/>
      <c r="BQ562" s="62">
        <f>COUNTIF($G562:$BP562,"a")+COUNTIF($G562:$BP562,"r0,a5")/2+COUNTIF($G562:$BP562,"p5,a5")/2</f>
        <v/>
      </c>
      <c r="BR562" s="62">
        <f>COUNTIF($G562:$BP562,"d")+COUNTIF($G562:$BP562,"r0,d5")/2+COUNTIF($G562:$BP562,"p5,d5")/2</f>
        <v/>
      </c>
      <c r="BS562" s="62">
        <f>COUNTIF($G562:$BP562,"b")+COUNTIF($G562:$BP562,"r0,b5")/2+COUNTIF($G562:$BP562,"p5,b5")/2</f>
        <v/>
      </c>
      <c r="BT562" s="62">
        <f>COUNTIF($G562:$BP562,"c")+COUNTIF($G562:$BP562,"r0,c5")/2+COUNTIF($G562:$BP562,"p5,c5")/2</f>
        <v/>
      </c>
      <c r="BU562" s="62">
        <f>COUNTIF($G562:$BP562,"KH")+COUNTIF($G562:$BP562,"TL")+COUNTIF($G562:$BP562,"L")</f>
        <v/>
      </c>
      <c r="BV562" s="62" t="n"/>
      <c r="BW562" s="62">
        <f>COUNTIF($G562:$BP562,"hh")</f>
        <v/>
      </c>
      <c r="BX562" s="62">
        <f>COUNTIF($G562:$BP562,"nt7")</f>
        <v/>
      </c>
      <c r="BY562" s="62">
        <f>COUNTIF($G562:$BP562,"P")+COUNTIF($G562:$BP562,"p5,a5")/2+COUNTIF($G562:$BP562,"p5,b5")/2+COUNTIF($G562:$BP562,"p5,c5")/2+COUNTIF($G562:$BP562,"p5,d5")/2</f>
        <v/>
      </c>
      <c r="BZ562" s="63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4">
        <f>IF(BZ562&gt;25,4,IF(BZ562&gt;18,3,IF(BZ562&gt;12,2,IF(BZ562&gt;4,1,0))))-BX562-2+1</f>
        <v/>
      </c>
      <c r="CE562" s="30" t="n"/>
      <c r="CF562" s="64">
        <f>CD562*CI562</f>
        <v/>
      </c>
      <c r="CG562" s="65">
        <f>F562-BY562+1</f>
        <v/>
      </c>
      <c r="CH562" s="64">
        <f>CE562*16</f>
        <v/>
      </c>
      <c r="CI562" s="66">
        <f>VLOOKUP(A562,[1]DATA!$A$6:$AI$331,34,0)</f>
        <v/>
      </c>
      <c r="CJ562" s="67">
        <f>VLOOKUP(A562,[2]CHAMCONG!A$7:CI$333,79,0)</f>
        <v/>
      </c>
      <c r="CK562" s="68">
        <f>CJ562-CA562</f>
        <v/>
      </c>
    </row>
    <row r="563">
      <c r="A563" s="88" t="inlineStr">
        <is>
          <t>A664</t>
        </is>
      </c>
      <c r="B563" s="70" t="inlineStr">
        <is>
          <t>Huỳnh Thanh Tâm</t>
        </is>
      </c>
      <c r="C563" s="77" t="inlineStr">
        <is>
          <t>X1 Sơn</t>
        </is>
      </c>
      <c r="D563" s="84" t="inlineStr">
        <is>
          <t>Gián tiếp</t>
        </is>
      </c>
      <c r="E563" s="69" t="inlineStr">
        <is>
          <t>2015-12-08</t>
        </is>
      </c>
      <c r="F563" s="69" t="inlineStr"/>
      <c r="G563" s="73" t="inlineStr">
        <is>
          <t>D</t>
        </is>
      </c>
      <c r="H563" s="73" t="n">
        <v>0</v>
      </c>
      <c r="I563" s="75" t="inlineStr">
        <is>
          <t>D</t>
        </is>
      </c>
      <c r="J563" s="75" t="n">
        <v>0</v>
      </c>
      <c r="K563" s="73" t="inlineStr"/>
      <c r="L563" s="73" t="n">
        <v>0</v>
      </c>
      <c r="M563" s="73" t="inlineStr">
        <is>
          <t>D</t>
        </is>
      </c>
      <c r="N563" s="73" t="n">
        <v>0</v>
      </c>
      <c r="O563" s="75" t="inlineStr">
        <is>
          <t>D</t>
        </is>
      </c>
      <c r="P563" s="75" t="n">
        <v>0</v>
      </c>
      <c r="Q563" s="73" t="inlineStr">
        <is>
          <t>D</t>
        </is>
      </c>
      <c r="R563" s="73" t="n">
        <v>0</v>
      </c>
      <c r="S563" s="73" t="inlineStr">
        <is>
          <t>D</t>
        </is>
      </c>
      <c r="T563" s="73" t="n">
        <v>0</v>
      </c>
      <c r="U563" s="73" t="inlineStr">
        <is>
          <t>D</t>
        </is>
      </c>
      <c r="V563" s="73" t="n">
        <v>0</v>
      </c>
      <c r="W563" s="73" t="inlineStr">
        <is>
          <t>L</t>
        </is>
      </c>
      <c r="X563" s="73" t="n">
        <v>0</v>
      </c>
      <c r="Y563" s="73" t="inlineStr"/>
      <c r="Z563" s="73" t="n">
        <v>0</v>
      </c>
      <c r="AA563" s="73" t="inlineStr">
        <is>
          <t>R0</t>
        </is>
      </c>
      <c r="AB563" s="73" t="n">
        <v>0</v>
      </c>
      <c r="AC563" s="73" t="n"/>
      <c r="AD563" s="73" t="n"/>
      <c r="AE563" s="73" t="n"/>
      <c r="AF563" s="73" t="n"/>
      <c r="AG563" s="73" t="n"/>
      <c r="AH563" s="73" t="n"/>
      <c r="AI563" s="73" t="n"/>
      <c r="AJ563" s="73" t="n"/>
      <c r="AK563" s="73" t="n"/>
      <c r="AL563" s="73" t="n"/>
      <c r="AM563" s="73" t="n"/>
      <c r="AN563" s="73" t="n"/>
      <c r="AO563" s="73" t="n"/>
      <c r="AP563" s="73" t="n"/>
      <c r="AQ563" s="73" t="n"/>
      <c r="AR563" s="73" t="n"/>
      <c r="AS563" s="73" t="n"/>
      <c r="AT563" s="73" t="n"/>
      <c r="AU563" s="73" t="n"/>
      <c r="AV563" s="73" t="n"/>
      <c r="AW563" s="73" t="n"/>
      <c r="AX563" s="73" t="n"/>
      <c r="AY563" s="73" t="n"/>
      <c r="AZ563" s="73" t="n"/>
      <c r="BA563" s="73" t="n"/>
      <c r="BB563" s="73" t="n"/>
      <c r="BC563" s="73" t="n"/>
      <c r="BD563" s="73" t="n"/>
      <c r="BE563" s="73" t="n"/>
      <c r="BF563" s="73" t="n"/>
      <c r="BG563" s="73" t="n"/>
      <c r="BH563" s="73" t="n"/>
      <c r="BI563" s="73" t="n"/>
      <c r="BJ563" s="73" t="n"/>
      <c r="BK563" s="73" t="n"/>
      <c r="BL563" s="73" t="n"/>
      <c r="BM563" s="73" t="n"/>
      <c r="BN563" s="73" t="n"/>
      <c r="BO563" s="73" t="n"/>
      <c r="BP563" s="73" t="n"/>
      <c r="BQ563" s="62">
        <f>COUNTIF($G563:$BP563,"a")+COUNTIF($G563:$BP563,"r0,a5")/2+COUNTIF($G563:$BP563,"p5,a5")/2</f>
        <v/>
      </c>
      <c r="BR563" s="62">
        <f>COUNTIF($G563:$BP563,"d")+COUNTIF($G563:$BP563,"r0,d5")/2+COUNTIF($G563:$BP563,"p5,d5")/2</f>
        <v/>
      </c>
      <c r="BS563" s="62">
        <f>COUNTIF($G563:$BP563,"b")+COUNTIF($G563:$BP563,"r0,b5")/2+COUNTIF($G563:$BP563,"p5,b5")/2</f>
        <v/>
      </c>
      <c r="BT563" s="62">
        <f>COUNTIF($G563:$BP563,"c")+COUNTIF($G563:$BP563,"r0,c5")/2+COUNTIF($G563:$BP563,"p5,c5")/2</f>
        <v/>
      </c>
      <c r="BU563" s="62">
        <f>COUNTIF($G563:$BP563,"KH")+COUNTIF($G563:$BP563,"TL")+COUNTIF($G563:$BP563,"L")</f>
        <v/>
      </c>
      <c r="BV563" s="62" t="n"/>
      <c r="BW563" s="62">
        <f>COUNTIF($G563:$BP563,"hh")</f>
        <v/>
      </c>
      <c r="BX563" s="62">
        <f>COUNTIF($G563:$BP563,"nt7")</f>
        <v/>
      </c>
      <c r="BY563" s="62">
        <f>COUNTIF($G563:$BP563,"P")+COUNTIF($G563:$BP563,"p5,a5")/2+COUNTIF($G563:$BP563,"p5,b5")/2+COUNTIF($G563:$BP563,"p5,c5")/2+COUNTIF($G563:$BP563,"p5,d5")/2</f>
        <v/>
      </c>
      <c r="BZ563" s="63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4">
        <f>IF(BZ563&gt;25,4,IF(BZ563&gt;18,3,IF(BZ563&gt;12,2,IF(BZ563&gt;4,1,0))))-BX563-2+1</f>
        <v/>
      </c>
      <c r="CE563" s="30" t="n"/>
      <c r="CF563" s="64">
        <f>CD563*CI563</f>
        <v/>
      </c>
      <c r="CG563" s="65">
        <f>F563-BY563+1</f>
        <v/>
      </c>
      <c r="CH563" s="64">
        <f>CE563*16</f>
        <v/>
      </c>
      <c r="CI563" s="66">
        <f>VLOOKUP(A563,[1]DATA!$A$6:$AI$331,34,0)</f>
        <v/>
      </c>
      <c r="CJ563" s="67">
        <f>VLOOKUP(A563,[2]CHAMCONG!A$7:CI$333,79,0)</f>
        <v/>
      </c>
      <c r="CK563" s="68">
        <f>CJ563-CA563</f>
        <v/>
      </c>
    </row>
    <row r="564">
      <c r="A564" s="88" t="inlineStr">
        <is>
          <t>A666</t>
        </is>
      </c>
      <c r="B564" s="70" t="inlineStr">
        <is>
          <t>Trần Thị Ngọc Hạnh</t>
        </is>
      </c>
      <c r="C564" s="77" t="inlineStr">
        <is>
          <t>QA/QC X2</t>
        </is>
      </c>
      <c r="D564" s="84" t="inlineStr">
        <is>
          <t>Trực tiếp</t>
        </is>
      </c>
      <c r="E564" s="69" t="inlineStr">
        <is>
          <t>2015-12-10</t>
        </is>
      </c>
      <c r="F564" s="69" t="inlineStr"/>
      <c r="G564" s="73" t="inlineStr">
        <is>
          <t>A</t>
        </is>
      </c>
      <c r="H564" s="73" t="n">
        <v>0</v>
      </c>
      <c r="I564" s="75" t="inlineStr">
        <is>
          <t>A</t>
        </is>
      </c>
      <c r="J564" s="75" t="n">
        <v>4</v>
      </c>
      <c r="K564" s="73" t="inlineStr"/>
      <c r="L564" s="73" t="n">
        <v>0</v>
      </c>
      <c r="M564" s="73" t="inlineStr">
        <is>
          <t>A</t>
        </is>
      </c>
      <c r="N564" s="73" t="n">
        <v>4</v>
      </c>
      <c r="O564" s="75" t="inlineStr">
        <is>
          <t>A</t>
        </is>
      </c>
      <c r="P564" s="75" t="n">
        <v>0</v>
      </c>
      <c r="Q564" s="73" t="inlineStr">
        <is>
          <t>A</t>
        </is>
      </c>
      <c r="R564" s="73" t="n">
        <v>4</v>
      </c>
      <c r="S564" s="73" t="inlineStr">
        <is>
          <t>A</t>
        </is>
      </c>
      <c r="T564" s="73" t="n">
        <v>4</v>
      </c>
      <c r="U564" s="73" t="inlineStr">
        <is>
          <t>A</t>
        </is>
      </c>
      <c r="V564" s="73" t="n">
        <v>4</v>
      </c>
      <c r="W564" s="73" t="inlineStr">
        <is>
          <t>L</t>
        </is>
      </c>
      <c r="X564" s="73" t="n">
        <v>0</v>
      </c>
      <c r="Y564" s="73" t="inlineStr"/>
      <c r="Z564" s="73" t="n">
        <v>0</v>
      </c>
      <c r="AA564" s="73" t="inlineStr">
        <is>
          <t>R0</t>
        </is>
      </c>
      <c r="AB564" s="73" t="n">
        <v>0</v>
      </c>
      <c r="AC564" s="73" t="n"/>
      <c r="AD564" s="73" t="n"/>
      <c r="AE564" s="73" t="n"/>
      <c r="AF564" s="73" t="n"/>
      <c r="AG564" s="73" t="n"/>
      <c r="AH564" s="73" t="n"/>
      <c r="AI564" s="73" t="n"/>
      <c r="AJ564" s="73" t="n"/>
      <c r="AK564" s="73" t="n"/>
      <c r="AL564" s="73" t="n"/>
      <c r="AM564" s="73" t="n"/>
      <c r="AN564" s="73" t="n"/>
      <c r="AO564" s="73" t="n"/>
      <c r="AP564" s="73" t="n"/>
      <c r="AQ564" s="73" t="n"/>
      <c r="AR564" s="73" t="n"/>
      <c r="AS564" s="73" t="n"/>
      <c r="AT564" s="73" t="n"/>
      <c r="AU564" s="73" t="n"/>
      <c r="AV564" s="73" t="n"/>
      <c r="AW564" s="73" t="n"/>
      <c r="AX564" s="73" t="n"/>
      <c r="AY564" s="73" t="n"/>
      <c r="AZ564" s="73" t="n"/>
      <c r="BA564" s="73" t="n"/>
      <c r="BB564" s="73" t="n"/>
      <c r="BC564" s="73" t="n"/>
      <c r="BD564" s="73" t="n"/>
      <c r="BE564" s="73" t="n"/>
      <c r="BF564" s="73" t="n"/>
      <c r="BG564" s="73" t="n"/>
      <c r="BH564" s="73" t="n"/>
      <c r="BI564" s="73" t="n"/>
      <c r="BJ564" s="73" t="n"/>
      <c r="BK564" s="73" t="n"/>
      <c r="BL564" s="73" t="n"/>
      <c r="BM564" s="73" t="n"/>
      <c r="BN564" s="73" t="n"/>
      <c r="BO564" s="73" t="n"/>
      <c r="BP564" s="73" t="n"/>
      <c r="BQ564" s="62">
        <f>COUNTIF($G564:$BP564,"a")+COUNTIF($G564:$BP564,"r0,a5")/2+COUNTIF($G564:$BP564,"p5,a5")/2</f>
        <v/>
      </c>
      <c r="BR564" s="62">
        <f>COUNTIF($G564:$BP564,"d")+COUNTIF($G564:$BP564,"r0,d5")/2+COUNTIF($G564:$BP564,"p5,d5")/2</f>
        <v/>
      </c>
      <c r="BS564" s="62">
        <f>COUNTIF($G564:$BP564,"b")+COUNTIF($G564:$BP564,"r0,b5")/2+COUNTIF($G564:$BP564,"p5,b5")/2</f>
        <v/>
      </c>
      <c r="BT564" s="62">
        <f>COUNTIF($G564:$BP564,"c")+COUNTIF($G564:$BP564,"r0,c5")/2+COUNTIF($G564:$BP564,"p5,c5")/2</f>
        <v/>
      </c>
      <c r="BU564" s="62">
        <f>COUNTIF($G564:$BP564,"KH")+COUNTIF($G564:$BP564,"TL")+COUNTIF($G564:$BP564,"L")</f>
        <v/>
      </c>
      <c r="BV564" s="62" t="n"/>
      <c r="BW564" s="62">
        <f>COUNTIF($G564:$BP564,"hh")</f>
        <v/>
      </c>
      <c r="BX564" s="62">
        <f>COUNTIF($G564:$BP564,"nt7")</f>
        <v/>
      </c>
      <c r="BY564" s="62">
        <f>COUNTIF($G564:$BP564,"P")+COUNTIF($G564:$BP564,"p5,a5")/2+COUNTIF($G564:$BP564,"p5,b5")/2+COUNTIF($G564:$BP564,"p5,c5")/2+COUNTIF($G564:$BP564,"p5,d5")/2</f>
        <v/>
      </c>
      <c r="BZ564" s="63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4">
        <f>IF(BZ564&gt;25,4,IF(BZ564&gt;18,3,IF(BZ564&gt;12,2,IF(BZ564&gt;4,1,0))))-BX564-2+1</f>
        <v/>
      </c>
      <c r="CE564" s="30" t="n"/>
      <c r="CF564" s="64">
        <f>CD564*CI564</f>
        <v/>
      </c>
      <c r="CG564" s="65">
        <f>F564-BY564+1</f>
        <v/>
      </c>
      <c r="CH564" s="64">
        <f>CE564*16</f>
        <v/>
      </c>
      <c r="CI564" s="66">
        <f>VLOOKUP(A564,[1]DATA!$A$6:$AI$331,34,0)</f>
        <v/>
      </c>
      <c r="CJ564" s="67">
        <f>VLOOKUP(A564,[2]CHAMCONG!A$7:CI$333,79,0)</f>
        <v/>
      </c>
      <c r="CK564" s="68">
        <f>CJ564-CA564</f>
        <v/>
      </c>
    </row>
    <row r="565">
      <c r="A565" s="88" t="inlineStr">
        <is>
          <t>A673</t>
        </is>
      </c>
      <c r="B565" s="70" t="inlineStr">
        <is>
          <t>Phan Trí Cường</t>
        </is>
      </c>
      <c r="C565" s="77" t="inlineStr">
        <is>
          <t>X1 Ép - B</t>
        </is>
      </c>
      <c r="D565" s="84" t="inlineStr">
        <is>
          <t>Trực tiếp</t>
        </is>
      </c>
      <c r="E565" s="69" t="inlineStr">
        <is>
          <t>2015-12-15</t>
        </is>
      </c>
      <c r="F565" s="69" t="inlineStr"/>
      <c r="G565" s="73" t="inlineStr">
        <is>
          <t>C</t>
        </is>
      </c>
      <c r="H565" s="73" t="n">
        <v>4</v>
      </c>
      <c r="I565" s="75" t="inlineStr">
        <is>
          <t>R0</t>
        </is>
      </c>
      <c r="J565" s="75" t="n">
        <v>0</v>
      </c>
      <c r="K565" s="73" t="inlineStr"/>
      <c r="L565" s="73" t="n">
        <v>0</v>
      </c>
      <c r="M565" s="73" t="inlineStr">
        <is>
          <t>A</t>
        </is>
      </c>
      <c r="N565" s="73" t="n">
        <v>4</v>
      </c>
      <c r="O565" s="75" t="inlineStr">
        <is>
          <t>A</t>
        </is>
      </c>
      <c r="P565" s="75" t="n">
        <v>4</v>
      </c>
      <c r="Q565" s="73" t="inlineStr">
        <is>
          <t>A</t>
        </is>
      </c>
      <c r="R565" s="73" t="n">
        <v>4</v>
      </c>
      <c r="S565" s="73" t="inlineStr">
        <is>
          <t>A</t>
        </is>
      </c>
      <c r="T565" s="73" t="n">
        <v>4</v>
      </c>
      <c r="U565" s="73" t="inlineStr">
        <is>
          <t>A</t>
        </is>
      </c>
      <c r="V565" s="73" t="n">
        <v>4</v>
      </c>
      <c r="W565" s="73" t="inlineStr">
        <is>
          <t>L</t>
        </is>
      </c>
      <c r="X565" s="73" t="n">
        <v>0</v>
      </c>
      <c r="Y565" s="73" t="inlineStr"/>
      <c r="Z565" s="73" t="n">
        <v>0</v>
      </c>
      <c r="AA565" s="73" t="inlineStr">
        <is>
          <t>P0</t>
        </is>
      </c>
      <c r="AB565" s="73" t="n">
        <v>0</v>
      </c>
      <c r="AC565" s="73" t="n"/>
      <c r="AD565" s="73" t="n"/>
      <c r="AE565" s="73" t="n"/>
      <c r="AF565" s="73" t="n"/>
      <c r="AG565" s="73" t="n"/>
      <c r="AH565" s="73" t="n"/>
      <c r="AI565" s="73" t="n"/>
      <c r="AJ565" s="73" t="n"/>
      <c r="AK565" s="73" t="n"/>
      <c r="AL565" s="73" t="n"/>
      <c r="AM565" s="73" t="n"/>
      <c r="AN565" s="73" t="n"/>
      <c r="AO565" s="73" t="n"/>
      <c r="AP565" s="73" t="n"/>
      <c r="AQ565" s="73" t="n"/>
      <c r="AR565" s="73" t="n"/>
      <c r="AS565" s="73" t="n"/>
      <c r="AT565" s="73" t="n"/>
      <c r="AU565" s="73" t="n"/>
      <c r="AV565" s="73" t="n"/>
      <c r="AW565" s="73" t="n"/>
      <c r="AX565" s="73" t="n"/>
      <c r="AY565" s="73" t="n"/>
      <c r="AZ565" s="73" t="n"/>
      <c r="BA565" s="73" t="n"/>
      <c r="BB565" s="73" t="n"/>
      <c r="BC565" s="73" t="n"/>
      <c r="BD565" s="73" t="n"/>
      <c r="BE565" s="73" t="n"/>
      <c r="BF565" s="73" t="n"/>
      <c r="BG565" s="73" t="n"/>
      <c r="BH565" s="73" t="n"/>
      <c r="BI565" s="73" t="n"/>
      <c r="BJ565" s="73" t="n"/>
      <c r="BK565" s="73" t="n"/>
      <c r="BL565" s="73" t="n"/>
      <c r="BM565" s="73" t="n"/>
      <c r="BN565" s="73" t="n"/>
      <c r="BO565" s="73" t="n"/>
      <c r="BP565" s="73" t="n"/>
      <c r="BQ565" s="62">
        <f>COUNTIF($G565:$BP565,"a")+COUNTIF($G565:$BP565,"r0,a5")/2+COUNTIF($G565:$BP565,"p5,a5")/2</f>
        <v/>
      </c>
      <c r="BR565" s="62">
        <f>COUNTIF($G565:$BP565,"d")+COUNTIF($G565:$BP565,"r0,d5")/2+COUNTIF($G565:$BP565,"p5,d5")/2</f>
        <v/>
      </c>
      <c r="BS565" s="62">
        <f>COUNTIF($G565:$BP565,"b")+COUNTIF($G565:$BP565,"r0,b5")/2+COUNTIF($G565:$BP565,"p5,b5")/2</f>
        <v/>
      </c>
      <c r="BT565" s="62">
        <f>COUNTIF($G565:$BP565,"c")+COUNTIF($G565:$BP565,"r0,c5")/2+COUNTIF($G565:$BP565,"p5,c5")/2</f>
        <v/>
      </c>
      <c r="BU565" s="62">
        <f>COUNTIF($G565:$BP565,"KH")+COUNTIF($G565:$BP565,"TL")+COUNTIF($G565:$BP565,"L")</f>
        <v/>
      </c>
      <c r="BV565" s="62" t="n"/>
      <c r="BW565" s="62">
        <f>COUNTIF($G565:$BP565,"hh")</f>
        <v/>
      </c>
      <c r="BX565" s="62">
        <f>COUNTIF($G565:$BP565,"nt7")</f>
        <v/>
      </c>
      <c r="BY565" s="62">
        <f>COUNTIF($G565:$BP565,"P")+COUNTIF($G565:$BP565,"p5,a5")/2+COUNTIF($G565:$BP565,"p5,b5")/2+COUNTIF($G565:$BP565,"p5,c5")/2+COUNTIF($G565:$BP565,"p5,d5")/2</f>
        <v/>
      </c>
      <c r="BZ565" s="63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4">
        <f>IF(BZ565&gt;25,4,IF(BZ565&gt;18,3,IF(BZ565&gt;12,2,IF(BZ565&gt;4,1,0))))-BX565-2+1</f>
        <v/>
      </c>
      <c r="CE565" s="30" t="n"/>
      <c r="CF565" s="64">
        <f>CD565*CI565</f>
        <v/>
      </c>
      <c r="CG565" s="65">
        <f>F565-BY565+1</f>
        <v/>
      </c>
      <c r="CH565" s="64">
        <f>CE565*16</f>
        <v/>
      </c>
      <c r="CI565" s="66">
        <f>VLOOKUP(A565,[1]DATA!$A$6:$AI$331,34,0)</f>
        <v/>
      </c>
      <c r="CJ565" s="67">
        <f>VLOOKUP(A565,[2]CHAMCONG!A$7:CI$333,79,0)</f>
        <v/>
      </c>
      <c r="CK565" s="68">
        <f>CJ565-CA565</f>
        <v/>
      </c>
    </row>
    <row r="566">
      <c r="A566" s="88" t="inlineStr">
        <is>
          <t>A698</t>
        </is>
      </c>
      <c r="B566" s="70" t="inlineStr">
        <is>
          <t>Tô Thị Mỹ Trang</t>
        </is>
      </c>
      <c r="C566" s="77" t="inlineStr">
        <is>
          <t>QA/QC X1 Xi</t>
        </is>
      </c>
      <c r="D566" s="84" t="inlineStr">
        <is>
          <t>Trực tiếp</t>
        </is>
      </c>
      <c r="E566" s="69" t="inlineStr">
        <is>
          <t>2015-12-31</t>
        </is>
      </c>
      <c r="F566" s="69" t="inlineStr"/>
      <c r="G566" s="73" t="inlineStr">
        <is>
          <t>P0</t>
        </is>
      </c>
      <c r="H566" s="73" t="n">
        <v>0</v>
      </c>
      <c r="I566" s="75" t="inlineStr">
        <is>
          <t>P0</t>
        </is>
      </c>
      <c r="J566" s="75" t="n">
        <v>0</v>
      </c>
      <c r="K566" s="73" t="inlineStr"/>
      <c r="L566" s="73" t="n">
        <v>0</v>
      </c>
      <c r="M566" s="73" t="inlineStr"/>
      <c r="N566" s="73" t="n">
        <v>0</v>
      </c>
      <c r="O566" s="75" t="inlineStr"/>
      <c r="P566" s="75" t="n">
        <v>0</v>
      </c>
      <c r="Q566" s="73" t="inlineStr"/>
      <c r="R566" s="73" t="n">
        <v>0</v>
      </c>
      <c r="S566" s="73" t="inlineStr"/>
      <c r="T566" s="73" t="n">
        <v>0</v>
      </c>
      <c r="U566" s="73" t="inlineStr"/>
      <c r="V566" s="73" t="n">
        <v>0</v>
      </c>
      <c r="W566" s="73" t="inlineStr">
        <is>
          <t>L</t>
        </is>
      </c>
      <c r="X566" s="73" t="n">
        <v>0</v>
      </c>
      <c r="Y566" s="73" t="inlineStr"/>
      <c r="Z566" s="73" t="n">
        <v>0</v>
      </c>
      <c r="AA566" s="73" t="inlineStr">
        <is>
          <t>R0</t>
        </is>
      </c>
      <c r="AB566" s="73" t="n">
        <v>0</v>
      </c>
      <c r="AC566" s="73" t="n"/>
      <c r="AD566" s="73" t="n"/>
      <c r="AE566" s="73" t="n"/>
      <c r="AF566" s="73" t="n"/>
      <c r="AG566" s="73" t="n"/>
      <c r="AH566" s="73" t="n"/>
      <c r="AI566" s="73" t="n"/>
      <c r="AJ566" s="73" t="n"/>
      <c r="AK566" s="73" t="n"/>
      <c r="AL566" s="73" t="n"/>
      <c r="AM566" s="73" t="n"/>
      <c r="AN566" s="73" t="n"/>
      <c r="AO566" s="73" t="n"/>
      <c r="AP566" s="73" t="n"/>
      <c r="AQ566" s="73" t="n"/>
      <c r="AR566" s="73" t="n"/>
      <c r="AS566" s="73" t="n"/>
      <c r="AT566" s="73" t="n"/>
      <c r="AU566" s="73" t="n"/>
      <c r="AV566" s="73" t="n"/>
      <c r="AW566" s="73" t="n"/>
      <c r="AX566" s="73" t="n"/>
      <c r="AY566" s="73" t="n"/>
      <c r="AZ566" s="73" t="n"/>
      <c r="BA566" s="73" t="n"/>
      <c r="BB566" s="73" t="n"/>
      <c r="BC566" s="73" t="n"/>
      <c r="BD566" s="73" t="n"/>
      <c r="BE566" s="73" t="n"/>
      <c r="BF566" s="73" t="n"/>
      <c r="BG566" s="73" t="n"/>
      <c r="BH566" s="73" t="n"/>
      <c r="BI566" s="73" t="n"/>
      <c r="BJ566" s="73" t="n"/>
      <c r="BK566" s="73" t="n"/>
      <c r="BL566" s="73" t="n"/>
      <c r="BM566" s="73" t="n"/>
      <c r="BN566" s="73" t="n"/>
      <c r="BO566" s="73" t="n"/>
      <c r="BP566" s="73" t="n"/>
      <c r="BQ566" s="62">
        <f>COUNTIF($G566:$BP566,"a")+COUNTIF($G566:$BP566,"r0,a5")/2+COUNTIF($G566:$BP566,"p5,a5")/2</f>
        <v/>
      </c>
      <c r="BR566" s="62">
        <f>COUNTIF($G566:$BP566,"d")+COUNTIF($G566:$BP566,"r0,d5")/2+COUNTIF($G566:$BP566,"p5,d5")/2</f>
        <v/>
      </c>
      <c r="BS566" s="62">
        <f>COUNTIF($G566:$BP566,"b")+COUNTIF($G566:$BP566,"r0,b5")/2+COUNTIF($G566:$BP566,"p5,b5")/2</f>
        <v/>
      </c>
      <c r="BT566" s="62">
        <f>COUNTIF($G566:$BP566,"c")+COUNTIF($G566:$BP566,"r0,c5")/2+COUNTIF($G566:$BP566,"p5,c5")/2</f>
        <v/>
      </c>
      <c r="BU566" s="62">
        <f>COUNTIF($G566:$BP566,"KH")+COUNTIF($G566:$BP566,"TL")+COUNTIF($G566:$BP566,"L")</f>
        <v/>
      </c>
      <c r="BV566" s="62" t="n"/>
      <c r="BW566" s="62">
        <f>COUNTIF($G566:$BP566,"hh")</f>
        <v/>
      </c>
      <c r="BX566" s="62">
        <f>COUNTIF($G566:$BP566,"nt7")</f>
        <v/>
      </c>
      <c r="BY566" s="62">
        <f>COUNTIF($G566:$BP566,"P")+COUNTIF($G566:$BP566,"p5,a5")/2+COUNTIF($G566:$BP566,"p5,b5")/2+COUNTIF($G566:$BP566,"p5,c5")/2+COUNTIF($G566:$BP566,"p5,d5")/2</f>
        <v/>
      </c>
      <c r="BZ566" s="63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4">
        <f>IF(BZ566&gt;25,4,IF(BZ566&gt;18,3,IF(BZ566&gt;12,2,IF(BZ566&gt;4,1,0))))-BX566-2+1</f>
        <v/>
      </c>
      <c r="CE566" s="30" t="n"/>
      <c r="CF566" s="64">
        <f>CD566*CI566</f>
        <v/>
      </c>
      <c r="CG566" s="65">
        <f>F566-BY566+1</f>
        <v/>
      </c>
      <c r="CH566" s="64">
        <f>CE566*16</f>
        <v/>
      </c>
      <c r="CI566" s="66">
        <f>VLOOKUP(A566,[1]DATA!$A$6:$AI$331,34,0)</f>
        <v/>
      </c>
      <c r="CJ566" s="67">
        <f>VLOOKUP(A566,[2]CHAMCONG!A$7:CI$333,79,0)</f>
        <v/>
      </c>
      <c r="CK566" s="68">
        <f>CJ566-CA566</f>
        <v/>
      </c>
    </row>
    <row r="567">
      <c r="A567" s="88" t="inlineStr">
        <is>
          <t>A702</t>
        </is>
      </c>
      <c r="B567" s="70" t="inlineStr">
        <is>
          <t>Lê Tùng Quân</t>
        </is>
      </c>
      <c r="C567" s="77" t="inlineStr">
        <is>
          <t>X1 Ép - B</t>
        </is>
      </c>
      <c r="D567" s="84" t="inlineStr">
        <is>
          <t>Trực tiếp</t>
        </is>
      </c>
      <c r="E567" s="69" t="inlineStr">
        <is>
          <t>2016-01-07</t>
        </is>
      </c>
      <c r="F567" s="69" t="inlineStr"/>
      <c r="G567" s="73" t="inlineStr">
        <is>
          <t>C</t>
        </is>
      </c>
      <c r="H567" s="73" t="n">
        <v>4</v>
      </c>
      <c r="I567" s="75" t="inlineStr">
        <is>
          <t>C</t>
        </is>
      </c>
      <c r="J567" s="75" t="n">
        <v>4</v>
      </c>
      <c r="K567" s="73" t="inlineStr"/>
      <c r="L567" s="73" t="n">
        <v>0</v>
      </c>
      <c r="M567" s="73" t="inlineStr">
        <is>
          <t>A</t>
        </is>
      </c>
      <c r="N567" s="73" t="n">
        <v>4</v>
      </c>
      <c r="O567" s="75" t="inlineStr">
        <is>
          <t>R0</t>
        </is>
      </c>
      <c r="P567" s="75" t="n">
        <v>0</v>
      </c>
      <c r="Q567" s="73" t="inlineStr">
        <is>
          <t>A</t>
        </is>
      </c>
      <c r="R567" s="73" t="n">
        <v>4</v>
      </c>
      <c r="S567" s="73" t="inlineStr">
        <is>
          <t>A</t>
        </is>
      </c>
      <c r="T567" s="73" t="n">
        <v>4</v>
      </c>
      <c r="U567" s="73" t="inlineStr">
        <is>
          <t>A</t>
        </is>
      </c>
      <c r="V567" s="73" t="n">
        <v>4</v>
      </c>
      <c r="W567" s="73" t="inlineStr">
        <is>
          <t>L</t>
        </is>
      </c>
      <c r="X567" s="73" t="n">
        <v>0</v>
      </c>
      <c r="Y567" s="73" t="inlineStr"/>
      <c r="Z567" s="73" t="n">
        <v>0</v>
      </c>
      <c r="AA567" s="73" t="inlineStr">
        <is>
          <t>P0</t>
        </is>
      </c>
      <c r="AB567" s="73" t="n">
        <v>0</v>
      </c>
      <c r="AC567" s="73" t="n"/>
      <c r="AD567" s="73" t="n"/>
      <c r="AE567" s="73" t="n"/>
      <c r="AF567" s="73" t="n"/>
      <c r="AG567" s="73" t="n"/>
      <c r="AH567" s="73" t="n"/>
      <c r="AI567" s="73" t="n"/>
      <c r="AJ567" s="73" t="n"/>
      <c r="AK567" s="73" t="n"/>
      <c r="AL567" s="73" t="n"/>
      <c r="AM567" s="73" t="n"/>
      <c r="AN567" s="73" t="n"/>
      <c r="AO567" s="73" t="n"/>
      <c r="AP567" s="73" t="n"/>
      <c r="AQ567" s="73" t="n"/>
      <c r="AR567" s="73" t="n"/>
      <c r="AS567" s="73" t="n"/>
      <c r="AT567" s="73" t="n"/>
      <c r="AU567" s="73" t="n"/>
      <c r="AV567" s="73" t="n"/>
      <c r="AW567" s="73" t="n"/>
      <c r="AX567" s="73" t="n"/>
      <c r="AY567" s="73" t="n"/>
      <c r="AZ567" s="73" t="n"/>
      <c r="BA567" s="73" t="n"/>
      <c r="BB567" s="73" t="n"/>
      <c r="BC567" s="73" t="n"/>
      <c r="BD567" s="73" t="n"/>
      <c r="BE567" s="73" t="n"/>
      <c r="BF567" s="73" t="n"/>
      <c r="BG567" s="73" t="n"/>
      <c r="BH567" s="73" t="n"/>
      <c r="BI567" s="73" t="n"/>
      <c r="BJ567" s="73" t="n"/>
      <c r="BK567" s="73" t="n"/>
      <c r="BL567" s="73" t="n"/>
      <c r="BM567" s="73" t="n"/>
      <c r="BN567" s="73" t="n"/>
      <c r="BO567" s="73" t="n"/>
      <c r="BP567" s="73" t="n"/>
      <c r="BQ567" s="62">
        <f>COUNTIF($G567:$BP567,"a")+COUNTIF($G567:$BP567,"r0,a5")/2+COUNTIF($G567:$BP567,"p5,a5")/2</f>
        <v/>
      </c>
      <c r="BR567" s="62">
        <f>COUNTIF($G567:$BP567,"d")+COUNTIF($G567:$BP567,"r0,d5")/2+COUNTIF($G567:$BP567,"p5,d5")/2</f>
        <v/>
      </c>
      <c r="BS567" s="62">
        <f>COUNTIF($G567:$BP567,"b")+COUNTIF($G567:$BP567,"r0,b5")/2+COUNTIF($G567:$BP567,"p5,b5")/2</f>
        <v/>
      </c>
      <c r="BT567" s="62">
        <f>COUNTIF($G567:$BP567,"c")+COUNTIF($G567:$BP567,"r0,c5")/2+COUNTIF($G567:$BP567,"p5,c5")/2</f>
        <v/>
      </c>
      <c r="BU567" s="62">
        <f>COUNTIF($G567:$BP567,"KH")+COUNTIF($G567:$BP567,"TL")+COUNTIF($G567:$BP567,"L")</f>
        <v/>
      </c>
      <c r="BV567" s="62" t="n"/>
      <c r="BW567" s="62">
        <f>COUNTIF($G567:$BP567,"hh")</f>
        <v/>
      </c>
      <c r="BX567" s="62">
        <f>COUNTIF($G567:$BP567,"nt7")</f>
        <v/>
      </c>
      <c r="BY567" s="62">
        <f>COUNTIF($G567:$BP567,"P")+COUNTIF($G567:$BP567,"p5,a5")/2+COUNTIF($G567:$BP567,"p5,b5")/2+COUNTIF($G567:$BP567,"p5,c5")/2+COUNTIF($G567:$BP567,"p5,d5")/2</f>
        <v/>
      </c>
      <c r="BZ567" s="63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4">
        <f>IF(BZ567&gt;25,4,IF(BZ567&gt;18,3,IF(BZ567&gt;12,2,IF(BZ567&gt;4,1,0))))-BX567-2+1</f>
        <v/>
      </c>
      <c r="CE567" s="30" t="n"/>
      <c r="CF567" s="64">
        <f>CD567*CI567</f>
        <v/>
      </c>
      <c r="CG567" s="65">
        <f>F567-BY567+1</f>
        <v/>
      </c>
      <c r="CH567" s="64">
        <f>CE567*16</f>
        <v/>
      </c>
      <c r="CI567" s="66">
        <f>VLOOKUP(A567,[1]DATA!$A$6:$AI$331,34,0)</f>
        <v/>
      </c>
      <c r="CJ567" s="67">
        <f>VLOOKUP(A567,[2]CHAMCONG!A$7:CI$333,79,0)</f>
        <v/>
      </c>
      <c r="CK567" s="68">
        <f>CJ567-CA567</f>
        <v/>
      </c>
    </row>
    <row r="568">
      <c r="A568" s="88" t="inlineStr">
        <is>
          <t>A703</t>
        </is>
      </c>
      <c r="B568" s="70" t="inlineStr">
        <is>
          <t>Nguyễn Văn Danh</t>
        </is>
      </c>
      <c r="C568" s="77" t="inlineStr">
        <is>
          <t>X1 Ép - B</t>
        </is>
      </c>
      <c r="D568" s="84" t="inlineStr">
        <is>
          <t>Trực tiếp</t>
        </is>
      </c>
      <c r="E568" s="69" t="inlineStr">
        <is>
          <t>2016-01-07</t>
        </is>
      </c>
      <c r="F568" s="69" t="inlineStr"/>
      <c r="G568" s="73" t="inlineStr">
        <is>
          <t>R0</t>
        </is>
      </c>
      <c r="H568" s="73" t="n">
        <v>0</v>
      </c>
      <c r="I568" s="75" t="inlineStr">
        <is>
          <t>C</t>
        </is>
      </c>
      <c r="J568" s="75" t="n">
        <v>4</v>
      </c>
      <c r="K568" s="73" t="inlineStr"/>
      <c r="L568" s="73" t="n">
        <v>0</v>
      </c>
      <c r="M568" s="73" t="inlineStr">
        <is>
          <t>A</t>
        </is>
      </c>
      <c r="N568" s="73" t="n">
        <v>4</v>
      </c>
      <c r="O568" s="75" t="inlineStr">
        <is>
          <t>A</t>
        </is>
      </c>
      <c r="P568" s="75" t="n">
        <v>4</v>
      </c>
      <c r="Q568" s="73" t="inlineStr">
        <is>
          <t>A</t>
        </is>
      </c>
      <c r="R568" s="73" t="n">
        <v>4</v>
      </c>
      <c r="S568" s="73" t="inlineStr">
        <is>
          <t>A</t>
        </is>
      </c>
      <c r="T568" s="73" t="n">
        <v>4</v>
      </c>
      <c r="U568" s="73" t="inlineStr">
        <is>
          <t>A</t>
        </is>
      </c>
      <c r="V568" s="73" t="n">
        <v>4</v>
      </c>
      <c r="W568" s="73" t="inlineStr">
        <is>
          <t>L</t>
        </is>
      </c>
      <c r="X568" s="73" t="n">
        <v>0</v>
      </c>
      <c r="Y568" s="73" t="inlineStr"/>
      <c r="Z568" s="73" t="n">
        <v>0</v>
      </c>
      <c r="AA568" s="73" t="inlineStr">
        <is>
          <t>P0</t>
        </is>
      </c>
      <c r="AB568" s="73" t="n">
        <v>0</v>
      </c>
      <c r="AC568" s="73" t="n"/>
      <c r="AD568" s="73" t="n"/>
      <c r="AE568" s="73" t="n"/>
      <c r="AF568" s="73" t="n"/>
      <c r="AG568" s="73" t="n"/>
      <c r="AH568" s="73" t="n"/>
      <c r="AI568" s="73" t="n"/>
      <c r="AJ568" s="73" t="n"/>
      <c r="AK568" s="73" t="n"/>
      <c r="AL568" s="73" t="n"/>
      <c r="AM568" s="73" t="n"/>
      <c r="AN568" s="73" t="n"/>
      <c r="AO568" s="73" t="n"/>
      <c r="AP568" s="73" t="n"/>
      <c r="AQ568" s="73" t="n"/>
      <c r="AR568" s="73" t="n"/>
      <c r="AS568" s="73" t="n"/>
      <c r="AT568" s="73" t="n"/>
      <c r="AU568" s="73" t="n"/>
      <c r="AV568" s="73" t="n"/>
      <c r="AW568" s="73" t="n"/>
      <c r="AX568" s="73" t="n"/>
      <c r="AY568" s="73" t="n"/>
      <c r="AZ568" s="73" t="n"/>
      <c r="BA568" s="73" t="n"/>
      <c r="BB568" s="73" t="n"/>
      <c r="BC568" s="73" t="n"/>
      <c r="BD568" s="73" t="n"/>
      <c r="BE568" s="73" t="n"/>
      <c r="BF568" s="73" t="n"/>
      <c r="BG568" s="73" t="n"/>
      <c r="BH568" s="73" t="n"/>
      <c r="BI568" s="73" t="n"/>
      <c r="BJ568" s="73" t="n"/>
      <c r="BK568" s="73" t="n"/>
      <c r="BL568" s="73" t="n"/>
      <c r="BM568" s="73" t="n"/>
      <c r="BN568" s="73" t="n"/>
      <c r="BO568" s="73" t="n"/>
      <c r="BP568" s="73" t="n"/>
      <c r="BQ568" s="62">
        <f>COUNTIF($G568:$BP568,"a")+COUNTIF($G568:$BP568,"r0,a5")/2+COUNTIF($G568:$BP568,"p5,a5")/2</f>
        <v/>
      </c>
      <c r="BR568" s="62">
        <f>COUNTIF($G568:$BP568,"d")+COUNTIF($G568:$BP568,"r0,d5")/2+COUNTIF($G568:$BP568,"p5,d5")/2</f>
        <v/>
      </c>
      <c r="BS568" s="62">
        <f>COUNTIF($G568:$BP568,"b")+COUNTIF($G568:$BP568,"r0,b5")/2+COUNTIF($G568:$BP568,"p5,b5")/2</f>
        <v/>
      </c>
      <c r="BT568" s="62">
        <f>COUNTIF($G568:$BP568,"c")+COUNTIF($G568:$BP568,"r0,c5")/2+COUNTIF($G568:$BP568,"p5,c5")/2</f>
        <v/>
      </c>
      <c r="BU568" s="62">
        <f>COUNTIF($G568:$BP568,"KH")+COUNTIF($G568:$BP568,"TL")+COUNTIF($G568:$BP568,"L")</f>
        <v/>
      </c>
      <c r="BV568" s="62" t="n"/>
      <c r="BW568" s="62">
        <f>COUNTIF($G568:$BP568,"hh")</f>
        <v/>
      </c>
      <c r="BX568" s="62">
        <f>COUNTIF($G568:$BP568,"nt7")</f>
        <v/>
      </c>
      <c r="BY568" s="62">
        <f>COUNTIF($G568:$BP568,"P")+COUNTIF($G568:$BP568,"p5,a5")/2+COUNTIF($G568:$BP568,"p5,b5")/2+COUNTIF($G568:$BP568,"p5,c5")/2+COUNTIF($G568:$BP568,"p5,d5")/2</f>
        <v/>
      </c>
      <c r="BZ568" s="63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4">
        <f>IF(BZ568&gt;25,4,IF(BZ568&gt;18,3,IF(BZ568&gt;12,2,IF(BZ568&gt;4,1,0))))-BX568-2+1</f>
        <v/>
      </c>
      <c r="CE568" s="30" t="n"/>
      <c r="CF568" s="64">
        <f>CD568*CI568</f>
        <v/>
      </c>
      <c r="CG568" s="65">
        <f>F568-BY568+1</f>
        <v/>
      </c>
      <c r="CH568" s="64">
        <f>CE568*16</f>
        <v/>
      </c>
      <c r="CI568" s="66">
        <f>VLOOKUP(A568,[1]DATA!$A$6:$AI$331,34,0)</f>
        <v/>
      </c>
      <c r="CJ568" s="67">
        <f>VLOOKUP(A568,[2]CHAMCONG!A$7:CI$333,79,0)</f>
        <v/>
      </c>
      <c r="CK568" s="68">
        <f>CJ568-CA568</f>
        <v/>
      </c>
    </row>
    <row r="569">
      <c r="A569" s="88" t="inlineStr">
        <is>
          <t>A717</t>
        </is>
      </c>
      <c r="B569" s="70" t="inlineStr">
        <is>
          <t>Ngô Nhất Linh</t>
        </is>
      </c>
      <c r="C569" s="77" t="inlineStr">
        <is>
          <t>Kho X3</t>
        </is>
      </c>
      <c r="D569" s="84" t="inlineStr">
        <is>
          <t>Trực tiếp</t>
        </is>
      </c>
      <c r="E569" s="69" t="inlineStr">
        <is>
          <t>2016-01-22</t>
        </is>
      </c>
      <c r="F569" s="69" t="inlineStr"/>
      <c r="G569" s="73" t="inlineStr">
        <is>
          <t>A</t>
        </is>
      </c>
      <c r="H569" s="73" t="n">
        <v>3</v>
      </c>
      <c r="I569" s="75" t="inlineStr">
        <is>
          <t>A</t>
        </is>
      </c>
      <c r="J569" s="75" t="n">
        <v>2</v>
      </c>
      <c r="K569" s="73" t="inlineStr"/>
      <c r="L569" s="73" t="n">
        <v>0</v>
      </c>
      <c r="M569" s="73" t="inlineStr">
        <is>
          <t>A</t>
        </is>
      </c>
      <c r="N569" s="73" t="n">
        <v>3</v>
      </c>
      <c r="O569" s="75" t="inlineStr">
        <is>
          <t>A</t>
        </is>
      </c>
      <c r="P569" s="75" t="n">
        <v>3</v>
      </c>
      <c r="Q569" s="73" t="inlineStr">
        <is>
          <t>A</t>
        </is>
      </c>
      <c r="R569" s="73" t="n">
        <v>3</v>
      </c>
      <c r="S569" s="73" t="inlineStr">
        <is>
          <t>A</t>
        </is>
      </c>
      <c r="T569" s="73" t="n">
        <v>3</v>
      </c>
      <c r="U569" s="73" t="inlineStr">
        <is>
          <t>A</t>
        </is>
      </c>
      <c r="V569" s="73" t="n">
        <v>2</v>
      </c>
      <c r="W569" s="73" t="inlineStr">
        <is>
          <t>L</t>
        </is>
      </c>
      <c r="X569" s="73" t="n">
        <v>0</v>
      </c>
      <c r="Y569" s="73" t="inlineStr"/>
      <c r="Z569" s="73" t="n">
        <v>0</v>
      </c>
      <c r="AA569" s="73" t="inlineStr">
        <is>
          <t>R0</t>
        </is>
      </c>
      <c r="AB569" s="73" t="n">
        <v>0</v>
      </c>
      <c r="AC569" s="73" t="n"/>
      <c r="AD569" s="73" t="n"/>
      <c r="AE569" s="73" t="n"/>
      <c r="AF569" s="73" t="n"/>
      <c r="AG569" s="73" t="n"/>
      <c r="AH569" s="73" t="n"/>
      <c r="AI569" s="73" t="n"/>
      <c r="AJ569" s="73" t="n"/>
      <c r="AK569" s="73" t="n"/>
      <c r="AL569" s="73" t="n"/>
      <c r="AM569" s="73" t="n"/>
      <c r="AN569" s="73" t="n"/>
      <c r="AO569" s="73" t="n"/>
      <c r="AP569" s="73" t="n"/>
      <c r="AQ569" s="73" t="n"/>
      <c r="AR569" s="73" t="n"/>
      <c r="AS569" s="73" t="n"/>
      <c r="AT569" s="73" t="n"/>
      <c r="AU569" s="73" t="n"/>
      <c r="AV569" s="73" t="n"/>
      <c r="AW569" s="73" t="n"/>
      <c r="AX569" s="73" t="n"/>
      <c r="AY569" s="73" t="n"/>
      <c r="AZ569" s="73" t="n"/>
      <c r="BA569" s="73" t="n"/>
      <c r="BB569" s="73" t="n"/>
      <c r="BC569" s="73" t="n"/>
      <c r="BD569" s="73" t="n"/>
      <c r="BE569" s="73" t="n"/>
      <c r="BF569" s="73" t="n"/>
      <c r="BG569" s="73" t="n"/>
      <c r="BH569" s="73" t="n"/>
      <c r="BI569" s="73" t="n"/>
      <c r="BJ569" s="73" t="n"/>
      <c r="BK569" s="73" t="n"/>
      <c r="BL569" s="73" t="n"/>
      <c r="BM569" s="73" t="n"/>
      <c r="BN569" s="73" t="n"/>
      <c r="BO569" s="73" t="n"/>
      <c r="BP569" s="73" t="n"/>
      <c r="BQ569" s="62">
        <f>COUNTIF($G569:$BP569,"a")+COUNTIF($G569:$BP569,"r0,a5")/2+COUNTIF($G569:$BP569,"p5,a5")/2</f>
        <v/>
      </c>
      <c r="BR569" s="62">
        <f>COUNTIF($G569:$BP569,"d")+COUNTIF($G569:$BP569,"r0,d5")/2+COUNTIF($G569:$BP569,"p5,d5")/2</f>
        <v/>
      </c>
      <c r="BS569" s="62">
        <f>COUNTIF($G569:$BP569,"b")+COUNTIF($G569:$BP569,"r0,b5")/2+COUNTIF($G569:$BP569,"p5,b5")/2</f>
        <v/>
      </c>
      <c r="BT569" s="62">
        <f>COUNTIF($G569:$BP569,"c")+COUNTIF($G569:$BP569,"r0,c5")/2+COUNTIF($G569:$BP569,"p5,c5")/2</f>
        <v/>
      </c>
      <c r="BU569" s="62">
        <f>COUNTIF($G569:$BP569,"KH")+COUNTIF($G569:$BP569,"TL")+COUNTIF($G569:$BP569,"L")</f>
        <v/>
      </c>
      <c r="BV569" s="62" t="n"/>
      <c r="BW569" s="62">
        <f>COUNTIF($G569:$BP569,"hh")</f>
        <v/>
      </c>
      <c r="BX569" s="62">
        <f>COUNTIF($G569:$BP569,"nt7")</f>
        <v/>
      </c>
      <c r="BY569" s="62">
        <f>COUNTIF($G569:$BP569,"P")+COUNTIF($G569:$BP569,"p5,a5")/2+COUNTIF($G569:$BP569,"p5,b5")/2+COUNTIF($G569:$BP569,"p5,c5")/2+COUNTIF($G569:$BP569,"p5,d5")/2</f>
        <v/>
      </c>
      <c r="BZ569" s="63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4">
        <f>IF(BZ569&gt;25,4,IF(BZ569&gt;18,3,IF(BZ569&gt;12,2,IF(BZ569&gt;4,1,0))))-BX569-2+1</f>
        <v/>
      </c>
      <c r="CE569" s="30" t="n"/>
      <c r="CF569" s="64">
        <f>CD569*CI569</f>
        <v/>
      </c>
      <c r="CG569" s="65">
        <f>F569-BY569+1</f>
        <v/>
      </c>
      <c r="CH569" s="64">
        <f>CE569*16</f>
        <v/>
      </c>
      <c r="CI569" s="66">
        <f>VLOOKUP(A569,[1]DATA!$A$6:$AI$331,34,0)</f>
        <v/>
      </c>
      <c r="CJ569" s="67">
        <f>VLOOKUP(A569,[2]CHAMCONG!A$7:CI$333,79,0)</f>
        <v/>
      </c>
      <c r="CK569" s="68">
        <f>CJ569-CA569</f>
        <v/>
      </c>
    </row>
    <row r="570">
      <c r="A570" s="88" t="inlineStr">
        <is>
          <t>A722</t>
        </is>
      </c>
      <c r="B570" s="70" t="inlineStr">
        <is>
          <t>Vũ Văn Thụ</t>
        </is>
      </c>
      <c r="C570" s="77" t="inlineStr">
        <is>
          <t>Hành Chính</t>
        </is>
      </c>
      <c r="D570" s="84" t="inlineStr">
        <is>
          <t>Trực tiếp</t>
        </is>
      </c>
      <c r="E570" s="69" t="inlineStr">
        <is>
          <t>2016-02-18</t>
        </is>
      </c>
      <c r="F570" s="69" t="inlineStr"/>
      <c r="G570" s="73" t="inlineStr">
        <is>
          <t>A</t>
        </is>
      </c>
      <c r="H570" s="73" t="n">
        <v>4</v>
      </c>
      <c r="I570" s="75" t="inlineStr">
        <is>
          <t>A</t>
        </is>
      </c>
      <c r="J570" s="75" t="n">
        <v>4</v>
      </c>
      <c r="K570" s="73" t="inlineStr"/>
      <c r="L570" s="73" t="n">
        <v>0</v>
      </c>
      <c r="M570" s="73" t="inlineStr">
        <is>
          <t>C</t>
        </is>
      </c>
      <c r="N570" s="73" t="n">
        <v>4</v>
      </c>
      <c r="O570" s="75" t="inlineStr">
        <is>
          <t>R0</t>
        </is>
      </c>
      <c r="P570" s="75" t="n">
        <v>0</v>
      </c>
      <c r="Q570" s="73" t="inlineStr">
        <is>
          <t>R0</t>
        </is>
      </c>
      <c r="R570" s="73" t="n">
        <v>0</v>
      </c>
      <c r="S570" s="73" t="inlineStr">
        <is>
          <t>C</t>
        </is>
      </c>
      <c r="T570" s="73" t="n">
        <v>4</v>
      </c>
      <c r="U570" s="73" t="inlineStr">
        <is>
          <t>C</t>
        </is>
      </c>
      <c r="V570" s="73" t="n">
        <v>4</v>
      </c>
      <c r="W570" s="73" t="inlineStr">
        <is>
          <t>L</t>
        </is>
      </c>
      <c r="X570" s="73" t="n">
        <v>0</v>
      </c>
      <c r="Y570" s="73" t="inlineStr"/>
      <c r="Z570" s="73" t="n">
        <v>0</v>
      </c>
      <c r="AA570" s="73" t="inlineStr">
        <is>
          <t>R0</t>
        </is>
      </c>
      <c r="AB570" s="73" t="n">
        <v>0</v>
      </c>
      <c r="AC570" s="73" t="n"/>
      <c r="AD570" s="73" t="n"/>
      <c r="AE570" s="73" t="n"/>
      <c r="AF570" s="73" t="n"/>
      <c r="AG570" s="73" t="n"/>
      <c r="AH570" s="73" t="n"/>
      <c r="AI570" s="73" t="n"/>
      <c r="AJ570" s="73" t="n"/>
      <c r="AK570" s="73" t="n"/>
      <c r="AL570" s="73" t="n"/>
      <c r="AM570" s="73" t="n"/>
      <c r="AN570" s="73" t="n"/>
      <c r="AO570" s="73" t="n"/>
      <c r="AP570" s="73" t="n"/>
      <c r="AQ570" s="73" t="n"/>
      <c r="AR570" s="73" t="n"/>
      <c r="AS570" s="73" t="n"/>
      <c r="AT570" s="73" t="n"/>
      <c r="AU570" s="73" t="n"/>
      <c r="AV570" s="73" t="n"/>
      <c r="AW570" s="73" t="n"/>
      <c r="AX570" s="73" t="n"/>
      <c r="AY570" s="73" t="n"/>
      <c r="AZ570" s="73" t="n"/>
      <c r="BA570" s="73" t="n"/>
      <c r="BB570" s="73" t="n"/>
      <c r="BC570" s="73" t="n"/>
      <c r="BD570" s="73" t="n"/>
      <c r="BE570" s="73" t="n"/>
      <c r="BF570" s="73" t="n"/>
      <c r="BG570" s="73" t="n"/>
      <c r="BH570" s="73" t="n"/>
      <c r="BI570" s="73" t="n"/>
      <c r="BJ570" s="73" t="n"/>
      <c r="BK570" s="73" t="n"/>
      <c r="BL570" s="73" t="n"/>
      <c r="BM570" s="73" t="n"/>
      <c r="BN570" s="73" t="n"/>
      <c r="BO570" s="73" t="n"/>
      <c r="BP570" s="73" t="n"/>
      <c r="BQ570" s="62">
        <f>COUNTIF($G570:$BP570,"a")+COUNTIF($G570:$BP570,"r0,a5")/2+COUNTIF($G570:$BP570,"p5,a5")/2</f>
        <v/>
      </c>
      <c r="BR570" s="62">
        <f>COUNTIF($G570:$BP570,"d")+COUNTIF($G570:$BP570,"r0,d5")/2+COUNTIF($G570:$BP570,"p5,d5")/2</f>
        <v/>
      </c>
      <c r="BS570" s="62">
        <f>COUNTIF($G570:$BP570,"b")+COUNTIF($G570:$BP570,"r0,b5")/2+COUNTIF($G570:$BP570,"p5,b5")/2</f>
        <v/>
      </c>
      <c r="BT570" s="62">
        <f>COUNTIF($G570:$BP570,"c")+COUNTIF($G570:$BP570,"r0,c5")/2+COUNTIF($G570:$BP570,"p5,c5")/2</f>
        <v/>
      </c>
      <c r="BU570" s="62">
        <f>COUNTIF($G570:$BP570,"KH")+COUNTIF($G570:$BP570,"TL")+COUNTIF($G570:$BP570,"L")</f>
        <v/>
      </c>
      <c r="BV570" s="62" t="n"/>
      <c r="BW570" s="62">
        <f>COUNTIF($G570:$BP570,"hh")</f>
        <v/>
      </c>
      <c r="BX570" s="62">
        <f>COUNTIF($G570:$BP570,"nt7")</f>
        <v/>
      </c>
      <c r="BY570" s="62">
        <f>COUNTIF($G570:$BP570,"P")+COUNTIF($G570:$BP570,"p5,a5")/2+COUNTIF($G570:$BP570,"p5,b5")/2+COUNTIF($G570:$BP570,"p5,c5")/2+COUNTIF($G570:$BP570,"p5,d5")/2</f>
        <v/>
      </c>
      <c r="BZ570" s="63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4">
        <f>IF(BZ570&gt;25,4,IF(BZ570&gt;18,3,IF(BZ570&gt;12,2,IF(BZ570&gt;4,1,0))))-BX570-2+1</f>
        <v/>
      </c>
      <c r="CE570" s="30" t="n"/>
      <c r="CF570" s="64">
        <f>CD570*CI570</f>
        <v/>
      </c>
      <c r="CG570" s="65">
        <f>F570-BY570+1</f>
        <v/>
      </c>
      <c r="CH570" s="64">
        <f>CE570*16</f>
        <v/>
      </c>
      <c r="CI570" s="66">
        <f>VLOOKUP(A570,[1]DATA!$A$6:$AI$331,34,0)</f>
        <v/>
      </c>
      <c r="CJ570" s="67">
        <f>VLOOKUP(A570,[2]CHAMCONG!A$7:CI$333,79,0)</f>
        <v/>
      </c>
      <c r="CK570" s="68">
        <f>CJ570-CA570</f>
        <v/>
      </c>
    </row>
    <row r="571">
      <c r="A571" s="88" t="inlineStr">
        <is>
          <t>A726</t>
        </is>
      </c>
      <c r="B571" s="70" t="inlineStr">
        <is>
          <t>Phan Thị Mỹ Trinh</t>
        </is>
      </c>
      <c r="C571" s="77" t="inlineStr">
        <is>
          <t>X1 Ép - Nguội</t>
        </is>
      </c>
      <c r="D571" s="84" t="inlineStr">
        <is>
          <t>Trực tiếp</t>
        </is>
      </c>
      <c r="E571" s="69" t="inlineStr">
        <is>
          <t>2016-02-22</t>
        </is>
      </c>
      <c r="F571" s="69" t="inlineStr"/>
      <c r="G571" s="73" t="inlineStr"/>
      <c r="H571" s="73" t="n">
        <v>0</v>
      </c>
      <c r="I571" s="75" t="inlineStr"/>
      <c r="J571" s="75" t="n">
        <v>0</v>
      </c>
      <c r="K571" s="73" t="inlineStr">
        <is>
          <t>CN</t>
        </is>
      </c>
      <c r="L571" s="73" t="n">
        <v>0</v>
      </c>
      <c r="M571" s="73" t="inlineStr"/>
      <c r="N571" s="73" t="n">
        <v>0</v>
      </c>
      <c r="O571" s="75" t="inlineStr"/>
      <c r="P571" s="75" t="n">
        <v>0</v>
      </c>
      <c r="Q571" s="73" t="inlineStr"/>
      <c r="R571" s="73" t="n">
        <v>0</v>
      </c>
      <c r="S571" s="73" t="inlineStr"/>
      <c r="T571" s="73" t="n">
        <v>0</v>
      </c>
      <c r="U571" s="73" t="inlineStr"/>
      <c r="V571" s="73" t="n">
        <v>0</v>
      </c>
      <c r="W571" s="73" t="inlineStr">
        <is>
          <t>L</t>
        </is>
      </c>
      <c r="X571" s="73" t="n">
        <v>0</v>
      </c>
      <c r="Y571" s="73" t="inlineStr"/>
      <c r="Z571" s="73" t="n">
        <v>0</v>
      </c>
      <c r="AA571" s="73" t="inlineStr">
        <is>
          <t>R0</t>
        </is>
      </c>
      <c r="AB571" s="73" t="n">
        <v>0</v>
      </c>
      <c r="AC571" s="73" t="n"/>
      <c r="AD571" s="73" t="n"/>
      <c r="AE571" s="73" t="n"/>
      <c r="AF571" s="73" t="n"/>
      <c r="AG571" s="73" t="n"/>
      <c r="AH571" s="73" t="n"/>
      <c r="AI571" s="73" t="n"/>
      <c r="AJ571" s="73" t="n"/>
      <c r="AK571" s="73" t="n"/>
      <c r="AL571" s="73" t="n"/>
      <c r="AM571" s="73" t="n"/>
      <c r="AN571" s="73" t="n"/>
      <c r="AO571" s="73" t="n"/>
      <c r="AP571" s="73" t="n"/>
      <c r="AQ571" s="73" t="n"/>
      <c r="AR571" s="73" t="n"/>
      <c r="AS571" s="73" t="n"/>
      <c r="AT571" s="73" t="n"/>
      <c r="AU571" s="73" t="n"/>
      <c r="AV571" s="73" t="n"/>
      <c r="AW571" s="73" t="n"/>
      <c r="AX571" s="73" t="n"/>
      <c r="AY571" s="73" t="n"/>
      <c r="AZ571" s="73" t="n"/>
      <c r="BA571" s="73" t="n"/>
      <c r="BB571" s="73" t="n"/>
      <c r="BC571" s="73" t="n"/>
      <c r="BD571" s="73" t="n"/>
      <c r="BE571" s="73" t="n"/>
      <c r="BF571" s="73" t="n"/>
      <c r="BG571" s="73" t="n"/>
      <c r="BH571" s="73" t="n"/>
      <c r="BI571" s="73" t="n"/>
      <c r="BJ571" s="73" t="n"/>
      <c r="BK571" s="73" t="n"/>
      <c r="BL571" s="73" t="n"/>
      <c r="BM571" s="73" t="n"/>
      <c r="BN571" s="73" t="n"/>
      <c r="BO571" s="73" t="n"/>
      <c r="BP571" s="73" t="n"/>
      <c r="BQ571" s="62">
        <f>COUNTIF($G571:$BP571,"a")+COUNTIF($G571:$BP571,"r0,a5")/2+COUNTIF($G571:$BP571,"p5,a5")/2</f>
        <v/>
      </c>
      <c r="BR571" s="62">
        <f>COUNTIF($G571:$BP571,"d")+COUNTIF($G571:$BP571,"r0,d5")/2+COUNTIF($G571:$BP571,"p5,d5")/2</f>
        <v/>
      </c>
      <c r="BS571" s="62">
        <f>COUNTIF($G571:$BP571,"b")+COUNTIF($G571:$BP571,"r0,b5")/2+COUNTIF($G571:$BP571,"p5,b5")/2</f>
        <v/>
      </c>
      <c r="BT571" s="62">
        <f>COUNTIF($G571:$BP571,"c")+COUNTIF($G571:$BP571,"r0,c5")/2+COUNTIF($G571:$BP571,"p5,c5")/2</f>
        <v/>
      </c>
      <c r="BU571" s="62">
        <f>COUNTIF($G571:$BP571,"KH")+COUNTIF($G571:$BP571,"TL")+COUNTIF($G571:$BP571,"L")</f>
        <v/>
      </c>
      <c r="BV571" s="62" t="n"/>
      <c r="BW571" s="62">
        <f>COUNTIF($G571:$BP571,"hh")</f>
        <v/>
      </c>
      <c r="BX571" s="62">
        <f>COUNTIF($G571:$BP571,"nt7")</f>
        <v/>
      </c>
      <c r="BY571" s="62">
        <f>COUNTIF($G571:$BP571,"P")+COUNTIF($G571:$BP571,"p5,a5")/2+COUNTIF($G571:$BP571,"p5,b5")/2+COUNTIF($G571:$BP571,"p5,c5")/2+COUNTIF($G571:$BP571,"p5,d5")/2</f>
        <v/>
      </c>
      <c r="BZ571" s="63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4">
        <f>IF(BZ571&gt;25,4,IF(BZ571&gt;18,3,IF(BZ571&gt;12,2,IF(BZ571&gt;4,1,0))))-BX571-2+1</f>
        <v/>
      </c>
      <c r="CE571" s="30" t="n"/>
      <c r="CF571" s="64">
        <f>CD571*CI571</f>
        <v/>
      </c>
      <c r="CG571" s="65">
        <f>F571-BY571+1</f>
        <v/>
      </c>
      <c r="CH571" s="64">
        <f>CE571*16</f>
        <v/>
      </c>
      <c r="CI571" s="66">
        <f>VLOOKUP(A571,[1]DATA!$A$6:$AI$331,34,0)</f>
        <v/>
      </c>
      <c r="CJ571" s="67">
        <f>VLOOKUP(A571,[2]CHAMCONG!A$7:CI$333,79,0)</f>
        <v/>
      </c>
      <c r="CK571" s="68">
        <f>CJ571-CA571</f>
        <v/>
      </c>
    </row>
    <row r="572">
      <c r="A572" s="88" t="inlineStr">
        <is>
          <t>A733</t>
        </is>
      </c>
      <c r="B572" s="70" t="inlineStr">
        <is>
          <t>Trương Văn Hải</t>
        </is>
      </c>
      <c r="C572" s="77" t="inlineStr">
        <is>
          <t>X1 Ép - A</t>
        </is>
      </c>
      <c r="D572" s="84" t="inlineStr">
        <is>
          <t>Trực tiếp</t>
        </is>
      </c>
      <c r="E572" s="69" t="inlineStr">
        <is>
          <t>2016-02-19</t>
        </is>
      </c>
      <c r="F572" s="69" t="inlineStr"/>
      <c r="G572" s="73" t="inlineStr">
        <is>
          <t>R0</t>
        </is>
      </c>
      <c r="H572" s="73" t="n">
        <v>0</v>
      </c>
      <c r="I572" s="75" t="inlineStr">
        <is>
          <t>A</t>
        </is>
      </c>
      <c r="J572" s="75" t="n">
        <v>4</v>
      </c>
      <c r="K572" s="73" t="inlineStr"/>
      <c r="L572" s="73" t="n">
        <v>0</v>
      </c>
      <c r="M572" s="73" t="inlineStr">
        <is>
          <t>C</t>
        </is>
      </c>
      <c r="N572" s="73" t="n">
        <v>4</v>
      </c>
      <c r="O572" s="75" t="inlineStr">
        <is>
          <t>C</t>
        </is>
      </c>
      <c r="P572" s="75" t="n">
        <v>4</v>
      </c>
      <c r="Q572" s="73" t="inlineStr">
        <is>
          <t>C</t>
        </is>
      </c>
      <c r="R572" s="73" t="n">
        <v>4</v>
      </c>
      <c r="S572" s="73" t="inlineStr">
        <is>
          <t>P0</t>
        </is>
      </c>
      <c r="T572" s="73" t="n">
        <v>0</v>
      </c>
      <c r="U572" s="73" t="inlineStr">
        <is>
          <t>P0</t>
        </is>
      </c>
      <c r="V572" s="73" t="n">
        <v>0</v>
      </c>
      <c r="W572" s="73" t="inlineStr">
        <is>
          <t>L</t>
        </is>
      </c>
      <c r="X572" s="73" t="n">
        <v>0</v>
      </c>
      <c r="Y572" s="73" t="inlineStr"/>
      <c r="Z572" s="73" t="n">
        <v>0</v>
      </c>
      <c r="AA572" s="73" t="inlineStr">
        <is>
          <t>P0</t>
        </is>
      </c>
      <c r="AB572" s="73" t="n">
        <v>0</v>
      </c>
      <c r="AC572" s="73" t="n"/>
      <c r="AD572" s="73" t="n"/>
      <c r="AE572" s="73" t="n"/>
      <c r="AF572" s="73" t="n"/>
      <c r="AG572" s="73" t="n"/>
      <c r="AH572" s="73" t="n"/>
      <c r="AI572" s="73" t="n"/>
      <c r="AJ572" s="73" t="n"/>
      <c r="AK572" s="73" t="n"/>
      <c r="AL572" s="73" t="n"/>
      <c r="AM572" s="73" t="n"/>
      <c r="AN572" s="73" t="n"/>
      <c r="AO572" s="73" t="n"/>
      <c r="AP572" s="73" t="n"/>
      <c r="AQ572" s="73" t="n"/>
      <c r="AR572" s="73" t="n"/>
      <c r="AS572" s="73" t="n"/>
      <c r="AT572" s="73" t="n"/>
      <c r="AU572" s="73" t="n"/>
      <c r="AV572" s="73" t="n"/>
      <c r="AW572" s="73" t="n"/>
      <c r="AX572" s="73" t="n"/>
      <c r="AY572" s="73" t="n"/>
      <c r="AZ572" s="73" t="n"/>
      <c r="BA572" s="73" t="n"/>
      <c r="BB572" s="73" t="n"/>
      <c r="BC572" s="73" t="n"/>
      <c r="BD572" s="73" t="n"/>
      <c r="BE572" s="73" t="n"/>
      <c r="BF572" s="73" t="n"/>
      <c r="BG572" s="73" t="n"/>
      <c r="BH572" s="73" t="n"/>
      <c r="BI572" s="73" t="n"/>
      <c r="BJ572" s="73" t="n"/>
      <c r="BK572" s="73" t="n"/>
      <c r="BL572" s="73" t="n"/>
      <c r="BM572" s="73" t="n"/>
      <c r="BN572" s="73" t="n"/>
      <c r="BO572" s="73" t="n"/>
      <c r="BP572" s="73" t="n"/>
      <c r="BQ572" s="62">
        <f>COUNTIF($G572:$BP572,"a")+COUNTIF($G572:$BP572,"r0,a5")/2+COUNTIF($G572:$BP572,"p5,a5")/2</f>
        <v/>
      </c>
      <c r="BR572" s="62">
        <f>COUNTIF($G572:$BP572,"d")+COUNTIF($G572:$BP572,"r0,d5")/2+COUNTIF($G572:$BP572,"p5,d5")/2</f>
        <v/>
      </c>
      <c r="BS572" s="62">
        <f>COUNTIF($G572:$BP572,"b")+COUNTIF($G572:$BP572,"r0,b5")/2+COUNTIF($G572:$BP572,"p5,b5")/2</f>
        <v/>
      </c>
      <c r="BT572" s="62">
        <f>COUNTIF($G572:$BP572,"c")+COUNTIF($G572:$BP572,"r0,c5")/2+COUNTIF($G572:$BP572,"p5,c5")/2</f>
        <v/>
      </c>
      <c r="BU572" s="62">
        <f>COUNTIF($G572:$BP572,"KH")+COUNTIF($G572:$BP572,"TL")+COUNTIF($G572:$BP572,"L")</f>
        <v/>
      </c>
      <c r="BV572" s="62" t="n"/>
      <c r="BW572" s="62">
        <f>COUNTIF($G572:$BP572,"hh")</f>
        <v/>
      </c>
      <c r="BX572" s="62">
        <f>COUNTIF($G572:$BP572,"nt7")</f>
        <v/>
      </c>
      <c r="BY572" s="62">
        <f>COUNTIF($G572:$BP572,"P")+COUNTIF($G572:$BP572,"p5,a5")/2+COUNTIF($G572:$BP572,"p5,b5")/2+COUNTIF($G572:$BP572,"p5,c5")/2+COUNTIF($G572:$BP572,"p5,d5")/2</f>
        <v/>
      </c>
      <c r="BZ572" s="63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4">
        <f>IF(BZ572&gt;25,4,IF(BZ572&gt;18,3,IF(BZ572&gt;12,2,IF(BZ572&gt;4,1,0))))-BX572-2+1</f>
        <v/>
      </c>
      <c r="CE572" s="30" t="n"/>
      <c r="CF572" s="64">
        <f>CD572*CI572</f>
        <v/>
      </c>
      <c r="CG572" s="65">
        <f>F572-BY572+1</f>
        <v/>
      </c>
      <c r="CH572" s="64">
        <f>CE572*16</f>
        <v/>
      </c>
      <c r="CI572" s="66">
        <f>VLOOKUP(A572,[1]DATA!$A$6:$AI$331,34,0)</f>
        <v/>
      </c>
      <c r="CJ572" s="67">
        <f>VLOOKUP(A572,[2]CHAMCONG!A$7:CI$333,79,0)</f>
        <v/>
      </c>
      <c r="CK572" s="68">
        <f>CJ572-CA572</f>
        <v/>
      </c>
    </row>
    <row r="573">
      <c r="A573" s="88" t="inlineStr">
        <is>
          <t>A754</t>
        </is>
      </c>
      <c r="B573" s="70" t="inlineStr">
        <is>
          <t>Trần Đăng Huy</t>
        </is>
      </c>
      <c r="C573" s="77" t="inlineStr">
        <is>
          <t>Bảo trì X2</t>
        </is>
      </c>
      <c r="D573" s="84" t="inlineStr">
        <is>
          <t>Trực tiếp</t>
        </is>
      </c>
      <c r="E573" s="69" t="inlineStr">
        <is>
          <t>2016-04-04</t>
        </is>
      </c>
      <c r="F573" s="69" t="inlineStr"/>
      <c r="G573" s="73" t="inlineStr">
        <is>
          <t>C</t>
        </is>
      </c>
      <c r="H573" s="73" t="n">
        <v>4</v>
      </c>
      <c r="I573" s="75" t="inlineStr">
        <is>
          <t>C</t>
        </is>
      </c>
      <c r="J573" s="75" t="n">
        <v>3</v>
      </c>
      <c r="K573" s="73" t="inlineStr"/>
      <c r="L573" s="73" t="n">
        <v>12</v>
      </c>
      <c r="M573" s="73" t="inlineStr">
        <is>
          <t>C</t>
        </is>
      </c>
      <c r="N573" s="73" t="n">
        <v>4</v>
      </c>
      <c r="O573" s="75" t="inlineStr">
        <is>
          <t>C</t>
        </is>
      </c>
      <c r="P573" s="75" t="n">
        <v>4</v>
      </c>
      <c r="Q573" s="73" t="inlineStr">
        <is>
          <t>C</t>
        </is>
      </c>
      <c r="R573" s="73" t="n">
        <v>4</v>
      </c>
      <c r="S573" s="73" t="inlineStr">
        <is>
          <t>C</t>
        </is>
      </c>
      <c r="T573" s="73" t="n">
        <v>4</v>
      </c>
      <c r="U573" s="73" t="inlineStr">
        <is>
          <t>C</t>
        </is>
      </c>
      <c r="V573" s="73" t="n">
        <v>4</v>
      </c>
      <c r="W573" s="73" t="inlineStr">
        <is>
          <t>L</t>
        </is>
      </c>
      <c r="X573" s="73" t="n">
        <v>12</v>
      </c>
      <c r="Y573" s="73" t="inlineStr"/>
      <c r="Z573" s="73" t="n">
        <v>0</v>
      </c>
      <c r="AA573" s="73" t="inlineStr">
        <is>
          <t>R0</t>
        </is>
      </c>
      <c r="AB573" s="73" t="n">
        <v>0</v>
      </c>
      <c r="AC573" s="73" t="n"/>
      <c r="AD573" s="73" t="n"/>
      <c r="AE573" s="73" t="n"/>
      <c r="AF573" s="73" t="n"/>
      <c r="AG573" s="73" t="n"/>
      <c r="AH573" s="73" t="n"/>
      <c r="AI573" s="73" t="n"/>
      <c r="AJ573" s="73" t="n"/>
      <c r="AK573" s="73" t="n"/>
      <c r="AL573" s="73" t="n"/>
      <c r="AM573" s="73" t="n"/>
      <c r="AN573" s="73" t="n"/>
      <c r="AO573" s="73" t="n"/>
      <c r="AP573" s="73" t="n"/>
      <c r="AQ573" s="73" t="n"/>
      <c r="AR573" s="73" t="n"/>
      <c r="AS573" s="73" t="n"/>
      <c r="AT573" s="73" t="n"/>
      <c r="AU573" s="73" t="n"/>
      <c r="AV573" s="73" t="n"/>
      <c r="AW573" s="73" t="n"/>
      <c r="AX573" s="73" t="n"/>
      <c r="AY573" s="73" t="n"/>
      <c r="AZ573" s="73" t="n"/>
      <c r="BA573" s="73" t="n"/>
      <c r="BB573" s="73" t="n"/>
      <c r="BC573" s="73" t="n"/>
      <c r="BD573" s="73" t="n"/>
      <c r="BE573" s="73" t="n"/>
      <c r="BF573" s="73" t="n"/>
      <c r="BG573" s="73" t="n"/>
      <c r="BH573" s="73" t="n"/>
      <c r="BI573" s="73" t="n"/>
      <c r="BJ573" s="73" t="n"/>
      <c r="BK573" s="73" t="n"/>
      <c r="BL573" s="73" t="n"/>
      <c r="BM573" s="73" t="n"/>
      <c r="BN573" s="73" t="n"/>
      <c r="BO573" s="73" t="n"/>
      <c r="BP573" s="73" t="n"/>
      <c r="BQ573" s="62">
        <f>COUNTIF($G573:$BP573,"a")+COUNTIF($G573:$BP573,"r0,a5")/2+COUNTIF($G573:$BP573,"p5,a5")/2</f>
        <v/>
      </c>
      <c r="BR573" s="62">
        <f>COUNTIF($G573:$BP573,"d")+COUNTIF($G573:$BP573,"r0,d5")/2+COUNTIF($G573:$BP573,"p5,d5")/2</f>
        <v/>
      </c>
      <c r="BS573" s="62">
        <f>COUNTIF($G573:$BP573,"b")+COUNTIF($G573:$BP573,"r0,b5")/2+COUNTIF($G573:$BP573,"p5,b5")/2</f>
        <v/>
      </c>
      <c r="BT573" s="62">
        <f>COUNTIF($G573:$BP573,"c")+COUNTIF($G573:$BP573,"r0,c5")/2+COUNTIF($G573:$BP573,"p5,c5")/2</f>
        <v/>
      </c>
      <c r="BU573" s="62">
        <f>COUNTIF($G573:$BP573,"KH")+COUNTIF($G573:$BP573,"TL")+COUNTIF($G573:$BP573,"L")</f>
        <v/>
      </c>
      <c r="BV573" s="62" t="n"/>
      <c r="BW573" s="62">
        <f>COUNTIF($G573:$BP573,"hh")</f>
        <v/>
      </c>
      <c r="BX573" s="62">
        <f>COUNTIF($G573:$BP573,"nt7")</f>
        <v/>
      </c>
      <c r="BY573" s="62">
        <f>COUNTIF($G573:$BP573,"P")+COUNTIF($G573:$BP573,"p5,a5")/2+COUNTIF($G573:$BP573,"p5,b5")/2+COUNTIF($G573:$BP573,"p5,c5")/2+COUNTIF($G573:$BP573,"p5,d5")/2</f>
        <v/>
      </c>
      <c r="BZ573" s="63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4">
        <f>IF(BZ573&gt;25,4,IF(BZ573&gt;18,3,IF(BZ573&gt;12,2,IF(BZ573&gt;4,1,0))))-BX573-2+1</f>
        <v/>
      </c>
      <c r="CE573" s="30" t="n"/>
      <c r="CF573" s="64">
        <f>CD573*CI573</f>
        <v/>
      </c>
      <c r="CG573" s="65">
        <f>F573-BY573+1</f>
        <v/>
      </c>
      <c r="CH573" s="64">
        <f>CE573*16</f>
        <v/>
      </c>
      <c r="CI573" s="66">
        <f>VLOOKUP(A573,[1]DATA!$A$6:$AI$331,34,0)</f>
        <v/>
      </c>
      <c r="CJ573" s="67">
        <f>VLOOKUP(A573,[2]CHAMCONG!A$7:CI$333,79,0)</f>
        <v/>
      </c>
      <c r="CK573" s="68">
        <f>CJ573-CA573</f>
        <v/>
      </c>
    </row>
    <row r="574">
      <c r="A574" s="88" t="inlineStr">
        <is>
          <t>A760</t>
        </is>
      </c>
      <c r="B574" s="70" t="inlineStr">
        <is>
          <t>Lại Văn Thắng</t>
        </is>
      </c>
      <c r="C574" s="77" t="inlineStr">
        <is>
          <t>X2 Line 2-6</t>
        </is>
      </c>
      <c r="D574" s="84" t="inlineStr">
        <is>
          <t>Trực tiếp</t>
        </is>
      </c>
      <c r="E574" s="69" t="inlineStr">
        <is>
          <t>2016-05-23</t>
        </is>
      </c>
      <c r="F574" s="69" t="inlineStr"/>
      <c r="G574" s="73" t="inlineStr">
        <is>
          <t>C</t>
        </is>
      </c>
      <c r="H574" s="73" t="n">
        <v>4</v>
      </c>
      <c r="I574" s="75" t="inlineStr">
        <is>
          <t>P0</t>
        </is>
      </c>
      <c r="J574" s="75" t="n">
        <v>0</v>
      </c>
      <c r="K574" s="73" t="inlineStr"/>
      <c r="L574" s="73" t="n">
        <v>0</v>
      </c>
      <c r="M574" s="73" t="inlineStr">
        <is>
          <t>P0</t>
        </is>
      </c>
      <c r="N574" s="73" t="n">
        <v>0</v>
      </c>
      <c r="O574" s="75" t="inlineStr">
        <is>
          <t>A</t>
        </is>
      </c>
      <c r="P574" s="75" t="n">
        <v>4</v>
      </c>
      <c r="Q574" s="73" t="inlineStr">
        <is>
          <t>A</t>
        </is>
      </c>
      <c r="R574" s="73" t="n">
        <v>4</v>
      </c>
      <c r="S574" s="73" t="inlineStr">
        <is>
          <t>A</t>
        </is>
      </c>
      <c r="T574" s="73" t="n">
        <v>4</v>
      </c>
      <c r="U574" s="73" t="inlineStr">
        <is>
          <t>A</t>
        </is>
      </c>
      <c r="V574" s="73" t="n">
        <v>4</v>
      </c>
      <c r="W574" s="73" t="inlineStr">
        <is>
          <t>L</t>
        </is>
      </c>
      <c r="X574" s="73" t="n">
        <v>0</v>
      </c>
      <c r="Y574" s="73" t="inlineStr"/>
      <c r="Z574" s="73" t="n">
        <v>0</v>
      </c>
      <c r="AA574" s="73" t="inlineStr">
        <is>
          <t>R0</t>
        </is>
      </c>
      <c r="AB574" s="73" t="n">
        <v>0</v>
      </c>
      <c r="AC574" s="73" t="n"/>
      <c r="AD574" s="73" t="n"/>
      <c r="AE574" s="73" t="n"/>
      <c r="AF574" s="73" t="n"/>
      <c r="AG574" s="73" t="n"/>
      <c r="AH574" s="73" t="n"/>
      <c r="AI574" s="73" t="n"/>
      <c r="AJ574" s="73" t="n"/>
      <c r="AK574" s="73" t="n"/>
      <c r="AL574" s="73" t="n"/>
      <c r="AM574" s="73" t="n"/>
      <c r="AN574" s="73" t="n"/>
      <c r="AO574" s="73" t="n"/>
      <c r="AP574" s="73" t="n"/>
      <c r="AQ574" s="73" t="n"/>
      <c r="AR574" s="73" t="n"/>
      <c r="AS574" s="73" t="n"/>
      <c r="AT574" s="73" t="n"/>
      <c r="AU574" s="73" t="n"/>
      <c r="AV574" s="73" t="n"/>
      <c r="AW574" s="73" t="n"/>
      <c r="AX574" s="73" t="n"/>
      <c r="AY574" s="73" t="n"/>
      <c r="AZ574" s="73" t="n"/>
      <c r="BA574" s="73" t="n"/>
      <c r="BB574" s="73" t="n"/>
      <c r="BC574" s="73" t="n"/>
      <c r="BD574" s="73" t="n"/>
      <c r="BE574" s="73" t="n"/>
      <c r="BF574" s="73" t="n"/>
      <c r="BG574" s="73" t="n"/>
      <c r="BH574" s="73" t="n"/>
      <c r="BI574" s="73" t="n"/>
      <c r="BJ574" s="73" t="n"/>
      <c r="BK574" s="73" t="n"/>
      <c r="BL574" s="73" t="n"/>
      <c r="BM574" s="73" t="n"/>
      <c r="BN574" s="73" t="n"/>
      <c r="BO574" s="73" t="n"/>
      <c r="BP574" s="73" t="n"/>
      <c r="BQ574" s="62">
        <f>COUNTIF($G574:$BP574,"a")+COUNTIF($G574:$BP574,"r0,a5")/2+COUNTIF($G574:$BP574,"p5,a5")/2</f>
        <v/>
      </c>
      <c r="BR574" s="62">
        <f>COUNTIF($G574:$BP574,"d")+COUNTIF($G574:$BP574,"r0,d5")/2+COUNTIF($G574:$BP574,"p5,d5")/2</f>
        <v/>
      </c>
      <c r="BS574" s="62">
        <f>COUNTIF($G574:$BP574,"b")+COUNTIF($G574:$BP574,"r0,b5")/2+COUNTIF($G574:$BP574,"p5,b5")/2</f>
        <v/>
      </c>
      <c r="BT574" s="62">
        <f>COUNTIF($G574:$BP574,"c")+COUNTIF($G574:$BP574,"r0,c5")/2+COUNTIF($G574:$BP574,"p5,c5")/2</f>
        <v/>
      </c>
      <c r="BU574" s="62">
        <f>COUNTIF($G574:$BP574,"KH")+COUNTIF($G574:$BP574,"TL")+COUNTIF($G574:$BP574,"L")</f>
        <v/>
      </c>
      <c r="BV574" s="62" t="n"/>
      <c r="BW574" s="62">
        <f>COUNTIF($G574:$BP574,"hh")</f>
        <v/>
      </c>
      <c r="BX574" s="62">
        <f>COUNTIF($G574:$BP574,"nt7")</f>
        <v/>
      </c>
      <c r="BY574" s="62">
        <f>COUNTIF($G574:$BP574,"P")+COUNTIF($G574:$BP574,"p5,a5")/2+COUNTIF($G574:$BP574,"p5,b5")/2+COUNTIF($G574:$BP574,"p5,c5")/2+COUNTIF($G574:$BP574,"p5,d5")/2</f>
        <v/>
      </c>
      <c r="BZ574" s="63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4">
        <f>IF(BZ574&gt;25,4,IF(BZ574&gt;18,3,IF(BZ574&gt;12,2,IF(BZ574&gt;4,1,0))))-BX574-2+1</f>
        <v/>
      </c>
      <c r="CE574" s="30" t="n"/>
      <c r="CF574" s="64">
        <f>CD574*CI574</f>
        <v/>
      </c>
      <c r="CG574" s="65">
        <f>F574-BY574+1</f>
        <v/>
      </c>
      <c r="CH574" s="64">
        <f>CE574*16</f>
        <v/>
      </c>
      <c r="CI574" s="66">
        <f>VLOOKUP(A574,[1]DATA!$A$6:$AI$331,34,0)</f>
        <v/>
      </c>
      <c r="CJ574" s="67">
        <f>VLOOKUP(A574,[2]CHAMCONG!A$7:CI$333,79,0)</f>
        <v/>
      </c>
      <c r="CK574" s="68">
        <f>CJ574-CA574</f>
        <v/>
      </c>
    </row>
    <row r="575">
      <c r="A575" s="88" t="inlineStr">
        <is>
          <t>A761</t>
        </is>
      </c>
      <c r="B575" s="70" t="inlineStr">
        <is>
          <t>Nguyễn Nhật Trường</t>
        </is>
      </c>
      <c r="C575" s="77" t="inlineStr">
        <is>
          <t>X1 Ép - A</t>
        </is>
      </c>
      <c r="D575" s="84" t="inlineStr">
        <is>
          <t>Trực tiếp</t>
        </is>
      </c>
      <c r="E575" s="69" t="inlineStr">
        <is>
          <t>2016-05-30</t>
        </is>
      </c>
      <c r="F575" s="69" t="inlineStr"/>
      <c r="G575" s="73" t="inlineStr">
        <is>
          <t>A</t>
        </is>
      </c>
      <c r="H575" s="73" t="n">
        <v>4</v>
      </c>
      <c r="I575" s="75" t="inlineStr">
        <is>
          <t>A</t>
        </is>
      </c>
      <c r="J575" s="75" t="n">
        <v>4</v>
      </c>
      <c r="K575" s="73" t="inlineStr"/>
      <c r="L575" s="73" t="n">
        <v>4</v>
      </c>
      <c r="M575" s="73" t="inlineStr">
        <is>
          <t>C</t>
        </is>
      </c>
      <c r="N575" s="73" t="n">
        <v>4</v>
      </c>
      <c r="O575" s="75" t="inlineStr">
        <is>
          <t>C</t>
        </is>
      </c>
      <c r="P575" s="75" t="n">
        <v>4</v>
      </c>
      <c r="Q575" s="73" t="inlineStr">
        <is>
          <t>C</t>
        </is>
      </c>
      <c r="R575" s="73" t="n">
        <v>4</v>
      </c>
      <c r="S575" s="73" t="inlineStr">
        <is>
          <t>C</t>
        </is>
      </c>
      <c r="T575" s="73" t="n">
        <v>4</v>
      </c>
      <c r="U575" s="73" t="inlineStr">
        <is>
          <t>C</t>
        </is>
      </c>
      <c r="V575" s="73" t="n">
        <v>4</v>
      </c>
      <c r="W575" s="73" t="inlineStr">
        <is>
          <t>L</t>
        </is>
      </c>
      <c r="X575" s="73" t="n">
        <v>0</v>
      </c>
      <c r="Y575" s="73" t="inlineStr"/>
      <c r="Z575" s="73" t="n">
        <v>0</v>
      </c>
      <c r="AA575" s="73" t="inlineStr">
        <is>
          <t>R0</t>
        </is>
      </c>
      <c r="AB575" s="73" t="n">
        <v>0</v>
      </c>
      <c r="AC575" s="73" t="n"/>
      <c r="AD575" s="73" t="n"/>
      <c r="AE575" s="73" t="n"/>
      <c r="AF575" s="73" t="n"/>
      <c r="AG575" s="73" t="n"/>
      <c r="AH575" s="73" t="n"/>
      <c r="AI575" s="73" t="n"/>
      <c r="AJ575" s="73" t="n"/>
      <c r="AK575" s="73" t="n"/>
      <c r="AL575" s="73" t="n"/>
      <c r="AM575" s="73" t="n"/>
      <c r="AN575" s="73" t="n"/>
      <c r="AO575" s="73" t="n"/>
      <c r="AP575" s="73" t="n"/>
      <c r="AQ575" s="73" t="n"/>
      <c r="AR575" s="73" t="n"/>
      <c r="AS575" s="73" t="n"/>
      <c r="AT575" s="73" t="n"/>
      <c r="AU575" s="73" t="n"/>
      <c r="AV575" s="73" t="n"/>
      <c r="AW575" s="73" t="n"/>
      <c r="AX575" s="73" t="n"/>
      <c r="AY575" s="73" t="n"/>
      <c r="AZ575" s="73" t="n"/>
      <c r="BA575" s="73" t="n"/>
      <c r="BB575" s="73" t="n"/>
      <c r="BC575" s="73" t="n"/>
      <c r="BD575" s="73" t="n"/>
      <c r="BE575" s="73" t="n"/>
      <c r="BF575" s="73" t="n"/>
      <c r="BG575" s="73" t="n"/>
      <c r="BH575" s="73" t="n"/>
      <c r="BI575" s="73" t="n"/>
      <c r="BJ575" s="73" t="n"/>
      <c r="BK575" s="73" t="n"/>
      <c r="BL575" s="73" t="n"/>
      <c r="BM575" s="73" t="n"/>
      <c r="BN575" s="73" t="n"/>
      <c r="BO575" s="73" t="n"/>
      <c r="BP575" s="73" t="n"/>
      <c r="BQ575" s="62">
        <f>COUNTIF($G575:$BP575,"a")+COUNTIF($G575:$BP575,"r0,a5")/2+COUNTIF($G575:$BP575,"p5,a5")/2</f>
        <v/>
      </c>
      <c r="BR575" s="62">
        <f>COUNTIF($G575:$BP575,"d")+COUNTIF($G575:$BP575,"r0,d5")/2+COUNTIF($G575:$BP575,"p5,d5")/2</f>
        <v/>
      </c>
      <c r="BS575" s="62">
        <f>COUNTIF($G575:$BP575,"b")+COUNTIF($G575:$BP575,"r0,b5")/2+COUNTIF($G575:$BP575,"p5,b5")/2</f>
        <v/>
      </c>
      <c r="BT575" s="62">
        <f>COUNTIF($G575:$BP575,"c")+COUNTIF($G575:$BP575,"r0,c5")/2+COUNTIF($G575:$BP575,"p5,c5")/2</f>
        <v/>
      </c>
      <c r="BU575" s="62">
        <f>COUNTIF($G575:$BP575,"KH")+COUNTIF($G575:$BP575,"TL")+COUNTIF($G575:$BP575,"L")</f>
        <v/>
      </c>
      <c r="BV575" s="62" t="n"/>
      <c r="BW575" s="62">
        <f>COUNTIF($G575:$BP575,"hh")</f>
        <v/>
      </c>
      <c r="BX575" s="62">
        <f>COUNTIF($G575:$BP575,"nt7")</f>
        <v/>
      </c>
      <c r="BY575" s="62">
        <f>COUNTIF($G575:$BP575,"P")+COUNTIF($G575:$BP575,"p5,a5")/2+COUNTIF($G575:$BP575,"p5,b5")/2+COUNTIF($G575:$BP575,"p5,c5")/2+COUNTIF($G575:$BP575,"p5,d5")/2</f>
        <v/>
      </c>
      <c r="BZ575" s="63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4">
        <f>IF(BZ575&gt;25,4,IF(BZ575&gt;18,3,IF(BZ575&gt;12,2,IF(BZ575&gt;4,1,0))))-BX575-2+1</f>
        <v/>
      </c>
      <c r="CE575" s="30" t="n"/>
      <c r="CF575" s="64">
        <f>CD575*CI575</f>
        <v/>
      </c>
      <c r="CG575" s="65">
        <f>F575-BY575+1</f>
        <v/>
      </c>
      <c r="CH575" s="64">
        <f>CE575*16</f>
        <v/>
      </c>
      <c r="CI575" s="66">
        <f>VLOOKUP(A575,[1]DATA!$A$6:$AI$331,34,0)</f>
        <v/>
      </c>
      <c r="CJ575" s="67">
        <f>VLOOKUP(A575,[2]CHAMCONG!A$7:CI$333,79,0)</f>
        <v/>
      </c>
      <c r="CK575" s="68">
        <f>CJ575-CA575</f>
        <v/>
      </c>
    </row>
    <row r="576">
      <c r="A576" s="88" t="inlineStr">
        <is>
          <t>A771</t>
        </is>
      </c>
      <c r="B576" s="70" t="inlineStr">
        <is>
          <t>Châu Thành An</t>
        </is>
      </c>
      <c r="C576" s="77" t="inlineStr">
        <is>
          <t>R&amp;D</t>
        </is>
      </c>
      <c r="D576" s="84" t="inlineStr">
        <is>
          <t>Gián tiếp</t>
        </is>
      </c>
      <c r="E576" s="69" t="inlineStr">
        <is>
          <t>2016-07-11</t>
        </is>
      </c>
      <c r="F576" s="69" t="inlineStr"/>
      <c r="G576" s="73" t="inlineStr">
        <is>
          <t>D</t>
        </is>
      </c>
      <c r="H576" s="73" t="n">
        <v>0</v>
      </c>
      <c r="I576" s="75" t="inlineStr">
        <is>
          <t>D</t>
        </is>
      </c>
      <c r="J576" s="75" t="n">
        <v>0</v>
      </c>
      <c r="K576" s="73" t="inlineStr"/>
      <c r="L576" s="73" t="n">
        <v>0</v>
      </c>
      <c r="M576" s="73" t="inlineStr">
        <is>
          <t>D</t>
        </is>
      </c>
      <c r="N576" s="73" t="n">
        <v>0</v>
      </c>
      <c r="O576" s="75" t="inlineStr">
        <is>
          <t>D</t>
        </is>
      </c>
      <c r="P576" s="75" t="n">
        <v>0</v>
      </c>
      <c r="Q576" s="73" t="inlineStr">
        <is>
          <t>D</t>
        </is>
      </c>
      <c r="R576" s="73" t="n">
        <v>0</v>
      </c>
      <c r="S576" s="73" t="inlineStr">
        <is>
          <t>R0</t>
        </is>
      </c>
      <c r="T576" s="73" t="n">
        <v>0</v>
      </c>
      <c r="U576" s="73" t="inlineStr">
        <is>
          <t>P0</t>
        </is>
      </c>
      <c r="V576" s="73" t="n">
        <v>0</v>
      </c>
      <c r="W576" s="73" t="inlineStr">
        <is>
          <t>L</t>
        </is>
      </c>
      <c r="X576" s="73" t="n">
        <v>0</v>
      </c>
      <c r="Y576" s="73" t="inlineStr"/>
      <c r="Z576" s="73" t="n">
        <v>0</v>
      </c>
      <c r="AA576" s="73" t="inlineStr">
        <is>
          <t>P0</t>
        </is>
      </c>
      <c r="AB576" s="73" t="n">
        <v>0</v>
      </c>
      <c r="AC576" s="73" t="n"/>
      <c r="AD576" s="73" t="n"/>
      <c r="AE576" s="73" t="n"/>
      <c r="AF576" s="73" t="n"/>
      <c r="AG576" s="73" t="n"/>
      <c r="AH576" s="73" t="n"/>
      <c r="AI576" s="73" t="n"/>
      <c r="AJ576" s="73" t="n"/>
      <c r="AK576" s="73" t="n"/>
      <c r="AL576" s="73" t="n"/>
      <c r="AM576" s="73" t="n"/>
      <c r="AN576" s="73" t="n"/>
      <c r="AO576" s="73" t="n"/>
      <c r="AP576" s="73" t="n"/>
      <c r="AQ576" s="73" t="n"/>
      <c r="AR576" s="73" t="n"/>
      <c r="AS576" s="73" t="n"/>
      <c r="AT576" s="73" t="n"/>
      <c r="AU576" s="73" t="n"/>
      <c r="AV576" s="73" t="n"/>
      <c r="AW576" s="73" t="n"/>
      <c r="AX576" s="73" t="n"/>
      <c r="AY576" s="73" t="n"/>
      <c r="AZ576" s="73" t="n"/>
      <c r="BA576" s="73" t="n"/>
      <c r="BB576" s="73" t="n"/>
      <c r="BC576" s="73" t="n"/>
      <c r="BD576" s="73" t="n"/>
      <c r="BE576" s="73" t="n"/>
      <c r="BF576" s="73" t="n"/>
      <c r="BG576" s="73" t="n"/>
      <c r="BH576" s="73" t="n"/>
      <c r="BI576" s="73" t="n"/>
      <c r="BJ576" s="73" t="n"/>
      <c r="BK576" s="73" t="n"/>
      <c r="BL576" s="73" t="n"/>
      <c r="BM576" s="73" t="n"/>
      <c r="BN576" s="73" t="n"/>
      <c r="BO576" s="73" t="n"/>
      <c r="BP576" s="73" t="n"/>
      <c r="BQ576" s="62">
        <f>COUNTIF($G576:$BP576,"a")+COUNTIF($G576:$BP576,"r0,a5")/2+COUNTIF($G576:$BP576,"p5,a5")/2</f>
        <v/>
      </c>
      <c r="BR576" s="62">
        <f>COUNTIF($G576:$BP576,"d")+COUNTIF($G576:$BP576,"r0,d5")/2+COUNTIF($G576:$BP576,"p5,d5")/2</f>
        <v/>
      </c>
      <c r="BS576" s="62">
        <f>COUNTIF($G576:$BP576,"b")+COUNTIF($G576:$BP576,"r0,b5")/2+COUNTIF($G576:$BP576,"p5,b5")/2</f>
        <v/>
      </c>
      <c r="BT576" s="62">
        <f>COUNTIF($G576:$BP576,"c")+COUNTIF($G576:$BP576,"r0,c5")/2+COUNTIF($G576:$BP576,"p5,c5")/2</f>
        <v/>
      </c>
      <c r="BU576" s="62">
        <f>COUNTIF($G576:$BP576,"KH")+COUNTIF($G576:$BP576,"TL")+COUNTIF($G576:$BP576,"L")</f>
        <v/>
      </c>
      <c r="BV576" s="62" t="n"/>
      <c r="BW576" s="62">
        <f>COUNTIF($G576:$BP576,"hh")</f>
        <v/>
      </c>
      <c r="BX576" s="62">
        <f>COUNTIF($G576:$BP576,"nt7")</f>
        <v/>
      </c>
      <c r="BY576" s="62">
        <f>COUNTIF($G576:$BP576,"P")+COUNTIF($G576:$BP576,"p5,a5")/2+COUNTIF($G576:$BP576,"p5,b5")/2+COUNTIF($G576:$BP576,"p5,c5")/2+COUNTIF($G576:$BP576,"p5,d5")/2</f>
        <v/>
      </c>
      <c r="BZ576" s="63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4">
        <f>IF(BZ576&gt;25,4,IF(BZ576&gt;18,3,IF(BZ576&gt;12,2,IF(BZ576&gt;4,1,0))))-BX576-2+1</f>
        <v/>
      </c>
      <c r="CE576" s="30" t="n"/>
      <c r="CF576" s="64">
        <f>CD576*CI576</f>
        <v/>
      </c>
      <c r="CG576" s="65">
        <f>F576-BY576+1</f>
        <v/>
      </c>
      <c r="CH576" s="64">
        <f>CE576*16</f>
        <v/>
      </c>
      <c r="CI576" s="66">
        <f>VLOOKUP(A576,[1]DATA!$A$6:$AI$331,34,0)</f>
        <v/>
      </c>
      <c r="CJ576" s="67">
        <f>VLOOKUP(A576,[2]CHAMCONG!A$7:CI$333,79,0)</f>
        <v/>
      </c>
      <c r="CK576" s="68">
        <f>CJ576-CA576</f>
        <v/>
      </c>
    </row>
    <row r="577">
      <c r="A577" s="88" t="inlineStr">
        <is>
          <t>A785</t>
        </is>
      </c>
      <c r="B577" s="70" t="inlineStr">
        <is>
          <t>Hoàng Minh Ngọc</t>
        </is>
      </c>
      <c r="C577" s="77" t="inlineStr">
        <is>
          <t>Khuôn Lập trình-gia công</t>
        </is>
      </c>
      <c r="D577" s="84" t="inlineStr">
        <is>
          <t>Gián tiếp</t>
        </is>
      </c>
      <c r="E577" s="69" t="inlineStr">
        <is>
          <t>2016-01-08</t>
        </is>
      </c>
      <c r="F577" s="69" t="inlineStr"/>
      <c r="G577" s="73" t="inlineStr">
        <is>
          <t>D</t>
        </is>
      </c>
      <c r="H577" s="73" t="n">
        <v>0</v>
      </c>
      <c r="I577" s="75" t="inlineStr">
        <is>
          <t>D</t>
        </is>
      </c>
      <c r="J577" s="75" t="n">
        <v>0</v>
      </c>
      <c r="K577" s="73" t="inlineStr">
        <is>
          <t>CN</t>
        </is>
      </c>
      <c r="L577" s="73" t="n">
        <v>7</v>
      </c>
      <c r="M577" s="73" t="inlineStr">
        <is>
          <t>D</t>
        </is>
      </c>
      <c r="N577" s="73" t="n">
        <v>0</v>
      </c>
      <c r="O577" s="75" t="inlineStr">
        <is>
          <t>D</t>
        </is>
      </c>
      <c r="P577" s="75" t="n">
        <v>4</v>
      </c>
      <c r="Q577" s="73" t="inlineStr">
        <is>
          <t>D</t>
        </is>
      </c>
      <c r="R577" s="73" t="n">
        <v>3</v>
      </c>
      <c r="S577" s="73" t="inlineStr">
        <is>
          <t>D</t>
        </is>
      </c>
      <c r="T577" s="73" t="n">
        <v>3</v>
      </c>
      <c r="U577" s="73" t="inlineStr">
        <is>
          <t>D</t>
        </is>
      </c>
      <c r="V577" s="73" t="n">
        <v>0</v>
      </c>
      <c r="W577" s="73" t="inlineStr">
        <is>
          <t>L</t>
        </is>
      </c>
      <c r="X577" s="73" t="n">
        <v>8</v>
      </c>
      <c r="Y577" s="73" t="inlineStr">
        <is>
          <t>CN</t>
        </is>
      </c>
      <c r="Z577" s="73" t="n">
        <v>9</v>
      </c>
      <c r="AA577" s="73" t="inlineStr">
        <is>
          <t>R0</t>
        </is>
      </c>
      <c r="AB577" s="73" t="n">
        <v>0</v>
      </c>
      <c r="AC577" s="73" t="n"/>
      <c r="AD577" s="73" t="n"/>
      <c r="AE577" s="73" t="n"/>
      <c r="AF577" s="73" t="n"/>
      <c r="AG577" s="73" t="n"/>
      <c r="AH577" s="73" t="n"/>
      <c r="AI577" s="73" t="n"/>
      <c r="AJ577" s="73" t="n"/>
      <c r="AK577" s="73" t="n"/>
      <c r="AL577" s="73" t="n"/>
      <c r="AM577" s="73" t="n"/>
      <c r="AN577" s="73" t="n"/>
      <c r="AO577" s="73" t="n"/>
      <c r="AP577" s="73" t="n"/>
      <c r="AQ577" s="73" t="n"/>
      <c r="AR577" s="73" t="n"/>
      <c r="AS577" s="73" t="n"/>
      <c r="AT577" s="73" t="n"/>
      <c r="AU577" s="73" t="n"/>
      <c r="AV577" s="73" t="n"/>
      <c r="AW577" s="73" t="n"/>
      <c r="AX577" s="73" t="n"/>
      <c r="AY577" s="73" t="n"/>
      <c r="AZ577" s="73" t="n"/>
      <c r="BA577" s="73" t="n"/>
      <c r="BB577" s="73" t="n"/>
      <c r="BC577" s="73" t="n"/>
      <c r="BD577" s="73" t="n"/>
      <c r="BE577" s="73" t="n"/>
      <c r="BF577" s="73" t="n"/>
      <c r="BG577" s="73" t="n"/>
      <c r="BH577" s="73" t="n"/>
      <c r="BI577" s="73" t="n"/>
      <c r="BJ577" s="73" t="n"/>
      <c r="BK577" s="73" t="n"/>
      <c r="BL577" s="73" t="n"/>
      <c r="BM577" s="73" t="n"/>
      <c r="BN577" s="73" t="n"/>
      <c r="BO577" s="73" t="n"/>
      <c r="BP577" s="73" t="n"/>
      <c r="BQ577" s="62">
        <f>COUNTIF($G577:$BP577,"a")+COUNTIF($G577:$BP577,"r0,a5")/2+COUNTIF($G577:$BP577,"p5,a5")/2</f>
        <v/>
      </c>
      <c r="BR577" s="62">
        <f>COUNTIF($G577:$BP577,"d")+COUNTIF($G577:$BP577,"r0,d5")/2+COUNTIF($G577:$BP577,"p5,d5")/2</f>
        <v/>
      </c>
      <c r="BS577" s="62">
        <f>COUNTIF($G577:$BP577,"b")+COUNTIF($G577:$BP577,"r0,b5")/2+COUNTIF($G577:$BP577,"p5,b5")/2</f>
        <v/>
      </c>
      <c r="BT577" s="62">
        <f>COUNTIF($G577:$BP577,"c")+COUNTIF($G577:$BP577,"r0,c5")/2+COUNTIF($G577:$BP577,"p5,c5")/2</f>
        <v/>
      </c>
      <c r="BU577" s="62">
        <f>COUNTIF($G577:$BP577,"KH")+COUNTIF($G577:$BP577,"TL")+COUNTIF($G577:$BP577,"L")</f>
        <v/>
      </c>
      <c r="BV577" s="62" t="n"/>
      <c r="BW577" s="62">
        <f>COUNTIF($G577:$BP577,"hh")</f>
        <v/>
      </c>
      <c r="BX577" s="62">
        <f>COUNTIF($G577:$BP577,"nt7")</f>
        <v/>
      </c>
      <c r="BY577" s="62">
        <f>COUNTIF($G577:$BP577,"P")+COUNTIF($G577:$BP577,"p5,a5")/2+COUNTIF($G577:$BP577,"p5,b5")/2+COUNTIF($G577:$BP577,"p5,c5")/2+COUNTIF($G577:$BP577,"p5,d5")/2</f>
        <v/>
      </c>
      <c r="BZ577" s="63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4">
        <f>IF(BZ577&gt;25,4,IF(BZ577&gt;18,3,IF(BZ577&gt;12,2,IF(BZ577&gt;4,1,0))))-BX577-2+1</f>
        <v/>
      </c>
      <c r="CE577" s="30" t="n"/>
      <c r="CF577" s="64">
        <f>CD577*CI577</f>
        <v/>
      </c>
      <c r="CG577" s="65">
        <f>F577-BY577+1</f>
        <v/>
      </c>
      <c r="CH577" s="64">
        <f>CE577*16</f>
        <v/>
      </c>
      <c r="CI577" s="66">
        <f>VLOOKUP(A577,[1]DATA!$A$6:$AI$331,34,0)</f>
        <v/>
      </c>
      <c r="CJ577" s="67">
        <f>VLOOKUP(A577,[2]CHAMCONG!A$7:CI$333,79,0)</f>
        <v/>
      </c>
      <c r="CK577" s="68">
        <f>CJ577-CA577</f>
        <v/>
      </c>
    </row>
    <row r="578">
      <c r="A578" s="88" t="inlineStr">
        <is>
          <t>A802</t>
        </is>
      </c>
      <c r="B578" s="70" t="inlineStr">
        <is>
          <t>Nguyễn Thái Phát</t>
        </is>
      </c>
      <c r="C578" s="77" t="inlineStr">
        <is>
          <t>X2 Line 2-6</t>
        </is>
      </c>
      <c r="D578" s="84" t="inlineStr">
        <is>
          <t>Trực tiếp</t>
        </is>
      </c>
      <c r="E578" s="69" t="inlineStr">
        <is>
          <t>2016-09-24</t>
        </is>
      </c>
      <c r="F578" s="69" t="inlineStr"/>
      <c r="G578" s="73" t="inlineStr">
        <is>
          <t>A</t>
        </is>
      </c>
      <c r="H578" s="73" t="n">
        <v>4</v>
      </c>
      <c r="I578" s="75" t="inlineStr">
        <is>
          <t>A</t>
        </is>
      </c>
      <c r="J578" s="75" t="n">
        <v>0</v>
      </c>
      <c r="K578" s="73" t="inlineStr"/>
      <c r="L578" s="73" t="n">
        <v>0</v>
      </c>
      <c r="M578" s="73" t="inlineStr">
        <is>
          <t>A</t>
        </is>
      </c>
      <c r="N578" s="73" t="n">
        <v>0</v>
      </c>
      <c r="O578" s="75" t="inlineStr">
        <is>
          <t>A</t>
        </is>
      </c>
      <c r="P578" s="75" t="n">
        <v>4</v>
      </c>
      <c r="Q578" s="73" t="inlineStr">
        <is>
          <t>A</t>
        </is>
      </c>
      <c r="R578" s="73" t="n">
        <v>0</v>
      </c>
      <c r="S578" s="73" t="inlineStr">
        <is>
          <t>A</t>
        </is>
      </c>
      <c r="T578" s="73" t="n">
        <v>4</v>
      </c>
      <c r="U578" s="73" t="inlineStr">
        <is>
          <t>A</t>
        </is>
      </c>
      <c r="V578" s="73" t="n">
        <v>0</v>
      </c>
      <c r="W578" s="73" t="inlineStr">
        <is>
          <t>L</t>
        </is>
      </c>
      <c r="X578" s="73" t="n">
        <v>0</v>
      </c>
      <c r="Y578" s="73" t="inlineStr"/>
      <c r="Z578" s="73" t="n">
        <v>0</v>
      </c>
      <c r="AA578" s="73" t="inlineStr">
        <is>
          <t>R0</t>
        </is>
      </c>
      <c r="AB578" s="73" t="n">
        <v>0</v>
      </c>
      <c r="AC578" s="73" t="n"/>
      <c r="AD578" s="73" t="n"/>
      <c r="AE578" s="73" t="n"/>
      <c r="AF578" s="73" t="n"/>
      <c r="AG578" s="73" t="n"/>
      <c r="AH578" s="73" t="n"/>
      <c r="AI578" s="73" t="n"/>
      <c r="AJ578" s="73" t="n"/>
      <c r="AK578" s="73" t="n"/>
      <c r="AL578" s="73" t="n"/>
      <c r="AM578" s="73" t="n"/>
      <c r="AN578" s="73" t="n"/>
      <c r="AO578" s="73" t="n"/>
      <c r="AP578" s="73" t="n"/>
      <c r="AQ578" s="73" t="n"/>
      <c r="AR578" s="73" t="n"/>
      <c r="AS578" s="73" t="n"/>
      <c r="AT578" s="73" t="n"/>
      <c r="AU578" s="73" t="n"/>
      <c r="AV578" s="73" t="n"/>
      <c r="AW578" s="73" t="n"/>
      <c r="AX578" s="73" t="n"/>
      <c r="AY578" s="73" t="n"/>
      <c r="AZ578" s="73" t="n"/>
      <c r="BA578" s="73" t="n"/>
      <c r="BB578" s="73" t="n"/>
      <c r="BC578" s="73" t="n"/>
      <c r="BD578" s="73" t="n"/>
      <c r="BE578" s="73" t="n"/>
      <c r="BF578" s="73" t="n"/>
      <c r="BG578" s="73" t="n"/>
      <c r="BH578" s="73" t="n"/>
      <c r="BI578" s="73" t="n"/>
      <c r="BJ578" s="73" t="n"/>
      <c r="BK578" s="73" t="n"/>
      <c r="BL578" s="73" t="n"/>
      <c r="BM578" s="73" t="n"/>
      <c r="BN578" s="73" t="n"/>
      <c r="BO578" s="73" t="n"/>
      <c r="BP578" s="73" t="n"/>
      <c r="BQ578" s="62">
        <f>COUNTIF($G578:$BP578,"a")+COUNTIF($G578:$BP578,"r0,a5")/2+COUNTIF($G578:$BP578,"p5,a5")/2</f>
        <v/>
      </c>
      <c r="BR578" s="62">
        <f>COUNTIF($G578:$BP578,"d")+COUNTIF($G578:$BP578,"r0,d5")/2+COUNTIF($G578:$BP578,"p5,d5")/2</f>
        <v/>
      </c>
      <c r="BS578" s="62">
        <f>COUNTIF($G578:$BP578,"b")+COUNTIF($G578:$BP578,"r0,b5")/2+COUNTIF($G578:$BP578,"p5,b5")/2</f>
        <v/>
      </c>
      <c r="BT578" s="62">
        <f>COUNTIF($G578:$BP578,"c")+COUNTIF($G578:$BP578,"r0,c5")/2+COUNTIF($G578:$BP578,"p5,c5")/2</f>
        <v/>
      </c>
      <c r="BU578" s="62">
        <f>COUNTIF($G578:$BP578,"KH")+COUNTIF($G578:$BP578,"TL")+COUNTIF($G578:$BP578,"L")</f>
        <v/>
      </c>
      <c r="BV578" s="62" t="n"/>
      <c r="BW578" s="62">
        <f>COUNTIF($G578:$BP578,"hh")</f>
        <v/>
      </c>
      <c r="BX578" s="62">
        <f>COUNTIF($G578:$BP578,"nt7")</f>
        <v/>
      </c>
      <c r="BY578" s="62">
        <f>COUNTIF($G578:$BP578,"P")+COUNTIF($G578:$BP578,"p5,a5")/2+COUNTIF($G578:$BP578,"p5,b5")/2+COUNTIF($G578:$BP578,"p5,c5")/2+COUNTIF($G578:$BP578,"p5,d5")/2</f>
        <v/>
      </c>
      <c r="BZ578" s="63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4">
        <f>IF(BZ578&gt;25,4,IF(BZ578&gt;18,3,IF(BZ578&gt;12,2,IF(BZ578&gt;4,1,0))))-BX578-2+1</f>
        <v/>
      </c>
      <c r="CE578" s="30" t="n"/>
      <c r="CF578" s="64">
        <f>CD578*CI578</f>
        <v/>
      </c>
      <c r="CG578" s="65">
        <f>F578-BY578+1</f>
        <v/>
      </c>
      <c r="CH578" s="64">
        <f>CE578*16</f>
        <v/>
      </c>
      <c r="CI578" s="66">
        <f>VLOOKUP(A578,[1]DATA!$A$6:$AI$331,34,0)</f>
        <v/>
      </c>
      <c r="CJ578" s="67">
        <f>VLOOKUP(A578,[2]CHAMCONG!A$7:CI$333,79,0)</f>
        <v/>
      </c>
      <c r="CK578" s="68">
        <f>CJ578-CA578</f>
        <v/>
      </c>
    </row>
    <row r="579">
      <c r="A579" s="88" t="inlineStr">
        <is>
          <t>A804</t>
        </is>
      </c>
      <c r="B579" s="70" t="inlineStr">
        <is>
          <t>Nguyễn Văn Chúc Đang</t>
        </is>
      </c>
      <c r="C579" s="77" t="inlineStr">
        <is>
          <t>X2 Line 2-6</t>
        </is>
      </c>
      <c r="D579" s="84" t="inlineStr">
        <is>
          <t>Trực tiếp</t>
        </is>
      </c>
      <c r="E579" s="69" t="inlineStr">
        <is>
          <t>2016-09-15</t>
        </is>
      </c>
      <c r="F579" s="69" t="inlineStr"/>
      <c r="G579" s="73" t="inlineStr">
        <is>
          <t>C</t>
        </is>
      </c>
      <c r="H579" s="73" t="n">
        <v>4</v>
      </c>
      <c r="I579" s="75" t="inlineStr">
        <is>
          <t>P0</t>
        </is>
      </c>
      <c r="J579" s="75" t="n">
        <v>0</v>
      </c>
      <c r="K579" s="73" t="inlineStr"/>
      <c r="L579" s="73" t="n">
        <v>0</v>
      </c>
      <c r="M579" s="73" t="inlineStr">
        <is>
          <t>A</t>
        </is>
      </c>
      <c r="N579" s="73" t="n">
        <v>4</v>
      </c>
      <c r="O579" s="75" t="inlineStr">
        <is>
          <t>A</t>
        </is>
      </c>
      <c r="P579" s="75" t="n">
        <v>4</v>
      </c>
      <c r="Q579" s="73" t="inlineStr">
        <is>
          <t>A</t>
        </is>
      </c>
      <c r="R579" s="73" t="n">
        <v>4</v>
      </c>
      <c r="S579" s="73" t="inlineStr">
        <is>
          <t>A</t>
        </is>
      </c>
      <c r="T579" s="73" t="n">
        <v>4</v>
      </c>
      <c r="U579" s="73" t="inlineStr">
        <is>
          <t>A</t>
        </is>
      </c>
      <c r="V579" s="73" t="n">
        <v>4</v>
      </c>
      <c r="W579" s="73" t="inlineStr">
        <is>
          <t>L</t>
        </is>
      </c>
      <c r="X579" s="73" t="n">
        <v>0</v>
      </c>
      <c r="Y579" s="73" t="inlineStr"/>
      <c r="Z579" s="73" t="n">
        <v>0</v>
      </c>
      <c r="AA579" s="73" t="inlineStr">
        <is>
          <t>R0</t>
        </is>
      </c>
      <c r="AB579" s="73" t="n">
        <v>0</v>
      </c>
      <c r="AC579" s="73" t="n"/>
      <c r="AD579" s="73" t="n"/>
      <c r="AE579" s="73" t="n"/>
      <c r="AF579" s="73" t="n"/>
      <c r="AG579" s="73" t="n"/>
      <c r="AH579" s="73" t="n"/>
      <c r="AI579" s="73" t="n"/>
      <c r="AJ579" s="73" t="n"/>
      <c r="AK579" s="73" t="n"/>
      <c r="AL579" s="73" t="n"/>
      <c r="AM579" s="73" t="n"/>
      <c r="AN579" s="73" t="n"/>
      <c r="AO579" s="73" t="n"/>
      <c r="AP579" s="73" t="n"/>
      <c r="AQ579" s="73" t="n"/>
      <c r="AR579" s="73" t="n"/>
      <c r="AS579" s="73" t="n"/>
      <c r="AT579" s="73" t="n"/>
      <c r="AU579" s="73" t="n"/>
      <c r="AV579" s="73" t="n"/>
      <c r="AW579" s="73" t="n"/>
      <c r="AX579" s="73" t="n"/>
      <c r="AY579" s="73" t="n"/>
      <c r="AZ579" s="73" t="n"/>
      <c r="BA579" s="73" t="n"/>
      <c r="BB579" s="73" t="n"/>
      <c r="BC579" s="73" t="n"/>
      <c r="BD579" s="73" t="n"/>
      <c r="BE579" s="73" t="n"/>
      <c r="BF579" s="73" t="n"/>
      <c r="BG579" s="73" t="n"/>
      <c r="BH579" s="73" t="n"/>
      <c r="BI579" s="73" t="n"/>
      <c r="BJ579" s="73" t="n"/>
      <c r="BK579" s="73" t="n"/>
      <c r="BL579" s="73" t="n"/>
      <c r="BM579" s="73" t="n"/>
      <c r="BN579" s="73" t="n"/>
      <c r="BO579" s="73" t="n"/>
      <c r="BP579" s="73" t="n"/>
      <c r="BQ579" s="62">
        <f>COUNTIF($G579:$BP579,"a")+COUNTIF($G579:$BP579,"r0,a5")/2+COUNTIF($G579:$BP579,"p5,a5")/2</f>
        <v/>
      </c>
      <c r="BR579" s="62">
        <f>COUNTIF($G579:$BP579,"d")+COUNTIF($G579:$BP579,"r0,d5")/2+COUNTIF($G579:$BP579,"p5,d5")/2</f>
        <v/>
      </c>
      <c r="BS579" s="62">
        <f>COUNTIF($G579:$BP579,"b")+COUNTIF($G579:$BP579,"r0,b5")/2+COUNTIF($G579:$BP579,"p5,b5")/2</f>
        <v/>
      </c>
      <c r="BT579" s="62">
        <f>COUNTIF($G579:$BP579,"c")+COUNTIF($G579:$BP579,"r0,c5")/2+COUNTIF($G579:$BP579,"p5,c5")/2</f>
        <v/>
      </c>
      <c r="BU579" s="62">
        <f>COUNTIF($G579:$BP579,"KH")+COUNTIF($G579:$BP579,"TL")+COUNTIF($G579:$BP579,"L")</f>
        <v/>
      </c>
      <c r="BV579" s="62" t="n"/>
      <c r="BW579" s="62">
        <f>COUNTIF($G579:$BP579,"hh")</f>
        <v/>
      </c>
      <c r="BX579" s="62">
        <f>COUNTIF($G579:$BP579,"nt7")</f>
        <v/>
      </c>
      <c r="BY579" s="62">
        <f>COUNTIF($G579:$BP579,"P")+COUNTIF($G579:$BP579,"p5,a5")/2+COUNTIF($G579:$BP579,"p5,b5")/2+COUNTIF($G579:$BP579,"p5,c5")/2+COUNTIF($G579:$BP579,"p5,d5")/2</f>
        <v/>
      </c>
      <c r="BZ579" s="63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4">
        <f>IF(BZ579&gt;25,4,IF(BZ579&gt;18,3,IF(BZ579&gt;12,2,IF(BZ579&gt;4,1,0))))-BX579-2+1</f>
        <v/>
      </c>
      <c r="CE579" s="30" t="n"/>
      <c r="CF579" s="64">
        <f>CD579*CI579</f>
        <v/>
      </c>
      <c r="CG579" s="65">
        <f>F579-BY579+1</f>
        <v/>
      </c>
      <c r="CH579" s="64">
        <f>CE579*16</f>
        <v/>
      </c>
      <c r="CI579" s="66">
        <f>VLOOKUP(A579,[1]DATA!$A$6:$AI$331,34,0)</f>
        <v/>
      </c>
      <c r="CJ579" s="67">
        <f>VLOOKUP(A579,[2]CHAMCONG!A$7:CI$333,79,0)</f>
        <v/>
      </c>
      <c r="CK579" s="68">
        <f>CJ579-CA579</f>
        <v/>
      </c>
    </row>
    <row r="580">
      <c r="A580" s="88" t="inlineStr">
        <is>
          <t>A807</t>
        </is>
      </c>
      <c r="B580" s="70" t="inlineStr">
        <is>
          <t>Nguyễn Văn Lơn</t>
        </is>
      </c>
      <c r="C580" s="77" t="inlineStr">
        <is>
          <t>Bảo trì X1</t>
        </is>
      </c>
      <c r="D580" s="84" t="inlineStr">
        <is>
          <t>Trực tiếp</t>
        </is>
      </c>
      <c r="E580" s="69" t="inlineStr">
        <is>
          <t>2016-10-20</t>
        </is>
      </c>
      <c r="F580" s="69" t="inlineStr"/>
      <c r="G580" s="73" t="inlineStr">
        <is>
          <t>A</t>
        </is>
      </c>
      <c r="H580" s="73" t="n">
        <v>3</v>
      </c>
      <c r="I580" s="75" t="inlineStr">
        <is>
          <t>A</t>
        </is>
      </c>
      <c r="J580" s="75" t="n">
        <v>3</v>
      </c>
      <c r="K580" s="73" t="inlineStr"/>
      <c r="L580" s="73" t="n">
        <v>11</v>
      </c>
      <c r="M580" s="73" t="inlineStr">
        <is>
          <t>A</t>
        </is>
      </c>
      <c r="N580" s="73" t="n">
        <v>2</v>
      </c>
      <c r="O580" s="75" t="inlineStr">
        <is>
          <t>A</t>
        </is>
      </c>
      <c r="P580" s="75" t="n">
        <v>2</v>
      </c>
      <c r="Q580" s="73" t="inlineStr">
        <is>
          <t>A</t>
        </is>
      </c>
      <c r="R580" s="73" t="n">
        <v>3</v>
      </c>
      <c r="S580" s="73" t="inlineStr">
        <is>
          <t>A</t>
        </is>
      </c>
      <c r="T580" s="73" t="n">
        <v>3</v>
      </c>
      <c r="U580" s="73" t="inlineStr">
        <is>
          <t>A</t>
        </is>
      </c>
      <c r="V580" s="73" t="n">
        <v>3</v>
      </c>
      <c r="W580" s="73" t="inlineStr">
        <is>
          <t>L</t>
        </is>
      </c>
      <c r="X580" s="73" t="n">
        <v>0</v>
      </c>
      <c r="Y580" s="73" t="inlineStr"/>
      <c r="Z580" s="73" t="n">
        <v>0</v>
      </c>
      <c r="AA580" s="73" t="inlineStr">
        <is>
          <t>R0</t>
        </is>
      </c>
      <c r="AB580" s="73" t="n">
        <v>0</v>
      </c>
      <c r="AC580" s="73" t="n"/>
      <c r="AD580" s="73" t="n"/>
      <c r="AE580" s="73" t="n"/>
      <c r="AF580" s="73" t="n"/>
      <c r="AG580" s="73" t="n"/>
      <c r="AH580" s="73" t="n"/>
      <c r="AI580" s="73" t="n"/>
      <c r="AJ580" s="73" t="n"/>
      <c r="AK580" s="73" t="n"/>
      <c r="AL580" s="73" t="n"/>
      <c r="AM580" s="73" t="n"/>
      <c r="AN580" s="73" t="n"/>
      <c r="AO580" s="73" t="n"/>
      <c r="AP580" s="73" t="n"/>
      <c r="AQ580" s="73" t="n"/>
      <c r="AR580" s="73" t="n"/>
      <c r="AS580" s="73" t="n"/>
      <c r="AT580" s="73" t="n"/>
      <c r="AU580" s="73" t="n"/>
      <c r="AV580" s="73" t="n"/>
      <c r="AW580" s="73" t="n"/>
      <c r="AX580" s="73" t="n"/>
      <c r="AY580" s="73" t="n"/>
      <c r="AZ580" s="73" t="n"/>
      <c r="BA580" s="73" t="n"/>
      <c r="BB580" s="73" t="n"/>
      <c r="BC580" s="73" t="n"/>
      <c r="BD580" s="73" t="n"/>
      <c r="BE580" s="73" t="n"/>
      <c r="BF580" s="73" t="n"/>
      <c r="BG580" s="73" t="n"/>
      <c r="BH580" s="73" t="n"/>
      <c r="BI580" s="73" t="n"/>
      <c r="BJ580" s="73" t="n"/>
      <c r="BK580" s="73" t="n"/>
      <c r="BL580" s="73" t="n"/>
      <c r="BM580" s="73" t="n"/>
      <c r="BN580" s="73" t="n"/>
      <c r="BO580" s="73" t="n"/>
      <c r="BP580" s="73" t="n"/>
      <c r="BQ580" s="62">
        <f>COUNTIF($G580:$BP580,"a")+COUNTIF($G580:$BP580,"r0,a5")/2+COUNTIF($G580:$BP580,"p5,a5")/2</f>
        <v/>
      </c>
      <c r="BR580" s="62">
        <f>COUNTIF($G580:$BP580,"d")+COUNTIF($G580:$BP580,"r0,d5")/2+COUNTIF($G580:$BP580,"p5,d5")/2</f>
        <v/>
      </c>
      <c r="BS580" s="62">
        <f>COUNTIF($G580:$BP580,"b")+COUNTIF($G580:$BP580,"r0,b5")/2+COUNTIF($G580:$BP580,"p5,b5")/2</f>
        <v/>
      </c>
      <c r="BT580" s="62">
        <f>COUNTIF($G580:$BP580,"c")+COUNTIF($G580:$BP580,"r0,c5")/2+COUNTIF($G580:$BP580,"p5,c5")/2</f>
        <v/>
      </c>
      <c r="BU580" s="62">
        <f>COUNTIF($G580:$BP580,"KH")+COUNTIF($G580:$BP580,"TL")+COUNTIF($G580:$BP580,"L")</f>
        <v/>
      </c>
      <c r="BV580" s="62" t="n"/>
      <c r="BW580" s="62">
        <f>COUNTIF($G580:$BP580,"hh")</f>
        <v/>
      </c>
      <c r="BX580" s="62">
        <f>COUNTIF($G580:$BP580,"nt7")</f>
        <v/>
      </c>
      <c r="BY580" s="62">
        <f>COUNTIF($G580:$BP580,"P")+COUNTIF($G580:$BP580,"p5,a5")/2+COUNTIF($G580:$BP580,"p5,b5")/2+COUNTIF($G580:$BP580,"p5,c5")/2+COUNTIF($G580:$BP580,"p5,d5")/2</f>
        <v/>
      </c>
      <c r="BZ580" s="63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4">
        <f>IF(BZ580&gt;25,4,IF(BZ580&gt;18,3,IF(BZ580&gt;12,2,IF(BZ580&gt;4,1,0))))-BX580-2+1</f>
        <v/>
      </c>
      <c r="CE580" s="30" t="n"/>
      <c r="CF580" s="64">
        <f>CD580*CI580</f>
        <v/>
      </c>
      <c r="CG580" s="65">
        <f>F580-BY580+1</f>
        <v/>
      </c>
      <c r="CH580" s="64">
        <f>CE580*16</f>
        <v/>
      </c>
      <c r="CI580" s="66">
        <f>VLOOKUP(A580,[1]DATA!$A$6:$AI$331,34,0)</f>
        <v/>
      </c>
      <c r="CJ580" s="67">
        <f>VLOOKUP(A580,[2]CHAMCONG!A$7:CI$333,79,0)</f>
        <v/>
      </c>
      <c r="CK580" s="68">
        <f>CJ580-CA580</f>
        <v/>
      </c>
    </row>
    <row r="581">
      <c r="A581" s="88" t="inlineStr">
        <is>
          <t>A808</t>
        </is>
      </c>
      <c r="B581" s="70" t="inlineStr">
        <is>
          <t>Nguyễn Thanh Nam</t>
        </is>
      </c>
      <c r="C581" s="77" t="inlineStr">
        <is>
          <t>X2 Line 2-1</t>
        </is>
      </c>
      <c r="D581" s="84" t="inlineStr">
        <is>
          <t>Trực tiếp</t>
        </is>
      </c>
      <c r="E581" s="69" t="inlineStr">
        <is>
          <t>2016-10-07</t>
        </is>
      </c>
      <c r="F581" s="69" t="inlineStr"/>
      <c r="G581" s="73" t="inlineStr">
        <is>
          <t>A</t>
        </is>
      </c>
      <c r="H581" s="73" t="n">
        <v>4</v>
      </c>
      <c r="I581" s="75" t="inlineStr">
        <is>
          <t>A</t>
        </is>
      </c>
      <c r="J581" s="75" t="n">
        <v>4</v>
      </c>
      <c r="K581" s="73" t="inlineStr"/>
      <c r="L581" s="73" t="n">
        <v>0</v>
      </c>
      <c r="M581" s="73" t="inlineStr">
        <is>
          <t>A</t>
        </is>
      </c>
      <c r="N581" s="73" t="n">
        <v>1</v>
      </c>
      <c r="O581" s="75" t="inlineStr">
        <is>
          <t>A</t>
        </is>
      </c>
      <c r="P581" s="75" t="n">
        <v>4</v>
      </c>
      <c r="Q581" s="73" t="inlineStr">
        <is>
          <t>A</t>
        </is>
      </c>
      <c r="R581" s="73" t="n">
        <v>4</v>
      </c>
      <c r="S581" s="73" t="inlineStr">
        <is>
          <t>A</t>
        </is>
      </c>
      <c r="T581" s="73" t="n">
        <v>4</v>
      </c>
      <c r="U581" s="73" t="inlineStr">
        <is>
          <t>A</t>
        </is>
      </c>
      <c r="V581" s="73" t="n">
        <v>4</v>
      </c>
      <c r="W581" s="73" t="inlineStr">
        <is>
          <t>L</t>
        </is>
      </c>
      <c r="X581" s="73" t="n">
        <v>12</v>
      </c>
      <c r="Y581" s="73" t="inlineStr"/>
      <c r="Z581" s="73" t="n">
        <v>12</v>
      </c>
      <c r="AA581" s="73" t="inlineStr">
        <is>
          <t>R0</t>
        </is>
      </c>
      <c r="AB581" s="73" t="n">
        <v>0</v>
      </c>
      <c r="AC581" s="73" t="n"/>
      <c r="AD581" s="73" t="n"/>
      <c r="AE581" s="73" t="n"/>
      <c r="AF581" s="73" t="n"/>
      <c r="AG581" s="73" t="n"/>
      <c r="AH581" s="73" t="n"/>
      <c r="AI581" s="73" t="n"/>
      <c r="AJ581" s="73" t="n"/>
      <c r="AK581" s="73" t="n"/>
      <c r="AL581" s="73" t="n"/>
      <c r="AM581" s="73" t="n"/>
      <c r="AN581" s="73" t="n"/>
      <c r="AO581" s="73" t="n"/>
      <c r="AP581" s="73" t="n"/>
      <c r="AQ581" s="73" t="n"/>
      <c r="AR581" s="73" t="n"/>
      <c r="AS581" s="73" t="n"/>
      <c r="AT581" s="73" t="n"/>
      <c r="AU581" s="73" t="n"/>
      <c r="AV581" s="73" t="n"/>
      <c r="AW581" s="73" t="n"/>
      <c r="AX581" s="73" t="n"/>
      <c r="AY581" s="73" t="n"/>
      <c r="AZ581" s="73" t="n"/>
      <c r="BA581" s="73" t="n"/>
      <c r="BB581" s="73" t="n"/>
      <c r="BC581" s="73" t="n"/>
      <c r="BD581" s="73" t="n"/>
      <c r="BE581" s="73" t="n"/>
      <c r="BF581" s="73" t="n"/>
      <c r="BG581" s="73" t="n"/>
      <c r="BH581" s="73" t="n"/>
      <c r="BI581" s="73" t="n"/>
      <c r="BJ581" s="73" t="n"/>
      <c r="BK581" s="73" t="n"/>
      <c r="BL581" s="73" t="n"/>
      <c r="BM581" s="73" t="n"/>
      <c r="BN581" s="73" t="n"/>
      <c r="BO581" s="73" t="n"/>
      <c r="BP581" s="73" t="n"/>
      <c r="BQ581" s="62">
        <f>COUNTIF($G581:$BP581,"a")+COUNTIF($G581:$BP581,"r0,a5")/2+COUNTIF($G581:$BP581,"p5,a5")/2</f>
        <v/>
      </c>
      <c r="BR581" s="62">
        <f>COUNTIF($G581:$BP581,"d")+COUNTIF($G581:$BP581,"r0,d5")/2+COUNTIF($G581:$BP581,"p5,d5")/2</f>
        <v/>
      </c>
      <c r="BS581" s="62">
        <f>COUNTIF($G581:$BP581,"b")+COUNTIF($G581:$BP581,"r0,b5")/2+COUNTIF($G581:$BP581,"p5,b5")/2</f>
        <v/>
      </c>
      <c r="BT581" s="62">
        <f>COUNTIF($G581:$BP581,"c")+COUNTIF($G581:$BP581,"r0,c5")/2+COUNTIF($G581:$BP581,"p5,c5")/2</f>
        <v/>
      </c>
      <c r="BU581" s="62">
        <f>COUNTIF($G581:$BP581,"KH")+COUNTIF($G581:$BP581,"TL")+COUNTIF($G581:$BP581,"L")</f>
        <v/>
      </c>
      <c r="BV581" s="62" t="n"/>
      <c r="BW581" s="62">
        <f>COUNTIF($G581:$BP581,"hh")</f>
        <v/>
      </c>
      <c r="BX581" s="62">
        <f>COUNTIF($G581:$BP581,"nt7")</f>
        <v/>
      </c>
      <c r="BY581" s="62">
        <f>COUNTIF($G581:$BP581,"P")+COUNTIF($G581:$BP581,"p5,a5")/2+COUNTIF($G581:$BP581,"p5,b5")/2+COUNTIF($G581:$BP581,"p5,c5")/2+COUNTIF($G581:$BP581,"p5,d5")/2</f>
        <v/>
      </c>
      <c r="BZ581" s="63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4">
        <f>IF(BZ581&gt;25,4,IF(BZ581&gt;18,3,IF(BZ581&gt;12,2,IF(BZ581&gt;4,1,0))))-BX581-2+1</f>
        <v/>
      </c>
      <c r="CE581" s="30" t="n"/>
      <c r="CF581" s="64">
        <f>CD581*CI581</f>
        <v/>
      </c>
      <c r="CG581" s="65">
        <f>F581-BY581+1</f>
        <v/>
      </c>
      <c r="CH581" s="64">
        <f>CE581*16</f>
        <v/>
      </c>
      <c r="CI581" s="66">
        <f>VLOOKUP(A581,[1]DATA!$A$6:$AI$331,34,0)</f>
        <v/>
      </c>
      <c r="CJ581" s="67">
        <f>VLOOKUP(A581,[2]CHAMCONG!A$7:CI$333,79,0)</f>
        <v/>
      </c>
      <c r="CK581" s="68">
        <f>CJ581-CA581</f>
        <v/>
      </c>
    </row>
    <row r="582">
      <c r="A582" s="88" t="inlineStr">
        <is>
          <t>A817</t>
        </is>
      </c>
      <c r="B582" s="70" t="inlineStr">
        <is>
          <t>Nguyễn Hùng Ngọc</t>
        </is>
      </c>
      <c r="C582" s="77" t="inlineStr">
        <is>
          <t>X1 Gá</t>
        </is>
      </c>
      <c r="D582" s="84" t="inlineStr">
        <is>
          <t>Trực tiếp</t>
        </is>
      </c>
      <c r="E582" s="69" t="inlineStr">
        <is>
          <t>2016-10-31</t>
        </is>
      </c>
      <c r="F582" s="69" t="inlineStr"/>
      <c r="G582" s="73" t="inlineStr">
        <is>
          <t>A</t>
        </is>
      </c>
      <c r="H582" s="73" t="n">
        <v>8</v>
      </c>
      <c r="I582" s="75" t="inlineStr">
        <is>
          <t>A</t>
        </is>
      </c>
      <c r="J582" s="75" t="n">
        <v>4</v>
      </c>
      <c r="K582" s="73" t="inlineStr">
        <is>
          <t>CN</t>
        </is>
      </c>
      <c r="L582" s="73" t="n">
        <v>15</v>
      </c>
      <c r="M582" s="73" t="inlineStr">
        <is>
          <t>A</t>
        </is>
      </c>
      <c r="N582" s="73" t="n">
        <v>8</v>
      </c>
      <c r="O582" s="75" t="inlineStr">
        <is>
          <t>A</t>
        </is>
      </c>
      <c r="P582" s="75" t="n">
        <v>8</v>
      </c>
      <c r="Q582" s="73" t="inlineStr">
        <is>
          <t>A</t>
        </is>
      </c>
      <c r="R582" s="73" t="n">
        <v>7</v>
      </c>
      <c r="S582" s="73" t="inlineStr">
        <is>
          <t>A</t>
        </is>
      </c>
      <c r="T582" s="73" t="n">
        <v>4</v>
      </c>
      <c r="U582" s="73" t="inlineStr">
        <is>
          <t>A</t>
        </is>
      </c>
      <c r="V582" s="73" t="n">
        <v>4</v>
      </c>
      <c r="W582" s="73" t="inlineStr">
        <is>
          <t>L</t>
        </is>
      </c>
      <c r="X582" s="73" t="n">
        <v>0</v>
      </c>
      <c r="Y582" s="73" t="inlineStr"/>
      <c r="Z582" s="73" t="n">
        <v>0</v>
      </c>
      <c r="AA582" s="73" t="inlineStr">
        <is>
          <t>R0</t>
        </is>
      </c>
      <c r="AB582" s="73" t="n">
        <v>0</v>
      </c>
      <c r="AC582" s="73" t="n"/>
      <c r="AD582" s="73" t="n"/>
      <c r="AE582" s="73" t="n"/>
      <c r="AF582" s="73" t="n"/>
      <c r="AG582" s="73" t="n"/>
      <c r="AH582" s="73" t="n"/>
      <c r="AI582" s="73" t="n"/>
      <c r="AJ582" s="73" t="n"/>
      <c r="AK582" s="73" t="n"/>
      <c r="AL582" s="73" t="n"/>
      <c r="AM582" s="73" t="n"/>
      <c r="AN582" s="73" t="n"/>
      <c r="AO582" s="73" t="n"/>
      <c r="AP582" s="73" t="n"/>
      <c r="AQ582" s="73" t="n"/>
      <c r="AR582" s="73" t="n"/>
      <c r="AS582" s="73" t="n"/>
      <c r="AT582" s="73" t="n"/>
      <c r="AU582" s="73" t="n"/>
      <c r="AV582" s="73" t="n"/>
      <c r="AW582" s="73" t="n"/>
      <c r="AX582" s="73" t="n"/>
      <c r="AY582" s="73" t="n"/>
      <c r="AZ582" s="73" t="n"/>
      <c r="BA582" s="73" t="n"/>
      <c r="BB582" s="73" t="n"/>
      <c r="BC582" s="73" t="n"/>
      <c r="BD582" s="73" t="n"/>
      <c r="BE582" s="73" t="n"/>
      <c r="BF582" s="73" t="n"/>
      <c r="BG582" s="73" t="n"/>
      <c r="BH582" s="73" t="n"/>
      <c r="BI582" s="73" t="n"/>
      <c r="BJ582" s="73" t="n"/>
      <c r="BK582" s="73" t="n"/>
      <c r="BL582" s="73" t="n"/>
      <c r="BM582" s="73" t="n"/>
      <c r="BN582" s="73" t="n"/>
      <c r="BO582" s="73" t="n"/>
      <c r="BP582" s="73" t="n"/>
      <c r="BQ582" s="62">
        <f>COUNTIF($G582:$BP582,"a")+COUNTIF($G582:$BP582,"r0,a5")/2+COUNTIF($G582:$BP582,"p5,a5")/2</f>
        <v/>
      </c>
      <c r="BR582" s="62">
        <f>COUNTIF($G582:$BP582,"d")+COUNTIF($G582:$BP582,"r0,d5")/2+COUNTIF($G582:$BP582,"p5,d5")/2</f>
        <v/>
      </c>
      <c r="BS582" s="62">
        <f>COUNTIF($G582:$BP582,"b")+COUNTIF($G582:$BP582,"r0,b5")/2+COUNTIF($G582:$BP582,"p5,b5")/2</f>
        <v/>
      </c>
      <c r="BT582" s="62">
        <f>COUNTIF($G582:$BP582,"c")+COUNTIF($G582:$BP582,"r0,c5")/2+COUNTIF($G582:$BP582,"p5,c5")/2</f>
        <v/>
      </c>
      <c r="BU582" s="62">
        <f>COUNTIF($G582:$BP582,"KH")+COUNTIF($G582:$BP582,"TL")+COUNTIF($G582:$BP582,"L")</f>
        <v/>
      </c>
      <c r="BV582" s="62" t="n"/>
      <c r="BW582" s="62">
        <f>COUNTIF($G582:$BP582,"hh")</f>
        <v/>
      </c>
      <c r="BX582" s="62">
        <f>COUNTIF($G582:$BP582,"nt7")</f>
        <v/>
      </c>
      <c r="BY582" s="62">
        <f>COUNTIF($G582:$BP582,"P")+COUNTIF($G582:$BP582,"p5,a5")/2+COUNTIF($G582:$BP582,"p5,b5")/2+COUNTIF($G582:$BP582,"p5,c5")/2+COUNTIF($G582:$BP582,"p5,d5")/2</f>
        <v/>
      </c>
      <c r="BZ582" s="63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4">
        <f>IF(BZ582&gt;25,4,IF(BZ582&gt;18,3,IF(BZ582&gt;12,2,IF(BZ582&gt;4,1,0))))-BX582-2+1</f>
        <v/>
      </c>
      <c r="CE582" s="30" t="n"/>
      <c r="CF582" s="64">
        <f>CD582*CI582</f>
        <v/>
      </c>
      <c r="CG582" s="65">
        <f>F582-BY582+1</f>
        <v/>
      </c>
      <c r="CH582" s="64">
        <f>CE582*16</f>
        <v/>
      </c>
      <c r="CI582" s="66">
        <f>VLOOKUP(A582,[1]DATA!$A$6:$AI$331,34,0)</f>
        <v/>
      </c>
      <c r="CJ582" s="67">
        <f>VLOOKUP(A582,[2]CHAMCONG!A$7:CI$333,79,0)</f>
        <v/>
      </c>
      <c r="CK582" s="68">
        <f>CJ582-CA582</f>
        <v/>
      </c>
    </row>
    <row r="583">
      <c r="A583" s="88" t="inlineStr">
        <is>
          <t>A821</t>
        </is>
      </c>
      <c r="B583" s="70" t="inlineStr">
        <is>
          <t>Nguyễn Tuấn Vũ</t>
        </is>
      </c>
      <c r="C583" s="77" t="inlineStr">
        <is>
          <t>Khuôn Lập trình-gia công</t>
        </is>
      </c>
      <c r="D583" s="84" t="inlineStr">
        <is>
          <t>Gián tiếp</t>
        </is>
      </c>
      <c r="E583" s="69" t="inlineStr">
        <is>
          <t>2016-11-08</t>
        </is>
      </c>
      <c r="F583" s="69" t="inlineStr"/>
      <c r="G583" s="73" t="inlineStr">
        <is>
          <t>D</t>
        </is>
      </c>
      <c r="H583" s="73" t="n">
        <v>0</v>
      </c>
      <c r="I583" s="75" t="inlineStr">
        <is>
          <t>D</t>
        </is>
      </c>
      <c r="J583" s="75" t="n">
        <v>0</v>
      </c>
      <c r="K583" s="73" t="inlineStr">
        <is>
          <t>CN</t>
        </is>
      </c>
      <c r="L583" s="73" t="n">
        <v>8</v>
      </c>
      <c r="M583" s="73" t="inlineStr">
        <is>
          <t>D</t>
        </is>
      </c>
      <c r="N583" s="73" t="n">
        <v>4</v>
      </c>
      <c r="O583" s="75" t="inlineStr">
        <is>
          <t>D</t>
        </is>
      </c>
      <c r="P583" s="75" t="n">
        <v>4</v>
      </c>
      <c r="Q583" s="73" t="inlineStr">
        <is>
          <t>D</t>
        </is>
      </c>
      <c r="R583" s="73" t="n">
        <v>0</v>
      </c>
      <c r="S583" s="73" t="inlineStr">
        <is>
          <t>D</t>
        </is>
      </c>
      <c r="T583" s="73" t="n">
        <v>4</v>
      </c>
      <c r="U583" s="73" t="inlineStr">
        <is>
          <t>D</t>
        </is>
      </c>
      <c r="V583" s="73" t="n">
        <v>4</v>
      </c>
      <c r="W583" s="73" t="inlineStr">
        <is>
          <t>L</t>
        </is>
      </c>
      <c r="X583" s="73" t="n">
        <v>8</v>
      </c>
      <c r="Y583" s="73" t="inlineStr">
        <is>
          <t>CN</t>
        </is>
      </c>
      <c r="Z583" s="73" t="n">
        <v>8</v>
      </c>
      <c r="AA583" s="73" t="inlineStr">
        <is>
          <t>R0</t>
        </is>
      </c>
      <c r="AB583" s="73" t="n">
        <v>0</v>
      </c>
      <c r="AC583" s="73" t="n"/>
      <c r="AD583" s="73" t="n"/>
      <c r="AE583" s="73" t="n"/>
      <c r="AF583" s="73" t="n"/>
      <c r="AG583" s="73" t="n"/>
      <c r="AH583" s="73" t="n"/>
      <c r="AI583" s="73" t="n"/>
      <c r="AJ583" s="73" t="n"/>
      <c r="AK583" s="73" t="n"/>
      <c r="AL583" s="73" t="n"/>
      <c r="AM583" s="73" t="n"/>
      <c r="AN583" s="73" t="n"/>
      <c r="AO583" s="73" t="n"/>
      <c r="AP583" s="73" t="n"/>
      <c r="AQ583" s="73" t="n"/>
      <c r="AR583" s="73" t="n"/>
      <c r="AS583" s="73" t="n"/>
      <c r="AT583" s="73" t="n"/>
      <c r="AU583" s="73" t="n"/>
      <c r="AV583" s="73" t="n"/>
      <c r="AW583" s="73" t="n"/>
      <c r="AX583" s="73" t="n"/>
      <c r="AY583" s="73" t="n"/>
      <c r="AZ583" s="73" t="n"/>
      <c r="BA583" s="73" t="n"/>
      <c r="BB583" s="73" t="n"/>
      <c r="BC583" s="73" t="n"/>
      <c r="BD583" s="73" t="n"/>
      <c r="BE583" s="73" t="n"/>
      <c r="BF583" s="73" t="n"/>
      <c r="BG583" s="73" t="n"/>
      <c r="BH583" s="73" t="n"/>
      <c r="BI583" s="73" t="n"/>
      <c r="BJ583" s="73" t="n"/>
      <c r="BK583" s="73" t="n"/>
      <c r="BL583" s="73" t="n"/>
      <c r="BM583" s="73" t="n"/>
      <c r="BN583" s="73" t="n"/>
      <c r="BO583" s="73" t="n"/>
      <c r="BP583" s="73" t="n"/>
      <c r="BQ583" s="62">
        <f>COUNTIF($G583:$BP583,"a")+COUNTIF($G583:$BP583,"r0,a5")/2+COUNTIF($G583:$BP583,"p5,a5")/2</f>
        <v/>
      </c>
      <c r="BR583" s="62">
        <f>COUNTIF($G583:$BP583,"d")+COUNTIF($G583:$BP583,"r0,d5")/2+COUNTIF($G583:$BP583,"p5,d5")/2</f>
        <v/>
      </c>
      <c r="BS583" s="62">
        <f>COUNTIF($G583:$BP583,"b")+COUNTIF($G583:$BP583,"r0,b5")/2+COUNTIF($G583:$BP583,"p5,b5")/2</f>
        <v/>
      </c>
      <c r="BT583" s="62">
        <f>COUNTIF($G583:$BP583,"c")+COUNTIF($G583:$BP583,"r0,c5")/2+COUNTIF($G583:$BP583,"p5,c5")/2</f>
        <v/>
      </c>
      <c r="BU583" s="62">
        <f>COUNTIF($G583:$BP583,"KH")+COUNTIF($G583:$BP583,"TL")+COUNTIF($G583:$BP583,"L")</f>
        <v/>
      </c>
      <c r="BV583" s="62" t="n"/>
      <c r="BW583" s="62">
        <f>COUNTIF($G583:$BP583,"hh")</f>
        <v/>
      </c>
      <c r="BX583" s="62">
        <f>COUNTIF($G583:$BP583,"nt7")</f>
        <v/>
      </c>
      <c r="BY583" s="62">
        <f>COUNTIF($G583:$BP583,"P")+COUNTIF($G583:$BP583,"p5,a5")/2+COUNTIF($G583:$BP583,"p5,b5")/2+COUNTIF($G583:$BP583,"p5,c5")/2+COUNTIF($G583:$BP583,"p5,d5")/2</f>
        <v/>
      </c>
      <c r="BZ583" s="63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4">
        <f>IF(BZ583&gt;25,4,IF(BZ583&gt;18,3,IF(BZ583&gt;12,2,IF(BZ583&gt;4,1,0))))-BX583-2+1</f>
        <v/>
      </c>
      <c r="CE583" s="30" t="n"/>
      <c r="CF583" s="64">
        <f>CD583*CI583</f>
        <v/>
      </c>
      <c r="CG583" s="65">
        <f>F583-BY583+1</f>
        <v/>
      </c>
      <c r="CH583" s="64">
        <f>CE583*16</f>
        <v/>
      </c>
      <c r="CI583" s="66">
        <f>VLOOKUP(A583,[1]DATA!$A$6:$AI$331,34,0)</f>
        <v/>
      </c>
      <c r="CJ583" s="67">
        <f>VLOOKUP(A583,[2]CHAMCONG!A$7:CI$333,79,0)</f>
        <v/>
      </c>
      <c r="CK583" s="68">
        <f>CJ583-CA583</f>
        <v/>
      </c>
    </row>
    <row r="584">
      <c r="A584" s="88" t="inlineStr">
        <is>
          <t>A826</t>
        </is>
      </c>
      <c r="B584" s="70" t="inlineStr">
        <is>
          <t>Trần Đình Ngọ</t>
        </is>
      </c>
      <c r="C584" s="77" t="inlineStr">
        <is>
          <t>R&amp;D</t>
        </is>
      </c>
      <c r="D584" s="84" t="inlineStr">
        <is>
          <t>Gián tiếp</t>
        </is>
      </c>
      <c r="E584" s="69" t="inlineStr">
        <is>
          <t>2014-03-13</t>
        </is>
      </c>
      <c r="F584" s="69" t="inlineStr"/>
      <c r="G584" s="73" t="inlineStr">
        <is>
          <t>D</t>
        </is>
      </c>
      <c r="H584" s="73" t="n">
        <v>0</v>
      </c>
      <c r="I584" s="75" t="inlineStr">
        <is>
          <t>R0,D5</t>
        </is>
      </c>
      <c r="J584" s="75" t="n">
        <v>0</v>
      </c>
      <c r="K584" s="73" t="inlineStr"/>
      <c r="L584" s="73" t="n">
        <v>0</v>
      </c>
      <c r="M584" s="73" t="inlineStr">
        <is>
          <t>D</t>
        </is>
      </c>
      <c r="N584" s="73" t="n">
        <v>0</v>
      </c>
      <c r="O584" s="75" t="inlineStr">
        <is>
          <t>D</t>
        </is>
      </c>
      <c r="P584" s="75" t="n">
        <v>0</v>
      </c>
      <c r="Q584" s="73" t="inlineStr">
        <is>
          <t>D</t>
        </is>
      </c>
      <c r="R584" s="73" t="n">
        <v>0</v>
      </c>
      <c r="S584" s="73" t="inlineStr">
        <is>
          <t>D</t>
        </is>
      </c>
      <c r="T584" s="73" t="n">
        <v>0</v>
      </c>
      <c r="U584" s="73" t="inlineStr">
        <is>
          <t>D</t>
        </is>
      </c>
      <c r="V584" s="73" t="n">
        <v>0</v>
      </c>
      <c r="W584" s="73" t="inlineStr">
        <is>
          <t>L</t>
        </is>
      </c>
      <c r="X584" s="73" t="n">
        <v>0</v>
      </c>
      <c r="Y584" s="73" t="inlineStr"/>
      <c r="Z584" s="73" t="n">
        <v>0</v>
      </c>
      <c r="AA584" s="73" t="inlineStr">
        <is>
          <t>P0</t>
        </is>
      </c>
      <c r="AB584" s="73" t="n">
        <v>0</v>
      </c>
      <c r="AC584" s="73" t="n"/>
      <c r="AD584" s="73" t="n"/>
      <c r="AE584" s="73" t="n"/>
      <c r="AF584" s="73" t="n"/>
      <c r="AG584" s="73" t="n"/>
      <c r="AH584" s="73" t="n"/>
      <c r="AI584" s="73" t="n"/>
      <c r="AJ584" s="73" t="n"/>
      <c r="AK584" s="73" t="n"/>
      <c r="AL584" s="73" t="n"/>
      <c r="AM584" s="73" t="n"/>
      <c r="AN584" s="73" t="n"/>
      <c r="AO584" s="73" t="n"/>
      <c r="AP584" s="73" t="n"/>
      <c r="AQ584" s="73" t="n"/>
      <c r="AR584" s="73" t="n"/>
      <c r="AS584" s="73" t="n"/>
      <c r="AT584" s="73" t="n"/>
      <c r="AU584" s="73" t="n"/>
      <c r="AV584" s="73" t="n"/>
      <c r="AW584" s="73" t="n"/>
      <c r="AX584" s="73" t="n"/>
      <c r="AY584" s="73" t="n"/>
      <c r="AZ584" s="73" t="n"/>
      <c r="BA584" s="73" t="n"/>
      <c r="BB584" s="73" t="n"/>
      <c r="BC584" s="73" t="n"/>
      <c r="BD584" s="73" t="n"/>
      <c r="BE584" s="73" t="n"/>
      <c r="BF584" s="73" t="n"/>
      <c r="BG584" s="73" t="n"/>
      <c r="BH584" s="73" t="n"/>
      <c r="BI584" s="73" t="n"/>
      <c r="BJ584" s="73" t="n"/>
      <c r="BK584" s="73" t="n"/>
      <c r="BL584" s="73" t="n"/>
      <c r="BM584" s="73" t="n"/>
      <c r="BN584" s="73" t="n"/>
      <c r="BO584" s="73" t="n"/>
      <c r="BP584" s="73" t="n"/>
      <c r="BQ584" s="62">
        <f>COUNTIF($G584:$BP584,"a")+COUNTIF($G584:$BP584,"r0,a5")/2+COUNTIF($G584:$BP584,"p5,a5")/2</f>
        <v/>
      </c>
      <c r="BR584" s="62">
        <f>COUNTIF($G584:$BP584,"d")+COUNTIF($G584:$BP584,"r0,d5")/2+COUNTIF($G584:$BP584,"p5,d5")/2</f>
        <v/>
      </c>
      <c r="BS584" s="62">
        <f>COUNTIF($G584:$BP584,"b")+COUNTIF($G584:$BP584,"r0,b5")/2+COUNTIF($G584:$BP584,"p5,b5")/2</f>
        <v/>
      </c>
      <c r="BT584" s="62">
        <f>COUNTIF($G584:$BP584,"c")+COUNTIF($G584:$BP584,"r0,c5")/2+COUNTIF($G584:$BP584,"p5,c5")/2</f>
        <v/>
      </c>
      <c r="BU584" s="62">
        <f>COUNTIF($G584:$BP584,"KH")+COUNTIF($G584:$BP584,"TL")+COUNTIF($G584:$BP584,"L")</f>
        <v/>
      </c>
      <c r="BV584" s="62" t="n"/>
      <c r="BW584" s="62">
        <f>COUNTIF($G584:$BP584,"hh")</f>
        <v/>
      </c>
      <c r="BX584" s="62">
        <f>COUNTIF($G584:$BP584,"nt7")</f>
        <v/>
      </c>
      <c r="BY584" s="62">
        <f>COUNTIF($G584:$BP584,"P")+COUNTIF($G584:$BP584,"p5,a5")/2+COUNTIF($G584:$BP584,"p5,b5")/2+COUNTIF($G584:$BP584,"p5,c5")/2+COUNTIF($G584:$BP584,"p5,d5")/2</f>
        <v/>
      </c>
      <c r="BZ584" s="63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4">
        <f>IF(BZ584&gt;25,4,IF(BZ584&gt;18,3,IF(BZ584&gt;12,2,IF(BZ584&gt;4,1,0))))-BX584-2+1</f>
        <v/>
      </c>
      <c r="CE584" s="30" t="n"/>
      <c r="CF584" s="64">
        <f>CD584*CI584</f>
        <v/>
      </c>
      <c r="CG584" s="65">
        <f>F584-BY584+1</f>
        <v/>
      </c>
      <c r="CH584" s="64">
        <f>CE584*16</f>
        <v/>
      </c>
      <c r="CI584" s="66">
        <f>VLOOKUP(A584,[1]DATA!$A$6:$AI$331,34,0)</f>
        <v/>
      </c>
      <c r="CJ584" s="67">
        <f>VLOOKUP(A584,[2]CHAMCONG!A$7:CI$333,79,0)</f>
        <v/>
      </c>
      <c r="CK584" s="68">
        <f>CJ584-CA584</f>
        <v/>
      </c>
    </row>
    <row r="585">
      <c r="A585" s="88" t="inlineStr">
        <is>
          <t>A831</t>
        </is>
      </c>
      <c r="B585" s="70" t="inlineStr">
        <is>
          <t>Trần Phước Dư</t>
        </is>
      </c>
      <c r="C585" s="77" t="inlineStr">
        <is>
          <t>X2 Line 2-4</t>
        </is>
      </c>
      <c r="D585" s="84" t="inlineStr">
        <is>
          <t>Trực tiếp</t>
        </is>
      </c>
      <c r="E585" s="69" t="inlineStr">
        <is>
          <t>2017-02-14</t>
        </is>
      </c>
      <c r="F585" s="69" t="inlineStr"/>
      <c r="G585" s="73" t="inlineStr">
        <is>
          <t>A</t>
        </is>
      </c>
      <c r="H585" s="73" t="n">
        <v>4</v>
      </c>
      <c r="I585" s="75" t="inlineStr">
        <is>
          <t>A</t>
        </is>
      </c>
      <c r="J585" s="75" t="n">
        <v>4</v>
      </c>
      <c r="K585" s="73" t="inlineStr"/>
      <c r="L585" s="73" t="n">
        <v>0</v>
      </c>
      <c r="M585" s="73" t="inlineStr">
        <is>
          <t>C</t>
        </is>
      </c>
      <c r="N585" s="73" t="n">
        <v>4</v>
      </c>
      <c r="O585" s="75" t="inlineStr">
        <is>
          <t>C</t>
        </is>
      </c>
      <c r="P585" s="75" t="n">
        <v>4</v>
      </c>
      <c r="Q585" s="73" t="inlineStr">
        <is>
          <t>C</t>
        </is>
      </c>
      <c r="R585" s="73" t="n">
        <v>4</v>
      </c>
      <c r="S585" s="73" t="inlineStr">
        <is>
          <t>C</t>
        </is>
      </c>
      <c r="T585" s="73" t="n">
        <v>4</v>
      </c>
      <c r="U585" s="73" t="inlineStr">
        <is>
          <t>C</t>
        </is>
      </c>
      <c r="V585" s="73" t="n">
        <v>4</v>
      </c>
      <c r="W585" s="73" t="inlineStr">
        <is>
          <t>L</t>
        </is>
      </c>
      <c r="X585" s="73" t="n">
        <v>0</v>
      </c>
      <c r="Y585" s="73" t="inlineStr"/>
      <c r="Z585" s="73" t="n">
        <v>0</v>
      </c>
      <c r="AA585" s="73" t="inlineStr">
        <is>
          <t>P0</t>
        </is>
      </c>
      <c r="AB585" s="73" t="n">
        <v>0</v>
      </c>
      <c r="AC585" s="73" t="n"/>
      <c r="AD585" s="73" t="n"/>
      <c r="AE585" s="73" t="n"/>
      <c r="AF585" s="73" t="n"/>
      <c r="AG585" s="73" t="n"/>
      <c r="AH585" s="73" t="n"/>
      <c r="AI585" s="73" t="n"/>
      <c r="AJ585" s="73" t="n"/>
      <c r="AK585" s="73" t="n"/>
      <c r="AL585" s="73" t="n"/>
      <c r="AM585" s="73" t="n"/>
      <c r="AN585" s="73" t="n"/>
      <c r="AO585" s="73" t="n"/>
      <c r="AP585" s="73" t="n"/>
      <c r="AQ585" s="73" t="n"/>
      <c r="AR585" s="73" t="n"/>
      <c r="AS585" s="73" t="n"/>
      <c r="AT585" s="73" t="n"/>
      <c r="AU585" s="73" t="n"/>
      <c r="AV585" s="73" t="n"/>
      <c r="AW585" s="73" t="n"/>
      <c r="AX585" s="73" t="n"/>
      <c r="AY585" s="73" t="n"/>
      <c r="AZ585" s="73" t="n"/>
      <c r="BA585" s="73" t="n"/>
      <c r="BB585" s="73" t="n"/>
      <c r="BC585" s="73" t="n"/>
      <c r="BD585" s="73" t="n"/>
      <c r="BE585" s="73" t="n"/>
      <c r="BF585" s="73" t="n"/>
      <c r="BG585" s="73" t="n"/>
      <c r="BH585" s="73" t="n"/>
      <c r="BI585" s="73" t="n"/>
      <c r="BJ585" s="73" t="n"/>
      <c r="BK585" s="73" t="n"/>
      <c r="BL585" s="73" t="n"/>
      <c r="BM585" s="73" t="n"/>
      <c r="BN585" s="73" t="n"/>
      <c r="BO585" s="73" t="n"/>
      <c r="BP585" s="73" t="n"/>
      <c r="BQ585" s="62">
        <f>COUNTIF($G585:$BP585,"a")+COUNTIF($G585:$BP585,"r0,a5")/2+COUNTIF($G585:$BP585,"p5,a5")/2</f>
        <v/>
      </c>
      <c r="BR585" s="62">
        <f>COUNTIF($G585:$BP585,"d")+COUNTIF($G585:$BP585,"r0,d5")/2+COUNTIF($G585:$BP585,"p5,d5")/2</f>
        <v/>
      </c>
      <c r="BS585" s="62">
        <f>COUNTIF($G585:$BP585,"b")+COUNTIF($G585:$BP585,"r0,b5")/2+COUNTIF($G585:$BP585,"p5,b5")/2</f>
        <v/>
      </c>
      <c r="BT585" s="62">
        <f>COUNTIF($G585:$BP585,"c")+COUNTIF($G585:$BP585,"r0,c5")/2+COUNTIF($G585:$BP585,"p5,c5")/2</f>
        <v/>
      </c>
      <c r="BU585" s="62">
        <f>COUNTIF($G585:$BP585,"KH")+COUNTIF($G585:$BP585,"TL")+COUNTIF($G585:$BP585,"L")</f>
        <v/>
      </c>
      <c r="BV585" s="62" t="n"/>
      <c r="BW585" s="62">
        <f>COUNTIF($G585:$BP585,"hh")</f>
        <v/>
      </c>
      <c r="BX585" s="62">
        <f>COUNTIF($G585:$BP585,"nt7")</f>
        <v/>
      </c>
      <c r="BY585" s="62">
        <f>COUNTIF($G585:$BP585,"P")+COUNTIF($G585:$BP585,"p5,a5")/2+COUNTIF($G585:$BP585,"p5,b5")/2+COUNTIF($G585:$BP585,"p5,c5")/2+COUNTIF($G585:$BP585,"p5,d5")/2</f>
        <v/>
      </c>
      <c r="BZ585" s="63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4">
        <f>IF(BZ585&gt;25,4,IF(BZ585&gt;18,3,IF(BZ585&gt;12,2,IF(BZ585&gt;4,1,0))))-BX585-2+1</f>
        <v/>
      </c>
      <c r="CE585" s="30" t="n"/>
      <c r="CF585" s="64">
        <f>CD585*CI585</f>
        <v/>
      </c>
      <c r="CG585" s="65">
        <f>F585-BY585+1</f>
        <v/>
      </c>
      <c r="CH585" s="64">
        <f>CE585*16</f>
        <v/>
      </c>
      <c r="CI585" s="66">
        <f>VLOOKUP(A585,[1]DATA!$A$6:$AI$331,34,0)</f>
        <v/>
      </c>
      <c r="CJ585" s="67">
        <f>VLOOKUP(A585,[2]CHAMCONG!A$7:CI$333,79,0)</f>
        <v/>
      </c>
      <c r="CK585" s="68">
        <f>CJ585-CA585</f>
        <v/>
      </c>
    </row>
    <row r="586">
      <c r="A586" s="88" t="inlineStr">
        <is>
          <t>A839</t>
        </is>
      </c>
      <c r="B586" s="70" t="inlineStr">
        <is>
          <t>Cao Thị Hoài Nhi</t>
        </is>
      </c>
      <c r="C586" s="77" t="inlineStr">
        <is>
          <t>QA/QC Hành Chính</t>
        </is>
      </c>
      <c r="D586" s="84" t="inlineStr">
        <is>
          <t>Gián tiếp</t>
        </is>
      </c>
      <c r="E586" s="69" t="inlineStr">
        <is>
          <t>2017-03-13</t>
        </is>
      </c>
      <c r="F586" s="69" t="inlineStr"/>
      <c r="G586" s="73" t="inlineStr">
        <is>
          <t>P0</t>
        </is>
      </c>
      <c r="H586" s="73" t="n">
        <v>0</v>
      </c>
      <c r="I586" s="75" t="inlineStr">
        <is>
          <t>D</t>
        </is>
      </c>
      <c r="J586" s="75" t="n">
        <v>0</v>
      </c>
      <c r="K586" s="73" t="inlineStr"/>
      <c r="L586" s="73" t="n">
        <v>0</v>
      </c>
      <c r="M586" s="73" t="inlineStr">
        <is>
          <t>D</t>
        </is>
      </c>
      <c r="N586" s="73" t="n">
        <v>0</v>
      </c>
      <c r="O586" s="75" t="inlineStr">
        <is>
          <t>D</t>
        </is>
      </c>
      <c r="P586" s="75" t="n">
        <v>0</v>
      </c>
      <c r="Q586" s="73" t="inlineStr">
        <is>
          <t>D</t>
        </is>
      </c>
      <c r="R586" s="73" t="n">
        <v>0</v>
      </c>
      <c r="S586" s="73" t="inlineStr">
        <is>
          <t>D</t>
        </is>
      </c>
      <c r="T586" s="73" t="n">
        <v>0</v>
      </c>
      <c r="U586" s="73" t="inlineStr">
        <is>
          <t>D</t>
        </is>
      </c>
      <c r="V586" s="73" t="n">
        <v>0</v>
      </c>
      <c r="W586" s="73" t="inlineStr">
        <is>
          <t>L</t>
        </is>
      </c>
      <c r="X586" s="73" t="n">
        <v>0</v>
      </c>
      <c r="Y586" s="73" t="inlineStr">
        <is>
          <t>CN</t>
        </is>
      </c>
      <c r="Z586" s="73" t="n">
        <v>0</v>
      </c>
      <c r="AA586" s="73" t="inlineStr">
        <is>
          <t>R0</t>
        </is>
      </c>
      <c r="AB586" s="73" t="n">
        <v>0</v>
      </c>
      <c r="AC586" s="73" t="n"/>
      <c r="AD586" s="73" t="n"/>
      <c r="AE586" s="73" t="n"/>
      <c r="AF586" s="73" t="n"/>
      <c r="AG586" s="73" t="n"/>
      <c r="AH586" s="73" t="n"/>
      <c r="AI586" s="73" t="n"/>
      <c r="AJ586" s="73" t="n"/>
      <c r="AK586" s="73" t="n"/>
      <c r="AL586" s="73" t="n"/>
      <c r="AM586" s="73" t="n"/>
      <c r="AN586" s="73" t="n"/>
      <c r="AO586" s="73" t="n"/>
      <c r="AP586" s="73" t="n"/>
      <c r="AQ586" s="73" t="n"/>
      <c r="AR586" s="73" t="n"/>
      <c r="AS586" s="73" t="n"/>
      <c r="AT586" s="73" t="n"/>
      <c r="AU586" s="73" t="n"/>
      <c r="AV586" s="73" t="n"/>
      <c r="AW586" s="73" t="n"/>
      <c r="AX586" s="73" t="n"/>
      <c r="AY586" s="73" t="n"/>
      <c r="AZ586" s="73" t="n"/>
      <c r="BA586" s="73" t="n"/>
      <c r="BB586" s="73" t="n"/>
      <c r="BC586" s="73" t="n"/>
      <c r="BD586" s="73" t="n"/>
      <c r="BE586" s="73" t="n"/>
      <c r="BF586" s="73" t="n"/>
      <c r="BG586" s="73" t="n"/>
      <c r="BH586" s="73" t="n"/>
      <c r="BI586" s="73" t="n"/>
      <c r="BJ586" s="73" t="n"/>
      <c r="BK586" s="73" t="n"/>
      <c r="BL586" s="73" t="n"/>
      <c r="BM586" s="73" t="n"/>
      <c r="BN586" s="73" t="n"/>
      <c r="BO586" s="73" t="n"/>
      <c r="BP586" s="73" t="n"/>
      <c r="BQ586" s="62">
        <f>COUNTIF($G586:$BP586,"a")+COUNTIF($G586:$BP586,"r0,a5")/2+COUNTIF($G586:$BP586,"p5,a5")/2</f>
        <v/>
      </c>
      <c r="BR586" s="62">
        <f>COUNTIF($G586:$BP586,"d")+COUNTIF($G586:$BP586,"r0,d5")/2+COUNTIF($G586:$BP586,"p5,d5")/2</f>
        <v/>
      </c>
      <c r="BS586" s="62">
        <f>COUNTIF($G586:$BP586,"b")+COUNTIF($G586:$BP586,"r0,b5")/2+COUNTIF($G586:$BP586,"p5,b5")/2</f>
        <v/>
      </c>
      <c r="BT586" s="62">
        <f>COUNTIF($G586:$BP586,"c")+COUNTIF($G586:$BP586,"r0,c5")/2+COUNTIF($G586:$BP586,"p5,c5")/2</f>
        <v/>
      </c>
      <c r="BU586" s="62">
        <f>COUNTIF($G586:$BP586,"KH")+COUNTIF($G586:$BP586,"TL")+COUNTIF($G586:$BP586,"L")</f>
        <v/>
      </c>
      <c r="BV586" s="62" t="n"/>
      <c r="BW586" s="62">
        <f>COUNTIF($G586:$BP586,"hh")</f>
        <v/>
      </c>
      <c r="BX586" s="62">
        <f>COUNTIF($G586:$BP586,"nt7")</f>
        <v/>
      </c>
      <c r="BY586" s="62">
        <f>COUNTIF($G586:$BP586,"P")+COUNTIF($G586:$BP586,"p5,a5")/2+COUNTIF($G586:$BP586,"p5,b5")/2+COUNTIF($G586:$BP586,"p5,c5")/2+COUNTIF($G586:$BP586,"p5,d5")/2</f>
        <v/>
      </c>
      <c r="BZ586" s="63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4">
        <f>IF(BZ586&gt;25,4,IF(BZ586&gt;18,3,IF(BZ586&gt;12,2,IF(BZ586&gt;4,1,0))))-BX586-2+1</f>
        <v/>
      </c>
      <c r="CE586" s="30" t="n"/>
      <c r="CF586" s="64">
        <f>CD586*CI586</f>
        <v/>
      </c>
      <c r="CG586" s="65">
        <f>F586-BY586+1</f>
        <v/>
      </c>
      <c r="CH586" s="64">
        <f>CE586*16</f>
        <v/>
      </c>
      <c r="CI586" s="66">
        <f>VLOOKUP(A586,[1]DATA!$A$6:$AI$331,34,0)</f>
        <v/>
      </c>
      <c r="CJ586" s="67">
        <f>VLOOKUP(A586,[2]CHAMCONG!A$7:CI$333,79,0)</f>
        <v/>
      </c>
      <c r="CK586" s="68">
        <f>CJ586-CA586</f>
        <v/>
      </c>
    </row>
    <row r="587">
      <c r="A587" s="88" t="inlineStr">
        <is>
          <t>A840</t>
        </is>
      </c>
      <c r="B587" s="70" t="inlineStr">
        <is>
          <t>Ngô Trọng Thảo</t>
        </is>
      </c>
      <c r="C587" s="77" t="inlineStr">
        <is>
          <t>Bảo trì X2</t>
        </is>
      </c>
      <c r="D587" s="84" t="inlineStr">
        <is>
          <t>Trực tiếp</t>
        </is>
      </c>
      <c r="E587" s="69" t="inlineStr">
        <is>
          <t>2017-03-20</t>
        </is>
      </c>
      <c r="F587" s="69" t="inlineStr"/>
      <c r="G587" s="73" t="inlineStr">
        <is>
          <t>A</t>
        </is>
      </c>
      <c r="H587" s="73" t="n">
        <v>3</v>
      </c>
      <c r="I587" s="75" t="inlineStr">
        <is>
          <t>A</t>
        </is>
      </c>
      <c r="J587" s="75" t="n">
        <v>3</v>
      </c>
      <c r="K587" s="73" t="inlineStr"/>
      <c r="L587" s="73" t="n">
        <v>10</v>
      </c>
      <c r="M587" s="73" t="inlineStr">
        <is>
          <t>A</t>
        </is>
      </c>
      <c r="N587" s="73" t="n">
        <v>2</v>
      </c>
      <c r="O587" s="75" t="inlineStr">
        <is>
          <t>A</t>
        </is>
      </c>
      <c r="P587" s="75" t="n">
        <v>4</v>
      </c>
      <c r="Q587" s="73" t="inlineStr">
        <is>
          <t>A</t>
        </is>
      </c>
      <c r="R587" s="73" t="n">
        <v>2</v>
      </c>
      <c r="S587" s="73" t="inlineStr">
        <is>
          <t>A</t>
        </is>
      </c>
      <c r="T587" s="73" t="n">
        <v>3</v>
      </c>
      <c r="U587" s="73" t="inlineStr">
        <is>
          <t>A</t>
        </is>
      </c>
      <c r="V587" s="73" t="n">
        <v>2</v>
      </c>
      <c r="W587" s="73" t="inlineStr">
        <is>
          <t>L</t>
        </is>
      </c>
      <c r="X587" s="73" t="n">
        <v>11</v>
      </c>
      <c r="Y587" s="73" t="inlineStr"/>
      <c r="Z587" s="73" t="n">
        <v>0</v>
      </c>
      <c r="AA587" s="73" t="inlineStr">
        <is>
          <t>P0</t>
        </is>
      </c>
      <c r="AB587" s="73" t="n">
        <v>0</v>
      </c>
      <c r="AC587" s="73" t="n"/>
      <c r="AD587" s="73" t="n"/>
      <c r="AE587" s="73" t="n"/>
      <c r="AF587" s="73" t="n"/>
      <c r="AG587" s="73" t="n"/>
      <c r="AH587" s="73" t="n"/>
      <c r="AI587" s="73" t="n"/>
      <c r="AJ587" s="73" t="n"/>
      <c r="AK587" s="73" t="n"/>
      <c r="AL587" s="73" t="n"/>
      <c r="AM587" s="73" t="n"/>
      <c r="AN587" s="73" t="n"/>
      <c r="AO587" s="73" t="n"/>
      <c r="AP587" s="73" t="n"/>
      <c r="AQ587" s="73" t="n"/>
      <c r="AR587" s="73" t="n"/>
      <c r="AS587" s="73" t="n"/>
      <c r="AT587" s="73" t="n"/>
      <c r="AU587" s="73" t="n"/>
      <c r="AV587" s="73" t="n"/>
      <c r="AW587" s="73" t="n"/>
      <c r="AX587" s="73" t="n"/>
      <c r="AY587" s="73" t="n"/>
      <c r="AZ587" s="73" t="n"/>
      <c r="BA587" s="73" t="n"/>
      <c r="BB587" s="73" t="n"/>
      <c r="BC587" s="73" t="n"/>
      <c r="BD587" s="73" t="n"/>
      <c r="BE587" s="73" t="n"/>
      <c r="BF587" s="73" t="n"/>
      <c r="BG587" s="73" t="n"/>
      <c r="BH587" s="73" t="n"/>
      <c r="BI587" s="73" t="n"/>
      <c r="BJ587" s="73" t="n"/>
      <c r="BK587" s="73" t="n"/>
      <c r="BL587" s="73" t="n"/>
      <c r="BM587" s="73" t="n"/>
      <c r="BN587" s="73" t="n"/>
      <c r="BO587" s="73" t="n"/>
      <c r="BP587" s="73" t="n"/>
      <c r="BQ587" s="62">
        <f>COUNTIF($G587:$BP587,"a")+COUNTIF($G587:$BP587,"r0,a5")/2+COUNTIF($G587:$BP587,"p5,a5")/2</f>
        <v/>
      </c>
      <c r="BR587" s="62">
        <f>COUNTIF($G587:$BP587,"d")+COUNTIF($G587:$BP587,"r0,d5")/2+COUNTIF($G587:$BP587,"p5,d5")/2</f>
        <v/>
      </c>
      <c r="BS587" s="62">
        <f>COUNTIF($G587:$BP587,"b")+COUNTIF($G587:$BP587,"r0,b5")/2+COUNTIF($G587:$BP587,"p5,b5")/2</f>
        <v/>
      </c>
      <c r="BT587" s="62">
        <f>COUNTIF($G587:$BP587,"c")+COUNTIF($G587:$BP587,"r0,c5")/2+COUNTIF($G587:$BP587,"p5,c5")/2</f>
        <v/>
      </c>
      <c r="BU587" s="62">
        <f>COUNTIF($G587:$BP587,"KH")+COUNTIF($G587:$BP587,"TL")+COUNTIF($G587:$BP587,"L")</f>
        <v/>
      </c>
      <c r="BV587" s="62" t="n"/>
      <c r="BW587" s="62">
        <f>COUNTIF($G587:$BP587,"hh")</f>
        <v/>
      </c>
      <c r="BX587" s="62">
        <f>COUNTIF($G587:$BP587,"nt7")</f>
        <v/>
      </c>
      <c r="BY587" s="62">
        <f>COUNTIF($G587:$BP587,"P")+COUNTIF($G587:$BP587,"p5,a5")/2+COUNTIF($G587:$BP587,"p5,b5")/2+COUNTIF($G587:$BP587,"p5,c5")/2+COUNTIF($G587:$BP587,"p5,d5")/2</f>
        <v/>
      </c>
      <c r="BZ587" s="63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4">
        <f>IF(BZ587&gt;25,4,IF(BZ587&gt;18,3,IF(BZ587&gt;12,2,IF(BZ587&gt;4,1,0))))-BX587-2+1</f>
        <v/>
      </c>
      <c r="CE587" s="30" t="n"/>
      <c r="CF587" s="64">
        <f>CD587*CI587</f>
        <v/>
      </c>
      <c r="CG587" s="65">
        <f>F587-BY587+1</f>
        <v/>
      </c>
      <c r="CH587" s="64">
        <f>CE587*16</f>
        <v/>
      </c>
      <c r="CI587" s="66">
        <f>VLOOKUP(A587,[1]DATA!$A$6:$AI$331,34,0)</f>
        <v/>
      </c>
      <c r="CJ587" s="67">
        <f>VLOOKUP(A587,[2]CHAMCONG!A$7:CI$333,79,0)</f>
        <v/>
      </c>
      <c r="CK587" s="68">
        <f>CJ587-CA587</f>
        <v/>
      </c>
    </row>
    <row r="588">
      <c r="A588" s="88" t="inlineStr">
        <is>
          <t>A843</t>
        </is>
      </c>
      <c r="B588" s="70" t="inlineStr">
        <is>
          <t>Dương Vũ Linh</t>
        </is>
      </c>
      <c r="C588" s="77" t="inlineStr">
        <is>
          <t>R&amp;D</t>
        </is>
      </c>
      <c r="D588" s="84" t="inlineStr">
        <is>
          <t>Gián tiếp</t>
        </is>
      </c>
      <c r="E588" s="69" t="inlineStr">
        <is>
          <t>2017-03-17</t>
        </is>
      </c>
      <c r="F588" s="69" t="inlineStr"/>
      <c r="G588" s="73" t="inlineStr">
        <is>
          <t>D</t>
        </is>
      </c>
      <c r="H588" s="73" t="n">
        <v>0</v>
      </c>
      <c r="I588" s="75" t="inlineStr">
        <is>
          <t>P0</t>
        </is>
      </c>
      <c r="J588" s="75" t="n">
        <v>0</v>
      </c>
      <c r="K588" s="73" t="inlineStr"/>
      <c r="L588" s="73" t="n">
        <v>0</v>
      </c>
      <c r="M588" s="73" t="inlineStr">
        <is>
          <t>R0</t>
        </is>
      </c>
      <c r="N588" s="73" t="n">
        <v>0</v>
      </c>
      <c r="O588" s="75" t="inlineStr">
        <is>
          <t>R0</t>
        </is>
      </c>
      <c r="P588" s="75" t="n">
        <v>0</v>
      </c>
      <c r="Q588" s="73" t="inlineStr">
        <is>
          <t>D</t>
        </is>
      </c>
      <c r="R588" s="73" t="n">
        <v>0</v>
      </c>
      <c r="S588" s="73" t="inlineStr">
        <is>
          <t>D</t>
        </is>
      </c>
      <c r="T588" s="73" t="n">
        <v>0</v>
      </c>
      <c r="U588" s="73" t="inlineStr">
        <is>
          <t>D</t>
        </is>
      </c>
      <c r="V588" s="73" t="n">
        <v>0</v>
      </c>
      <c r="W588" s="73" t="inlineStr">
        <is>
          <t>L</t>
        </is>
      </c>
      <c r="X588" s="73" t="n">
        <v>0</v>
      </c>
      <c r="Y588" s="73" t="inlineStr"/>
      <c r="Z588" s="73" t="n">
        <v>0</v>
      </c>
      <c r="AA588" s="73" t="inlineStr">
        <is>
          <t>R0</t>
        </is>
      </c>
      <c r="AB588" s="73" t="n">
        <v>0</v>
      </c>
      <c r="AC588" s="73" t="n"/>
      <c r="AD588" s="73" t="n"/>
      <c r="AE588" s="73" t="n"/>
      <c r="AF588" s="73" t="n"/>
      <c r="AG588" s="73" t="n"/>
      <c r="AH588" s="73" t="n"/>
      <c r="AI588" s="73" t="n"/>
      <c r="AJ588" s="73" t="n"/>
      <c r="AK588" s="73" t="n"/>
      <c r="AL588" s="73" t="n"/>
      <c r="AM588" s="73" t="n"/>
      <c r="AN588" s="73" t="n"/>
      <c r="AO588" s="73" t="n"/>
      <c r="AP588" s="73" t="n"/>
      <c r="AQ588" s="73" t="n"/>
      <c r="AR588" s="73" t="n"/>
      <c r="AS588" s="73" t="n"/>
      <c r="AT588" s="73" t="n"/>
      <c r="AU588" s="73" t="n"/>
      <c r="AV588" s="73" t="n"/>
      <c r="AW588" s="73" t="n"/>
      <c r="AX588" s="73" t="n"/>
      <c r="AY588" s="73" t="n"/>
      <c r="AZ588" s="73" t="n"/>
      <c r="BA588" s="73" t="n"/>
      <c r="BB588" s="73" t="n"/>
      <c r="BC588" s="73" t="n"/>
      <c r="BD588" s="73" t="n"/>
      <c r="BE588" s="73" t="n"/>
      <c r="BF588" s="73" t="n"/>
      <c r="BG588" s="73" t="n"/>
      <c r="BH588" s="73" t="n"/>
      <c r="BI588" s="73" t="n"/>
      <c r="BJ588" s="73" t="n"/>
      <c r="BK588" s="73" t="n"/>
      <c r="BL588" s="73" t="n"/>
      <c r="BM588" s="73" t="n"/>
      <c r="BN588" s="73" t="n"/>
      <c r="BO588" s="73" t="n"/>
      <c r="BP588" s="73" t="n"/>
      <c r="BQ588" s="62">
        <f>COUNTIF($G588:$BP588,"a")+COUNTIF($G588:$BP588,"r0,a5")/2+COUNTIF($G588:$BP588,"p5,a5")/2</f>
        <v/>
      </c>
      <c r="BR588" s="62">
        <f>COUNTIF($G588:$BP588,"d")+COUNTIF($G588:$BP588,"r0,d5")/2+COUNTIF($G588:$BP588,"p5,d5")/2</f>
        <v/>
      </c>
      <c r="BS588" s="62">
        <f>COUNTIF($G588:$BP588,"b")+COUNTIF($G588:$BP588,"r0,b5")/2+COUNTIF($G588:$BP588,"p5,b5")/2</f>
        <v/>
      </c>
      <c r="BT588" s="62">
        <f>COUNTIF($G588:$BP588,"c")+COUNTIF($G588:$BP588,"r0,c5")/2+COUNTIF($G588:$BP588,"p5,c5")/2</f>
        <v/>
      </c>
      <c r="BU588" s="62">
        <f>COUNTIF($G588:$BP588,"KH")+COUNTIF($G588:$BP588,"TL")+COUNTIF($G588:$BP588,"L")</f>
        <v/>
      </c>
      <c r="BV588" s="62" t="n"/>
      <c r="BW588" s="62">
        <f>COUNTIF($G588:$BP588,"hh")</f>
        <v/>
      </c>
      <c r="BX588" s="62">
        <f>COUNTIF($G588:$BP588,"nt7")</f>
        <v/>
      </c>
      <c r="BY588" s="62">
        <f>COUNTIF($G588:$BP588,"P")+COUNTIF($G588:$BP588,"p5,a5")/2+COUNTIF($G588:$BP588,"p5,b5")/2+COUNTIF($G588:$BP588,"p5,c5")/2+COUNTIF($G588:$BP588,"p5,d5")/2</f>
        <v/>
      </c>
      <c r="BZ588" s="63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4">
        <f>IF(BZ588&gt;25,4,IF(BZ588&gt;18,3,IF(BZ588&gt;12,2,IF(BZ588&gt;4,1,0))))-BX588-2+1</f>
        <v/>
      </c>
      <c r="CE588" s="30" t="n"/>
      <c r="CF588" s="64">
        <f>CD588*CI588</f>
        <v/>
      </c>
      <c r="CG588" s="65">
        <f>F588-BY588+1</f>
        <v/>
      </c>
      <c r="CH588" s="64">
        <f>CE588*16</f>
        <v/>
      </c>
      <c r="CI588" s="66">
        <f>VLOOKUP(A588,[1]DATA!$A$6:$AI$331,34,0)</f>
        <v/>
      </c>
      <c r="CJ588" s="67">
        <f>VLOOKUP(A588,[2]CHAMCONG!A$7:CI$333,79,0)</f>
        <v/>
      </c>
      <c r="CK588" s="68">
        <f>CJ588-CA588</f>
        <v/>
      </c>
    </row>
    <row r="589">
      <c r="A589" s="88" t="inlineStr">
        <is>
          <t>A848</t>
        </is>
      </c>
      <c r="B589" s="70" t="inlineStr">
        <is>
          <t>Thị Mỹ Tho</t>
        </is>
      </c>
      <c r="C589" s="77" t="inlineStr">
        <is>
          <t>X1 Ép - A</t>
        </is>
      </c>
      <c r="D589" s="84" t="inlineStr">
        <is>
          <t>Trực tiếp</t>
        </is>
      </c>
      <c r="E589" s="69" t="inlineStr">
        <is>
          <t>2017-03-21</t>
        </is>
      </c>
      <c r="F589" s="69" t="inlineStr"/>
      <c r="G589" s="73" t="inlineStr">
        <is>
          <t>A</t>
        </is>
      </c>
      <c r="H589" s="73" t="n">
        <v>4</v>
      </c>
      <c r="I589" s="75" t="inlineStr">
        <is>
          <t>A</t>
        </is>
      </c>
      <c r="J589" s="75" t="n">
        <v>4</v>
      </c>
      <c r="K589" s="73" t="inlineStr"/>
      <c r="L589" s="73" t="n">
        <v>0</v>
      </c>
      <c r="M589" s="73" t="inlineStr">
        <is>
          <t>C</t>
        </is>
      </c>
      <c r="N589" s="73" t="n">
        <v>4</v>
      </c>
      <c r="O589" s="75" t="inlineStr">
        <is>
          <t>C</t>
        </is>
      </c>
      <c r="P589" s="75" t="n">
        <v>4</v>
      </c>
      <c r="Q589" s="73" t="inlineStr">
        <is>
          <t>C</t>
        </is>
      </c>
      <c r="R589" s="73" t="n">
        <v>4</v>
      </c>
      <c r="S589" s="73" t="inlineStr">
        <is>
          <t>C</t>
        </is>
      </c>
      <c r="T589" s="73" t="n">
        <v>4</v>
      </c>
      <c r="U589" s="73" t="inlineStr">
        <is>
          <t>C</t>
        </is>
      </c>
      <c r="V589" s="73" t="n">
        <v>4</v>
      </c>
      <c r="W589" s="73" t="inlineStr">
        <is>
          <t>L</t>
        </is>
      </c>
      <c r="X589" s="73" t="n">
        <v>0</v>
      </c>
      <c r="Y589" s="73" t="inlineStr"/>
      <c r="Z589" s="73" t="n">
        <v>0</v>
      </c>
      <c r="AA589" s="73" t="inlineStr">
        <is>
          <t>R0</t>
        </is>
      </c>
      <c r="AB589" s="73" t="n">
        <v>0</v>
      </c>
      <c r="AC589" s="73" t="n"/>
      <c r="AD589" s="73" t="n"/>
      <c r="AE589" s="73" t="n"/>
      <c r="AF589" s="73" t="n"/>
      <c r="AG589" s="73" t="n"/>
      <c r="AH589" s="73" t="n"/>
      <c r="AI589" s="73" t="n"/>
      <c r="AJ589" s="73" t="n"/>
      <c r="AK589" s="73" t="n"/>
      <c r="AL589" s="73" t="n"/>
      <c r="AM589" s="73" t="n"/>
      <c r="AN589" s="73" t="n"/>
      <c r="AO589" s="73" t="n"/>
      <c r="AP589" s="73" t="n"/>
      <c r="AQ589" s="73" t="n"/>
      <c r="AR589" s="73" t="n"/>
      <c r="AS589" s="73" t="n"/>
      <c r="AT589" s="73" t="n"/>
      <c r="AU589" s="73" t="n"/>
      <c r="AV589" s="73" t="n"/>
      <c r="AW589" s="73" t="n"/>
      <c r="AX589" s="73" t="n"/>
      <c r="AY589" s="73" t="n"/>
      <c r="AZ589" s="73" t="n"/>
      <c r="BA589" s="73" t="n"/>
      <c r="BB589" s="73" t="n"/>
      <c r="BC589" s="73" t="n"/>
      <c r="BD589" s="73" t="n"/>
      <c r="BE589" s="73" t="n"/>
      <c r="BF589" s="73" t="n"/>
      <c r="BG589" s="73" t="n"/>
      <c r="BH589" s="73" t="n"/>
      <c r="BI589" s="73" t="n"/>
      <c r="BJ589" s="73" t="n"/>
      <c r="BK589" s="73" t="n"/>
      <c r="BL589" s="73" t="n"/>
      <c r="BM589" s="73" t="n"/>
      <c r="BN589" s="73" t="n"/>
      <c r="BO589" s="73" t="n"/>
      <c r="BP589" s="73" t="n"/>
      <c r="BQ589" s="62">
        <f>COUNTIF($G589:$BP589,"a")+COUNTIF($G589:$BP589,"r0,a5")/2+COUNTIF($G589:$BP589,"p5,a5")/2</f>
        <v/>
      </c>
      <c r="BR589" s="62">
        <f>COUNTIF($G589:$BP589,"d")+COUNTIF($G589:$BP589,"r0,d5")/2+COUNTIF($G589:$BP589,"p5,d5")/2</f>
        <v/>
      </c>
      <c r="BS589" s="62">
        <f>COUNTIF($G589:$BP589,"b")+COUNTIF($G589:$BP589,"r0,b5")/2+COUNTIF($G589:$BP589,"p5,b5")/2</f>
        <v/>
      </c>
      <c r="BT589" s="62">
        <f>COUNTIF($G589:$BP589,"c")+COUNTIF($G589:$BP589,"r0,c5")/2+COUNTIF($G589:$BP589,"p5,c5")/2</f>
        <v/>
      </c>
      <c r="BU589" s="62">
        <f>COUNTIF($G589:$BP589,"KH")+COUNTIF($G589:$BP589,"TL")+COUNTIF($G589:$BP589,"L")</f>
        <v/>
      </c>
      <c r="BV589" s="62" t="n"/>
      <c r="BW589" s="62">
        <f>COUNTIF($G589:$BP589,"hh")</f>
        <v/>
      </c>
      <c r="BX589" s="62">
        <f>COUNTIF($G589:$BP589,"nt7")</f>
        <v/>
      </c>
      <c r="BY589" s="62">
        <f>COUNTIF($G589:$BP589,"P")+COUNTIF($G589:$BP589,"p5,a5")/2+COUNTIF($G589:$BP589,"p5,b5")/2+COUNTIF($G589:$BP589,"p5,c5")/2+COUNTIF($G589:$BP589,"p5,d5")/2</f>
        <v/>
      </c>
      <c r="BZ589" s="63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4">
        <f>IF(BZ589&gt;25,4,IF(BZ589&gt;18,3,IF(BZ589&gt;12,2,IF(BZ589&gt;4,1,0))))-BX589-2+1</f>
        <v/>
      </c>
      <c r="CE589" s="30" t="n"/>
      <c r="CF589" s="64">
        <f>CD589*CI589</f>
        <v/>
      </c>
      <c r="CG589" s="65">
        <f>F589-BY589+1</f>
        <v/>
      </c>
      <c r="CH589" s="64">
        <f>CE589*16</f>
        <v/>
      </c>
      <c r="CI589" s="66">
        <f>VLOOKUP(A589,[1]DATA!$A$6:$AI$331,34,0)</f>
        <v/>
      </c>
      <c r="CJ589" s="67">
        <f>VLOOKUP(A589,[2]CHAMCONG!A$7:CI$333,79,0)</f>
        <v/>
      </c>
      <c r="CK589" s="68">
        <f>CJ589-CA589</f>
        <v/>
      </c>
    </row>
    <row r="590">
      <c r="A590" s="88" t="inlineStr">
        <is>
          <t>A852</t>
        </is>
      </c>
      <c r="B590" s="70" t="inlineStr">
        <is>
          <t>Nguyễn Văn Thật</t>
        </is>
      </c>
      <c r="C590" s="77" t="inlineStr">
        <is>
          <t>Khuôn Lập trình-gia công</t>
        </is>
      </c>
      <c r="D590" s="84" t="inlineStr">
        <is>
          <t>Gián tiếp</t>
        </is>
      </c>
      <c r="E590" s="69" t="inlineStr">
        <is>
          <t>2017-03-28</t>
        </is>
      </c>
      <c r="F590" s="69" t="inlineStr"/>
      <c r="G590" s="73" t="inlineStr">
        <is>
          <t>D</t>
        </is>
      </c>
      <c r="H590" s="73" t="n">
        <v>0</v>
      </c>
      <c r="I590" s="75" t="inlineStr">
        <is>
          <t>D</t>
        </is>
      </c>
      <c r="J590" s="75" t="n">
        <v>0</v>
      </c>
      <c r="K590" s="73" t="inlineStr"/>
      <c r="L590" s="73" t="n">
        <v>0</v>
      </c>
      <c r="M590" s="73" t="inlineStr">
        <is>
          <t>D</t>
        </is>
      </c>
      <c r="N590" s="73" t="n">
        <v>0</v>
      </c>
      <c r="O590" s="75" t="inlineStr">
        <is>
          <t>D</t>
        </is>
      </c>
      <c r="P590" s="75" t="n">
        <v>4</v>
      </c>
      <c r="Q590" s="73" t="inlineStr">
        <is>
          <t>D</t>
        </is>
      </c>
      <c r="R590" s="73" t="n">
        <v>4</v>
      </c>
      <c r="S590" s="73" t="inlineStr">
        <is>
          <t>D</t>
        </is>
      </c>
      <c r="T590" s="73" t="n">
        <v>0</v>
      </c>
      <c r="U590" s="73" t="inlineStr">
        <is>
          <t>D</t>
        </is>
      </c>
      <c r="V590" s="73" t="n">
        <v>0</v>
      </c>
      <c r="W590" s="73" t="inlineStr">
        <is>
          <t>L</t>
        </is>
      </c>
      <c r="X590" s="73" t="n">
        <v>0</v>
      </c>
      <c r="Y590" s="73" t="inlineStr"/>
      <c r="Z590" s="73" t="n">
        <v>0</v>
      </c>
      <c r="AA590" s="73" t="inlineStr">
        <is>
          <t>R0</t>
        </is>
      </c>
      <c r="AB590" s="73" t="n">
        <v>0</v>
      </c>
      <c r="AC590" s="73" t="n"/>
      <c r="AD590" s="73" t="n"/>
      <c r="AE590" s="73" t="n"/>
      <c r="AF590" s="73" t="n"/>
      <c r="AG590" s="73" t="n"/>
      <c r="AH590" s="73" t="n"/>
      <c r="AI590" s="73" t="n"/>
      <c r="AJ590" s="73" t="n"/>
      <c r="AK590" s="73" t="n"/>
      <c r="AL590" s="73" t="n"/>
      <c r="AM590" s="73" t="n"/>
      <c r="AN590" s="73" t="n"/>
      <c r="AO590" s="73" t="n"/>
      <c r="AP590" s="73" t="n"/>
      <c r="AQ590" s="73" t="n"/>
      <c r="AR590" s="73" t="n"/>
      <c r="AS590" s="73" t="n"/>
      <c r="AT590" s="73" t="n"/>
      <c r="AU590" s="73" t="n"/>
      <c r="AV590" s="73" t="n"/>
      <c r="AW590" s="73" t="n"/>
      <c r="AX590" s="73" t="n"/>
      <c r="AY590" s="73" t="n"/>
      <c r="AZ590" s="73" t="n"/>
      <c r="BA590" s="73" t="n"/>
      <c r="BB590" s="73" t="n"/>
      <c r="BC590" s="73" t="n"/>
      <c r="BD590" s="73" t="n"/>
      <c r="BE590" s="73" t="n"/>
      <c r="BF590" s="73" t="n"/>
      <c r="BG590" s="73" t="n"/>
      <c r="BH590" s="73" t="n"/>
      <c r="BI590" s="73" t="n"/>
      <c r="BJ590" s="73" t="n"/>
      <c r="BK590" s="73" t="n"/>
      <c r="BL590" s="73" t="n"/>
      <c r="BM590" s="73" t="n"/>
      <c r="BN590" s="73" t="n"/>
      <c r="BO590" s="73" t="n"/>
      <c r="BP590" s="73" t="n"/>
      <c r="BQ590" s="62">
        <f>COUNTIF($G590:$BP590,"a")+COUNTIF($G590:$BP590,"r0,a5")/2+COUNTIF($G590:$BP590,"p5,a5")/2</f>
        <v/>
      </c>
      <c r="BR590" s="62">
        <f>COUNTIF($G590:$BP590,"d")+COUNTIF($G590:$BP590,"r0,d5")/2+COUNTIF($G590:$BP590,"p5,d5")/2</f>
        <v/>
      </c>
      <c r="BS590" s="62">
        <f>COUNTIF($G590:$BP590,"b")+COUNTIF($G590:$BP590,"r0,b5")/2+COUNTIF($G590:$BP590,"p5,b5")/2</f>
        <v/>
      </c>
      <c r="BT590" s="62">
        <f>COUNTIF($G590:$BP590,"c")+COUNTIF($G590:$BP590,"r0,c5")/2+COUNTIF($G590:$BP590,"p5,c5")/2</f>
        <v/>
      </c>
      <c r="BU590" s="62">
        <f>COUNTIF($G590:$BP590,"KH")+COUNTIF($G590:$BP590,"TL")+COUNTIF($G590:$BP590,"L")</f>
        <v/>
      </c>
      <c r="BV590" s="62" t="n"/>
      <c r="BW590" s="62">
        <f>COUNTIF($G590:$BP590,"hh")</f>
        <v/>
      </c>
      <c r="BX590" s="62">
        <f>COUNTIF($G590:$BP590,"nt7")</f>
        <v/>
      </c>
      <c r="BY590" s="62">
        <f>COUNTIF($G590:$BP590,"P")+COUNTIF($G590:$BP590,"p5,a5")/2+COUNTIF($G590:$BP590,"p5,b5")/2+COUNTIF($G590:$BP590,"p5,c5")/2+COUNTIF($G590:$BP590,"p5,d5")/2</f>
        <v/>
      </c>
      <c r="BZ590" s="63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4">
        <f>IF(BZ590&gt;25,4,IF(BZ590&gt;18,3,IF(BZ590&gt;12,2,IF(BZ590&gt;4,1,0))))-BX590-2+1</f>
        <v/>
      </c>
      <c r="CE590" s="30" t="n"/>
      <c r="CF590" s="64">
        <f>CD590*CI590</f>
        <v/>
      </c>
      <c r="CG590" s="65">
        <f>F590-BY590+1</f>
        <v/>
      </c>
      <c r="CH590" s="64">
        <f>CE590*16</f>
        <v/>
      </c>
      <c r="CI590" s="66">
        <f>VLOOKUP(A590,[1]DATA!$A$6:$AI$331,34,0)</f>
        <v/>
      </c>
      <c r="CJ590" s="67">
        <f>VLOOKUP(A590,[2]CHAMCONG!A$7:CI$333,79,0)</f>
        <v/>
      </c>
      <c r="CK590" s="68">
        <f>CJ590-CA590</f>
        <v/>
      </c>
    </row>
    <row r="591">
      <c r="A591" s="88" t="inlineStr">
        <is>
          <t>A853</t>
        </is>
      </c>
      <c r="B591" s="70" t="inlineStr">
        <is>
          <t>Nguyễn Văn Minh</t>
        </is>
      </c>
      <c r="C591" s="77" t="inlineStr">
        <is>
          <t>X2 Line 2-1</t>
        </is>
      </c>
      <c r="D591" s="84" t="inlineStr">
        <is>
          <t>Trực tiếp</t>
        </is>
      </c>
      <c r="E591" s="69" t="inlineStr">
        <is>
          <t>2017-03-28</t>
        </is>
      </c>
      <c r="F591" s="69" t="inlineStr"/>
      <c r="G591" s="73" t="inlineStr">
        <is>
          <t>R0</t>
        </is>
      </c>
      <c r="H591" s="73" t="n">
        <v>0</v>
      </c>
      <c r="I591" s="75" t="inlineStr">
        <is>
          <t>C</t>
        </is>
      </c>
      <c r="J591" s="75" t="n">
        <v>4</v>
      </c>
      <c r="K591" s="73" t="inlineStr"/>
      <c r="L591" s="73" t="n">
        <v>0</v>
      </c>
      <c r="M591" s="73" t="inlineStr">
        <is>
          <t>C</t>
        </is>
      </c>
      <c r="N591" s="73" t="n">
        <v>4</v>
      </c>
      <c r="O591" s="75" t="inlineStr">
        <is>
          <t>C</t>
        </is>
      </c>
      <c r="P591" s="75" t="n">
        <v>4</v>
      </c>
      <c r="Q591" s="73" t="inlineStr">
        <is>
          <t>C</t>
        </is>
      </c>
      <c r="R591" s="73" t="n">
        <v>4</v>
      </c>
      <c r="S591" s="73" t="inlineStr">
        <is>
          <t>C</t>
        </is>
      </c>
      <c r="T591" s="73" t="n">
        <v>4</v>
      </c>
      <c r="U591" s="73" t="inlineStr">
        <is>
          <t>C</t>
        </is>
      </c>
      <c r="V591" s="73" t="n">
        <v>4</v>
      </c>
      <c r="W591" s="73" t="inlineStr">
        <is>
          <t>L</t>
        </is>
      </c>
      <c r="X591" s="73" t="n">
        <v>12</v>
      </c>
      <c r="Y591" s="73" t="inlineStr"/>
      <c r="Z591" s="73" t="n">
        <v>12</v>
      </c>
      <c r="AA591" s="73" t="inlineStr">
        <is>
          <t>P0</t>
        </is>
      </c>
      <c r="AB591" s="73" t="n">
        <v>0</v>
      </c>
      <c r="AC591" s="73" t="n"/>
      <c r="AD591" s="73" t="n"/>
      <c r="AE591" s="73" t="n"/>
      <c r="AF591" s="73" t="n"/>
      <c r="AG591" s="73" t="n"/>
      <c r="AH591" s="73" t="n"/>
      <c r="AI591" s="73" t="n"/>
      <c r="AJ591" s="73" t="n"/>
      <c r="AK591" s="73" t="n"/>
      <c r="AL591" s="73" t="n"/>
      <c r="AM591" s="73" t="n"/>
      <c r="AN591" s="73" t="n"/>
      <c r="AO591" s="73" t="n"/>
      <c r="AP591" s="73" t="n"/>
      <c r="AQ591" s="73" t="n"/>
      <c r="AR591" s="73" t="n"/>
      <c r="AS591" s="73" t="n"/>
      <c r="AT591" s="73" t="n"/>
      <c r="AU591" s="73" t="n"/>
      <c r="AV591" s="73" t="n"/>
      <c r="AW591" s="73" t="n"/>
      <c r="AX591" s="73" t="n"/>
      <c r="AY591" s="73" t="n"/>
      <c r="AZ591" s="73" t="n"/>
      <c r="BA591" s="73" t="n"/>
      <c r="BB591" s="73" t="n"/>
      <c r="BC591" s="73" t="n"/>
      <c r="BD591" s="73" t="n"/>
      <c r="BE591" s="73" t="n"/>
      <c r="BF591" s="73" t="n"/>
      <c r="BG591" s="73" t="n"/>
      <c r="BH591" s="73" t="n"/>
      <c r="BI591" s="73" t="n"/>
      <c r="BJ591" s="73" t="n"/>
      <c r="BK591" s="73" t="n"/>
      <c r="BL591" s="73" t="n"/>
      <c r="BM591" s="73" t="n"/>
      <c r="BN591" s="73" t="n"/>
      <c r="BO591" s="73" t="n"/>
      <c r="BP591" s="73" t="n"/>
      <c r="BQ591" s="62">
        <f>COUNTIF($G591:$BP591,"a")+COUNTIF($G591:$BP591,"r0,a5")/2+COUNTIF($G591:$BP591,"p5,a5")/2</f>
        <v/>
      </c>
      <c r="BR591" s="62">
        <f>COUNTIF($G591:$BP591,"d")+COUNTIF($G591:$BP591,"r0,d5")/2+COUNTIF($G591:$BP591,"p5,d5")/2</f>
        <v/>
      </c>
      <c r="BS591" s="62">
        <f>COUNTIF($G591:$BP591,"b")+COUNTIF($G591:$BP591,"r0,b5")/2+COUNTIF($G591:$BP591,"p5,b5")/2</f>
        <v/>
      </c>
      <c r="BT591" s="62">
        <f>COUNTIF($G591:$BP591,"c")+COUNTIF($G591:$BP591,"r0,c5")/2+COUNTIF($G591:$BP591,"p5,c5")/2</f>
        <v/>
      </c>
      <c r="BU591" s="62">
        <f>COUNTIF($G591:$BP591,"KH")+COUNTIF($G591:$BP591,"TL")+COUNTIF($G591:$BP591,"L")</f>
        <v/>
      </c>
      <c r="BV591" s="62" t="n"/>
      <c r="BW591" s="62">
        <f>COUNTIF($G591:$BP591,"hh")</f>
        <v/>
      </c>
      <c r="BX591" s="62">
        <f>COUNTIF($G591:$BP591,"nt7")</f>
        <v/>
      </c>
      <c r="BY591" s="62">
        <f>COUNTIF($G591:$BP591,"P")+COUNTIF($G591:$BP591,"p5,a5")/2+COUNTIF($G591:$BP591,"p5,b5")/2+COUNTIF($G591:$BP591,"p5,c5")/2+COUNTIF($G591:$BP591,"p5,d5")/2</f>
        <v/>
      </c>
      <c r="BZ591" s="63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4">
        <f>IF(BZ591&gt;25,4,IF(BZ591&gt;18,3,IF(BZ591&gt;12,2,IF(BZ591&gt;4,1,0))))-BX591-2+1</f>
        <v/>
      </c>
      <c r="CE591" s="30" t="n"/>
      <c r="CF591" s="64">
        <f>CD591*CI591</f>
        <v/>
      </c>
      <c r="CG591" s="65">
        <f>F591-BY591+1</f>
        <v/>
      </c>
      <c r="CH591" s="64">
        <f>CE591*16</f>
        <v/>
      </c>
      <c r="CI591" s="66">
        <f>VLOOKUP(A591,[1]DATA!$A$6:$AI$331,34,0)</f>
        <v/>
      </c>
      <c r="CJ591" s="67">
        <f>VLOOKUP(A591,[2]CHAMCONG!A$7:CI$333,79,0)</f>
        <v/>
      </c>
      <c r="CK591" s="68">
        <f>CJ591-CA591</f>
        <v/>
      </c>
    </row>
    <row r="592">
      <c r="A592" s="88" t="inlineStr">
        <is>
          <t>A858</t>
        </is>
      </c>
      <c r="B592" s="70" t="inlineStr">
        <is>
          <t>Huỳnh Ngọc Độ</t>
        </is>
      </c>
      <c r="C592" s="77" t="inlineStr">
        <is>
          <t>X1 Gá</t>
        </is>
      </c>
      <c r="D592" s="84" t="inlineStr">
        <is>
          <t>Trực tiếp</t>
        </is>
      </c>
      <c r="E592" s="69" t="inlineStr">
        <is>
          <t>2017-04-04</t>
        </is>
      </c>
      <c r="F592" s="69" t="inlineStr"/>
      <c r="G592" s="73" t="inlineStr">
        <is>
          <t>A</t>
        </is>
      </c>
      <c r="H592" s="73" t="n">
        <v>8</v>
      </c>
      <c r="I592" s="75" t="inlineStr">
        <is>
          <t>A</t>
        </is>
      </c>
      <c r="J592" s="75" t="n">
        <v>8</v>
      </c>
      <c r="K592" s="73" t="inlineStr">
        <is>
          <t>CN</t>
        </is>
      </c>
      <c r="L592" s="73" t="n">
        <v>15</v>
      </c>
      <c r="M592" s="73" t="inlineStr">
        <is>
          <t>P0</t>
        </is>
      </c>
      <c r="N592" s="73" t="n">
        <v>0</v>
      </c>
      <c r="O592" s="75" t="inlineStr">
        <is>
          <t>A</t>
        </is>
      </c>
      <c r="P592" s="75" t="n">
        <v>8</v>
      </c>
      <c r="Q592" s="73" t="inlineStr">
        <is>
          <t>A</t>
        </is>
      </c>
      <c r="R592" s="73" t="n">
        <v>7</v>
      </c>
      <c r="S592" s="73" t="inlineStr">
        <is>
          <t>A</t>
        </is>
      </c>
      <c r="T592" s="73" t="n">
        <v>4</v>
      </c>
      <c r="U592" s="73" t="inlineStr">
        <is>
          <t>A</t>
        </is>
      </c>
      <c r="V592" s="73" t="n">
        <v>4</v>
      </c>
      <c r="W592" s="73" t="inlineStr">
        <is>
          <t>L</t>
        </is>
      </c>
      <c r="X592" s="73" t="n">
        <v>0</v>
      </c>
      <c r="Y592" s="73" t="inlineStr"/>
      <c r="Z592" s="73" t="n">
        <v>0</v>
      </c>
      <c r="AA592" s="73" t="inlineStr">
        <is>
          <t>R0</t>
        </is>
      </c>
      <c r="AB592" s="73" t="n">
        <v>0</v>
      </c>
      <c r="AC592" s="73" t="n"/>
      <c r="AD592" s="73" t="n"/>
      <c r="AE592" s="73" t="n"/>
      <c r="AF592" s="73" t="n"/>
      <c r="AG592" s="73" t="n"/>
      <c r="AH592" s="73" t="n"/>
      <c r="AI592" s="73" t="n"/>
      <c r="AJ592" s="73" t="n"/>
      <c r="AK592" s="73" t="n"/>
      <c r="AL592" s="73" t="n"/>
      <c r="AM592" s="73" t="n"/>
      <c r="AN592" s="73" t="n"/>
      <c r="AO592" s="73" t="n"/>
      <c r="AP592" s="73" t="n"/>
      <c r="AQ592" s="73" t="n"/>
      <c r="AR592" s="73" t="n"/>
      <c r="AS592" s="73" t="n"/>
      <c r="AT592" s="73" t="n"/>
      <c r="AU592" s="73" t="n"/>
      <c r="AV592" s="73" t="n"/>
      <c r="AW592" s="73" t="n"/>
      <c r="AX592" s="73" t="n"/>
      <c r="AY592" s="73" t="n"/>
      <c r="AZ592" s="73" t="n"/>
      <c r="BA592" s="73" t="n"/>
      <c r="BB592" s="73" t="n"/>
      <c r="BC592" s="73" t="n"/>
      <c r="BD592" s="73" t="n"/>
      <c r="BE592" s="73" t="n"/>
      <c r="BF592" s="73" t="n"/>
      <c r="BG592" s="73" t="n"/>
      <c r="BH592" s="73" t="n"/>
      <c r="BI592" s="73" t="n"/>
      <c r="BJ592" s="73" t="n"/>
      <c r="BK592" s="73" t="n"/>
      <c r="BL592" s="73" t="n"/>
      <c r="BM592" s="73" t="n"/>
      <c r="BN592" s="73" t="n"/>
      <c r="BO592" s="73" t="n"/>
      <c r="BP592" s="73" t="n"/>
      <c r="BQ592" s="62">
        <f>COUNTIF($G592:$BP592,"a")+COUNTIF($G592:$BP592,"r0,a5")/2+COUNTIF($G592:$BP592,"p5,a5")/2</f>
        <v/>
      </c>
      <c r="BR592" s="62">
        <f>COUNTIF($G592:$BP592,"d")+COUNTIF($G592:$BP592,"r0,d5")/2+COUNTIF($G592:$BP592,"p5,d5")/2</f>
        <v/>
      </c>
      <c r="BS592" s="62">
        <f>COUNTIF($G592:$BP592,"b")+COUNTIF($G592:$BP592,"r0,b5")/2+COUNTIF($G592:$BP592,"p5,b5")/2</f>
        <v/>
      </c>
      <c r="BT592" s="62">
        <f>COUNTIF($G592:$BP592,"c")+COUNTIF($G592:$BP592,"r0,c5")/2+COUNTIF($G592:$BP592,"p5,c5")/2</f>
        <v/>
      </c>
      <c r="BU592" s="62">
        <f>COUNTIF($G592:$BP592,"KH")+COUNTIF($G592:$BP592,"TL")+COUNTIF($G592:$BP592,"L")</f>
        <v/>
      </c>
      <c r="BV592" s="62" t="n"/>
      <c r="BW592" s="62">
        <f>COUNTIF($G592:$BP592,"hh")</f>
        <v/>
      </c>
      <c r="BX592" s="62">
        <f>COUNTIF($G592:$BP592,"nt7")</f>
        <v/>
      </c>
      <c r="BY592" s="62">
        <f>COUNTIF($G592:$BP592,"P")+COUNTIF($G592:$BP592,"p5,a5")/2+COUNTIF($G592:$BP592,"p5,b5")/2+COUNTIF($G592:$BP592,"p5,c5")/2+COUNTIF($G592:$BP592,"p5,d5")/2</f>
        <v/>
      </c>
      <c r="BZ592" s="63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4">
        <f>IF(BZ592&gt;25,4,IF(BZ592&gt;18,3,IF(BZ592&gt;12,2,IF(BZ592&gt;4,1,0))))-BX592-2+1</f>
        <v/>
      </c>
      <c r="CE592" s="30" t="n"/>
      <c r="CF592" s="64">
        <f>CD592*CI592</f>
        <v/>
      </c>
      <c r="CG592" s="65">
        <f>F592-BY592+1</f>
        <v/>
      </c>
      <c r="CH592" s="64">
        <f>CE592*16</f>
        <v/>
      </c>
      <c r="CI592" s="66">
        <f>VLOOKUP(A592,[1]DATA!$A$6:$AI$331,34,0)</f>
        <v/>
      </c>
      <c r="CJ592" s="67">
        <f>VLOOKUP(A592,[2]CHAMCONG!A$7:CI$333,79,0)</f>
        <v/>
      </c>
      <c r="CK592" s="68">
        <f>CJ592-CA592</f>
        <v/>
      </c>
    </row>
    <row r="593">
      <c r="A593" s="88" t="inlineStr">
        <is>
          <t>A862</t>
        </is>
      </c>
      <c r="B593" s="70" t="inlineStr">
        <is>
          <t>Trần Thị Mỹ Loan</t>
        </is>
      </c>
      <c r="C593" s="77" t="inlineStr">
        <is>
          <t>X1 Xi Line 1-1</t>
        </is>
      </c>
      <c r="D593" s="84" t="inlineStr">
        <is>
          <t>Trực tiếp</t>
        </is>
      </c>
      <c r="E593" s="69" t="inlineStr">
        <is>
          <t>2017-04-10</t>
        </is>
      </c>
      <c r="F593" s="69" t="inlineStr"/>
      <c r="G593" s="73" t="inlineStr">
        <is>
          <t>C</t>
        </is>
      </c>
      <c r="H593" s="73" t="n">
        <v>4</v>
      </c>
      <c r="I593" s="75" t="inlineStr">
        <is>
          <t>C</t>
        </is>
      </c>
      <c r="J593" s="75" t="n">
        <v>4</v>
      </c>
      <c r="K593" s="73" t="inlineStr"/>
      <c r="L593" s="73" t="n">
        <v>0</v>
      </c>
      <c r="M593" s="73" t="inlineStr">
        <is>
          <t>A</t>
        </is>
      </c>
      <c r="N593" s="73" t="n">
        <v>3</v>
      </c>
      <c r="O593" s="75" t="inlineStr">
        <is>
          <t>A</t>
        </is>
      </c>
      <c r="P593" s="75" t="n">
        <v>3</v>
      </c>
      <c r="Q593" s="73" t="inlineStr">
        <is>
          <t>A</t>
        </is>
      </c>
      <c r="R593" s="73" t="n">
        <v>3</v>
      </c>
      <c r="S593" s="73" t="inlineStr">
        <is>
          <t>A</t>
        </is>
      </c>
      <c r="T593" s="73" t="n">
        <v>3</v>
      </c>
      <c r="U593" s="73" t="inlineStr">
        <is>
          <t>A</t>
        </is>
      </c>
      <c r="V593" s="73" t="n">
        <v>3</v>
      </c>
      <c r="W593" s="73" t="inlineStr">
        <is>
          <t>L</t>
        </is>
      </c>
      <c r="X593" s="73" t="n">
        <v>0</v>
      </c>
      <c r="Y593" s="73" t="inlineStr"/>
      <c r="Z593" s="73" t="n">
        <v>0</v>
      </c>
      <c r="AA593" s="73" t="inlineStr">
        <is>
          <t>P0</t>
        </is>
      </c>
      <c r="AB593" s="73" t="n">
        <v>0</v>
      </c>
      <c r="AC593" s="73" t="n"/>
      <c r="AD593" s="73" t="n"/>
      <c r="AE593" s="73" t="n"/>
      <c r="AF593" s="73" t="n"/>
      <c r="AG593" s="73" t="n"/>
      <c r="AH593" s="73" t="n"/>
      <c r="AI593" s="73" t="n"/>
      <c r="AJ593" s="73" t="n"/>
      <c r="AK593" s="73" t="n"/>
      <c r="AL593" s="73" t="n"/>
      <c r="AM593" s="73" t="n"/>
      <c r="AN593" s="73" t="n"/>
      <c r="AO593" s="73" t="n"/>
      <c r="AP593" s="73" t="n"/>
      <c r="AQ593" s="73" t="n"/>
      <c r="AR593" s="73" t="n"/>
      <c r="AS593" s="73" t="n"/>
      <c r="AT593" s="73" t="n"/>
      <c r="AU593" s="73" t="n"/>
      <c r="AV593" s="73" t="n"/>
      <c r="AW593" s="73" t="n"/>
      <c r="AX593" s="73" t="n"/>
      <c r="AY593" s="73" t="n"/>
      <c r="AZ593" s="73" t="n"/>
      <c r="BA593" s="73" t="n"/>
      <c r="BB593" s="73" t="n"/>
      <c r="BC593" s="73" t="n"/>
      <c r="BD593" s="73" t="n"/>
      <c r="BE593" s="73" t="n"/>
      <c r="BF593" s="73" t="n"/>
      <c r="BG593" s="73" t="n"/>
      <c r="BH593" s="73" t="n"/>
      <c r="BI593" s="73" t="n"/>
      <c r="BJ593" s="73" t="n"/>
      <c r="BK593" s="73" t="n"/>
      <c r="BL593" s="73" t="n"/>
      <c r="BM593" s="73" t="n"/>
      <c r="BN593" s="73" t="n"/>
      <c r="BO593" s="73" t="n"/>
      <c r="BP593" s="73" t="n"/>
      <c r="BQ593" s="62">
        <f>COUNTIF($G593:$BP593,"a")+COUNTIF($G593:$BP593,"r0,a5")/2+COUNTIF($G593:$BP593,"p5,a5")/2</f>
        <v/>
      </c>
      <c r="BR593" s="62">
        <f>COUNTIF($G593:$BP593,"d")+COUNTIF($G593:$BP593,"r0,d5")/2+COUNTIF($G593:$BP593,"p5,d5")/2</f>
        <v/>
      </c>
      <c r="BS593" s="62">
        <f>COUNTIF($G593:$BP593,"b")+COUNTIF($G593:$BP593,"r0,b5")/2+COUNTIF($G593:$BP593,"p5,b5")/2</f>
        <v/>
      </c>
      <c r="BT593" s="62">
        <f>COUNTIF($G593:$BP593,"c")+COUNTIF($G593:$BP593,"r0,c5")/2+COUNTIF($G593:$BP593,"p5,c5")/2</f>
        <v/>
      </c>
      <c r="BU593" s="62">
        <f>COUNTIF($G593:$BP593,"KH")+COUNTIF($G593:$BP593,"TL")+COUNTIF($G593:$BP593,"L")</f>
        <v/>
      </c>
      <c r="BV593" s="62" t="n"/>
      <c r="BW593" s="62">
        <f>COUNTIF($G593:$BP593,"hh")</f>
        <v/>
      </c>
      <c r="BX593" s="62">
        <f>COUNTIF($G593:$BP593,"nt7")</f>
        <v/>
      </c>
      <c r="BY593" s="62">
        <f>COUNTIF($G593:$BP593,"P")+COUNTIF($G593:$BP593,"p5,a5")/2+COUNTIF($G593:$BP593,"p5,b5")/2+COUNTIF($G593:$BP593,"p5,c5")/2+COUNTIF($G593:$BP593,"p5,d5")/2</f>
        <v/>
      </c>
      <c r="BZ593" s="63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4">
        <f>IF(BZ593&gt;25,4,IF(BZ593&gt;18,3,IF(BZ593&gt;12,2,IF(BZ593&gt;4,1,0))))-BX593-2+1</f>
        <v/>
      </c>
      <c r="CE593" s="30" t="n"/>
      <c r="CF593" s="64">
        <f>CD593*CI593</f>
        <v/>
      </c>
      <c r="CG593" s="65">
        <f>F593-BY593+1</f>
        <v/>
      </c>
      <c r="CH593" s="64">
        <f>CE593*16</f>
        <v/>
      </c>
      <c r="CI593" s="66">
        <f>VLOOKUP(A593,[1]DATA!$A$6:$AI$331,34,0)</f>
        <v/>
      </c>
      <c r="CJ593" s="67">
        <f>VLOOKUP(A593,[2]CHAMCONG!A$7:CI$333,79,0)</f>
        <v/>
      </c>
      <c r="CK593" s="68">
        <f>CJ593-CA593</f>
        <v/>
      </c>
    </row>
    <row r="594">
      <c r="A594" s="88" t="inlineStr">
        <is>
          <t>A877</t>
        </is>
      </c>
      <c r="B594" s="70" t="inlineStr">
        <is>
          <t>Bùi Văn Kiệt</t>
        </is>
      </c>
      <c r="C594" s="77" t="inlineStr">
        <is>
          <t>X1 Xi Line 1-1</t>
        </is>
      </c>
      <c r="D594" s="84" t="inlineStr">
        <is>
          <t>Trực tiếp</t>
        </is>
      </c>
      <c r="E594" s="69" t="inlineStr">
        <is>
          <t>2017-04-13</t>
        </is>
      </c>
      <c r="F594" s="69" t="inlineStr"/>
      <c r="G594" s="73" t="inlineStr">
        <is>
          <t>A</t>
        </is>
      </c>
      <c r="H594" s="73" t="n">
        <v>4</v>
      </c>
      <c r="I594" s="75" t="inlineStr">
        <is>
          <t>A</t>
        </is>
      </c>
      <c r="J594" s="75" t="n">
        <v>4</v>
      </c>
      <c r="K594" s="73" t="inlineStr"/>
      <c r="L594" s="73" t="n">
        <v>0</v>
      </c>
      <c r="M594" s="73" t="inlineStr">
        <is>
          <t>C</t>
        </is>
      </c>
      <c r="N594" s="73" t="n">
        <v>4</v>
      </c>
      <c r="O594" s="75" t="inlineStr">
        <is>
          <t>C</t>
        </is>
      </c>
      <c r="P594" s="75" t="n">
        <v>4</v>
      </c>
      <c r="Q594" s="73" t="inlineStr">
        <is>
          <t>C</t>
        </is>
      </c>
      <c r="R594" s="73" t="n">
        <v>4</v>
      </c>
      <c r="S594" s="73" t="inlineStr">
        <is>
          <t>C</t>
        </is>
      </c>
      <c r="T594" s="73" t="n">
        <v>4</v>
      </c>
      <c r="U594" s="73" t="inlineStr">
        <is>
          <t>C</t>
        </is>
      </c>
      <c r="V594" s="73" t="n">
        <v>4</v>
      </c>
      <c r="W594" s="73" t="inlineStr">
        <is>
          <t>L</t>
        </is>
      </c>
      <c r="X594" s="73" t="n">
        <v>0</v>
      </c>
      <c r="Y594" s="73" t="inlineStr"/>
      <c r="Z594" s="73" t="n">
        <v>0</v>
      </c>
      <c r="AA594" s="73" t="inlineStr">
        <is>
          <t>R0</t>
        </is>
      </c>
      <c r="AB594" s="73" t="n">
        <v>0</v>
      </c>
      <c r="AC594" s="73" t="n"/>
      <c r="AD594" s="73" t="n"/>
      <c r="AE594" s="73" t="n"/>
      <c r="AF594" s="73" t="n"/>
      <c r="AG594" s="73" t="n"/>
      <c r="AH594" s="73" t="n"/>
      <c r="AI594" s="73" t="n"/>
      <c r="AJ594" s="73" t="n"/>
      <c r="AK594" s="73" t="n"/>
      <c r="AL594" s="73" t="n"/>
      <c r="AM594" s="73" t="n"/>
      <c r="AN594" s="73" t="n"/>
      <c r="AO594" s="73" t="n"/>
      <c r="AP594" s="73" t="n"/>
      <c r="AQ594" s="73" t="n"/>
      <c r="AR594" s="73" t="n"/>
      <c r="AS594" s="73" t="n"/>
      <c r="AT594" s="73" t="n"/>
      <c r="AU594" s="73" t="n"/>
      <c r="AV594" s="73" t="n"/>
      <c r="AW594" s="73" t="n"/>
      <c r="AX594" s="73" t="n"/>
      <c r="AY594" s="73" t="n"/>
      <c r="AZ594" s="73" t="n"/>
      <c r="BA594" s="73" t="n"/>
      <c r="BB594" s="73" t="n"/>
      <c r="BC594" s="73" t="n"/>
      <c r="BD594" s="73" t="n"/>
      <c r="BE594" s="73" t="n"/>
      <c r="BF594" s="73" t="n"/>
      <c r="BG594" s="73" t="n"/>
      <c r="BH594" s="73" t="n"/>
      <c r="BI594" s="73" t="n"/>
      <c r="BJ594" s="73" t="n"/>
      <c r="BK594" s="73" t="n"/>
      <c r="BL594" s="73" t="n"/>
      <c r="BM594" s="73" t="n"/>
      <c r="BN594" s="73" t="n"/>
      <c r="BO594" s="73" t="n"/>
      <c r="BP594" s="73" t="n"/>
      <c r="BQ594" s="62">
        <f>COUNTIF($G594:$BP594,"a")+COUNTIF($G594:$BP594,"r0,a5")/2+COUNTIF($G594:$BP594,"p5,a5")/2</f>
        <v/>
      </c>
      <c r="BR594" s="62">
        <f>COUNTIF($G594:$BP594,"d")+COUNTIF($G594:$BP594,"r0,d5")/2+COUNTIF($G594:$BP594,"p5,d5")/2</f>
        <v/>
      </c>
      <c r="BS594" s="62">
        <f>COUNTIF($G594:$BP594,"b")+COUNTIF($G594:$BP594,"r0,b5")/2+COUNTIF($G594:$BP594,"p5,b5")/2</f>
        <v/>
      </c>
      <c r="BT594" s="62">
        <f>COUNTIF($G594:$BP594,"c")+COUNTIF($G594:$BP594,"r0,c5")/2+COUNTIF($G594:$BP594,"p5,c5")/2</f>
        <v/>
      </c>
      <c r="BU594" s="62">
        <f>COUNTIF($G594:$BP594,"KH")+COUNTIF($G594:$BP594,"TL")+COUNTIF($G594:$BP594,"L")</f>
        <v/>
      </c>
      <c r="BV594" s="62" t="n"/>
      <c r="BW594" s="62">
        <f>COUNTIF($G594:$BP594,"hh")</f>
        <v/>
      </c>
      <c r="BX594" s="62">
        <f>COUNTIF($G594:$BP594,"nt7")</f>
        <v/>
      </c>
      <c r="BY594" s="62">
        <f>COUNTIF($G594:$BP594,"P")+COUNTIF($G594:$BP594,"p5,a5")/2+COUNTIF($G594:$BP594,"p5,b5")/2+COUNTIF($G594:$BP594,"p5,c5")/2+COUNTIF($G594:$BP594,"p5,d5")/2</f>
        <v/>
      </c>
      <c r="BZ594" s="63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4">
        <f>IF(BZ594&gt;25,4,IF(BZ594&gt;18,3,IF(BZ594&gt;12,2,IF(BZ594&gt;4,1,0))))-BX594-2+1</f>
        <v/>
      </c>
      <c r="CE594" s="30" t="n"/>
      <c r="CF594" s="64">
        <f>CD594*CI594</f>
        <v/>
      </c>
      <c r="CG594" s="65">
        <f>F594-BY594+1</f>
        <v/>
      </c>
      <c r="CH594" s="64">
        <f>CE594*16</f>
        <v/>
      </c>
      <c r="CI594" s="66">
        <f>VLOOKUP(A594,[1]DATA!$A$6:$AI$331,34,0)</f>
        <v/>
      </c>
      <c r="CJ594" s="67">
        <f>VLOOKUP(A594,[2]CHAMCONG!A$7:CI$333,79,0)</f>
        <v/>
      </c>
      <c r="CK594" s="68">
        <f>CJ594-CA594</f>
        <v/>
      </c>
    </row>
    <row r="595">
      <c r="A595" s="88" t="inlineStr">
        <is>
          <t>A886</t>
        </is>
      </c>
      <c r="B595" s="70" t="inlineStr">
        <is>
          <t>Nguyễn Thị Nhi</t>
        </is>
      </c>
      <c r="C595" s="77" t="inlineStr">
        <is>
          <t>QA/QC X1 Xi</t>
        </is>
      </c>
      <c r="D595" s="84" t="inlineStr">
        <is>
          <t>Trực tiếp</t>
        </is>
      </c>
      <c r="E595" s="69" t="inlineStr">
        <is>
          <t>2017-04-21</t>
        </is>
      </c>
      <c r="F595" s="69" t="inlineStr"/>
      <c r="G595" s="73" t="inlineStr">
        <is>
          <t>A</t>
        </is>
      </c>
      <c r="H595" s="73" t="n">
        <v>4</v>
      </c>
      <c r="I595" s="75" t="inlineStr">
        <is>
          <t>A</t>
        </is>
      </c>
      <c r="J595" s="75" t="n">
        <v>4</v>
      </c>
      <c r="K595" s="73" t="inlineStr"/>
      <c r="L595" s="73" t="n">
        <v>0</v>
      </c>
      <c r="M595" s="73" t="inlineStr">
        <is>
          <t>C</t>
        </is>
      </c>
      <c r="N595" s="73" t="n">
        <v>4</v>
      </c>
      <c r="O595" s="75" t="inlineStr">
        <is>
          <t>C</t>
        </is>
      </c>
      <c r="P595" s="75" t="n">
        <v>4</v>
      </c>
      <c r="Q595" s="73" t="inlineStr">
        <is>
          <t>C</t>
        </is>
      </c>
      <c r="R595" s="73" t="n">
        <v>4</v>
      </c>
      <c r="S595" s="73" t="inlineStr">
        <is>
          <t>C</t>
        </is>
      </c>
      <c r="T595" s="73" t="n">
        <v>4</v>
      </c>
      <c r="U595" s="73" t="inlineStr">
        <is>
          <t>C</t>
        </is>
      </c>
      <c r="V595" s="73" t="n">
        <v>4</v>
      </c>
      <c r="W595" s="73" t="inlineStr">
        <is>
          <t>L</t>
        </is>
      </c>
      <c r="X595" s="73" t="n">
        <v>0</v>
      </c>
      <c r="Y595" s="73" t="inlineStr"/>
      <c r="Z595" s="73" t="n">
        <v>0</v>
      </c>
      <c r="AA595" s="73" t="inlineStr">
        <is>
          <t>R0</t>
        </is>
      </c>
      <c r="AB595" s="73" t="n">
        <v>0</v>
      </c>
      <c r="AC595" s="73" t="n"/>
      <c r="AD595" s="73" t="n"/>
      <c r="AE595" s="73" t="n"/>
      <c r="AF595" s="73" t="n"/>
      <c r="AG595" s="73" t="n"/>
      <c r="AH595" s="73" t="n"/>
      <c r="AI595" s="73" t="n"/>
      <c r="AJ595" s="73" t="n"/>
      <c r="AK595" s="73" t="n"/>
      <c r="AL595" s="73" t="n"/>
      <c r="AM595" s="73" t="n"/>
      <c r="AN595" s="73" t="n"/>
      <c r="AO595" s="73" t="n"/>
      <c r="AP595" s="73" t="n"/>
      <c r="AQ595" s="73" t="n"/>
      <c r="AR595" s="73" t="n"/>
      <c r="AS595" s="73" t="n"/>
      <c r="AT595" s="73" t="n"/>
      <c r="AU595" s="73" t="n"/>
      <c r="AV595" s="73" t="n"/>
      <c r="AW595" s="73" t="n"/>
      <c r="AX595" s="73" t="n"/>
      <c r="AY595" s="73" t="n"/>
      <c r="AZ595" s="73" t="n"/>
      <c r="BA595" s="73" t="n"/>
      <c r="BB595" s="73" t="n"/>
      <c r="BC595" s="73" t="n"/>
      <c r="BD595" s="73" t="n"/>
      <c r="BE595" s="73" t="n"/>
      <c r="BF595" s="73" t="n"/>
      <c r="BG595" s="73" t="n"/>
      <c r="BH595" s="73" t="n"/>
      <c r="BI595" s="73" t="n"/>
      <c r="BJ595" s="73" t="n"/>
      <c r="BK595" s="73" t="n"/>
      <c r="BL595" s="73" t="n"/>
      <c r="BM595" s="73" t="n"/>
      <c r="BN595" s="73" t="n"/>
      <c r="BO595" s="73" t="n"/>
      <c r="BP595" s="73" t="n"/>
      <c r="BQ595" s="62">
        <f>COUNTIF($G595:$BP595,"a")+COUNTIF($G595:$BP595,"r0,a5")/2+COUNTIF($G595:$BP595,"p5,a5")/2</f>
        <v/>
      </c>
      <c r="BR595" s="62">
        <f>COUNTIF($G595:$BP595,"d")+COUNTIF($G595:$BP595,"r0,d5")/2+COUNTIF($G595:$BP595,"p5,d5")/2</f>
        <v/>
      </c>
      <c r="BS595" s="62">
        <f>COUNTIF($G595:$BP595,"b")+COUNTIF($G595:$BP595,"r0,b5")/2+COUNTIF($G595:$BP595,"p5,b5")/2</f>
        <v/>
      </c>
      <c r="BT595" s="62">
        <f>COUNTIF($G595:$BP595,"c")+COUNTIF($G595:$BP595,"r0,c5")/2+COUNTIF($G595:$BP595,"p5,c5")/2</f>
        <v/>
      </c>
      <c r="BU595" s="62">
        <f>COUNTIF($G595:$BP595,"KH")+COUNTIF($G595:$BP595,"TL")+COUNTIF($G595:$BP595,"L")</f>
        <v/>
      </c>
      <c r="BV595" s="62" t="n"/>
      <c r="BW595" s="62">
        <f>COUNTIF($G595:$BP595,"hh")</f>
        <v/>
      </c>
      <c r="BX595" s="62">
        <f>COUNTIF($G595:$BP595,"nt7")</f>
        <v/>
      </c>
      <c r="BY595" s="62">
        <f>COUNTIF($G595:$BP595,"P")+COUNTIF($G595:$BP595,"p5,a5")/2+COUNTIF($G595:$BP595,"p5,b5")/2+COUNTIF($G595:$BP595,"p5,c5")/2+COUNTIF($G595:$BP595,"p5,d5")/2</f>
        <v/>
      </c>
      <c r="BZ595" s="63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4">
        <f>IF(BZ595&gt;25,4,IF(BZ595&gt;18,3,IF(BZ595&gt;12,2,IF(BZ595&gt;4,1,0))))-BX595-2+1</f>
        <v/>
      </c>
      <c r="CE595" s="30" t="n"/>
      <c r="CF595" s="64">
        <f>CD595*CI595</f>
        <v/>
      </c>
      <c r="CG595" s="65">
        <f>F595-BY595+1</f>
        <v/>
      </c>
      <c r="CH595" s="64">
        <f>CE595*16</f>
        <v/>
      </c>
      <c r="CI595" s="66">
        <f>VLOOKUP(A595,[1]DATA!$A$6:$AI$331,34,0)</f>
        <v/>
      </c>
      <c r="CJ595" s="67">
        <f>VLOOKUP(A595,[2]CHAMCONG!A$7:CI$333,79,0)</f>
        <v/>
      </c>
      <c r="CK595" s="68">
        <f>CJ595-CA595</f>
        <v/>
      </c>
    </row>
    <row r="596">
      <c r="A596" s="88" t="inlineStr">
        <is>
          <t>A894</t>
        </is>
      </c>
      <c r="B596" s="70" t="inlineStr">
        <is>
          <t>Nguyễn Văn Đời</t>
        </is>
      </c>
      <c r="C596" s="77" t="inlineStr">
        <is>
          <t>X2 Line 2-6</t>
        </is>
      </c>
      <c r="D596" s="84" t="inlineStr">
        <is>
          <t>Trực tiếp</t>
        </is>
      </c>
      <c r="E596" s="69" t="inlineStr">
        <is>
          <t>2017-05-08</t>
        </is>
      </c>
      <c r="F596" s="69" t="inlineStr"/>
      <c r="G596" s="73" t="inlineStr">
        <is>
          <t>A</t>
        </is>
      </c>
      <c r="H596" s="73" t="n">
        <v>4</v>
      </c>
      <c r="I596" s="75" t="inlineStr">
        <is>
          <t>A</t>
        </is>
      </c>
      <c r="J596" s="75" t="n">
        <v>0</v>
      </c>
      <c r="K596" s="73" t="inlineStr"/>
      <c r="L596" s="73" t="n">
        <v>0</v>
      </c>
      <c r="M596" s="73" t="inlineStr">
        <is>
          <t>A</t>
        </is>
      </c>
      <c r="N596" s="73" t="n">
        <v>0</v>
      </c>
      <c r="O596" s="75" t="inlineStr">
        <is>
          <t>A</t>
        </is>
      </c>
      <c r="P596" s="75" t="n">
        <v>4</v>
      </c>
      <c r="Q596" s="73" t="inlineStr">
        <is>
          <t>A</t>
        </is>
      </c>
      <c r="R596" s="73" t="n">
        <v>4</v>
      </c>
      <c r="S596" s="73" t="inlineStr">
        <is>
          <t>A</t>
        </is>
      </c>
      <c r="T596" s="73" t="n">
        <v>4</v>
      </c>
      <c r="U596" s="73" t="inlineStr">
        <is>
          <t>A</t>
        </is>
      </c>
      <c r="V596" s="73" t="n">
        <v>4</v>
      </c>
      <c r="W596" s="73" t="inlineStr">
        <is>
          <t>L</t>
        </is>
      </c>
      <c r="X596" s="73" t="n">
        <v>0</v>
      </c>
      <c r="Y596" s="73" t="inlineStr"/>
      <c r="Z596" s="73" t="n">
        <v>0</v>
      </c>
      <c r="AA596" s="73" t="inlineStr">
        <is>
          <t>R0</t>
        </is>
      </c>
      <c r="AB596" s="73" t="n">
        <v>0</v>
      </c>
      <c r="AC596" s="73" t="n"/>
      <c r="AD596" s="73" t="n"/>
      <c r="AE596" s="73" t="n"/>
      <c r="AF596" s="73" t="n"/>
      <c r="AG596" s="73" t="n"/>
      <c r="AH596" s="73" t="n"/>
      <c r="AI596" s="73" t="n"/>
      <c r="AJ596" s="73" t="n"/>
      <c r="AK596" s="73" t="n"/>
      <c r="AL596" s="73" t="n"/>
      <c r="AM596" s="73" t="n"/>
      <c r="AN596" s="73" t="n"/>
      <c r="AO596" s="73" t="n"/>
      <c r="AP596" s="73" t="n"/>
      <c r="AQ596" s="73" t="n"/>
      <c r="AR596" s="73" t="n"/>
      <c r="AS596" s="73" t="n"/>
      <c r="AT596" s="73" t="n"/>
      <c r="AU596" s="73" t="n"/>
      <c r="AV596" s="73" t="n"/>
      <c r="AW596" s="73" t="n"/>
      <c r="AX596" s="73" t="n"/>
      <c r="AY596" s="73" t="n"/>
      <c r="AZ596" s="73" t="n"/>
      <c r="BA596" s="73" t="n"/>
      <c r="BB596" s="73" t="n"/>
      <c r="BC596" s="73" t="n"/>
      <c r="BD596" s="73" t="n"/>
      <c r="BE596" s="73" t="n"/>
      <c r="BF596" s="73" t="n"/>
      <c r="BG596" s="73" t="n"/>
      <c r="BH596" s="73" t="n"/>
      <c r="BI596" s="73" t="n"/>
      <c r="BJ596" s="73" t="n"/>
      <c r="BK596" s="73" t="n"/>
      <c r="BL596" s="73" t="n"/>
      <c r="BM596" s="73" t="n"/>
      <c r="BN596" s="73" t="n"/>
      <c r="BO596" s="73" t="n"/>
      <c r="BP596" s="73" t="n"/>
      <c r="BQ596" s="62">
        <f>COUNTIF($G596:$BP596,"a")+COUNTIF($G596:$BP596,"r0,a5")/2+COUNTIF($G596:$BP596,"p5,a5")/2</f>
        <v/>
      </c>
      <c r="BR596" s="62">
        <f>COUNTIF($G596:$BP596,"d")+COUNTIF($G596:$BP596,"r0,d5")/2+COUNTIF($G596:$BP596,"p5,d5")/2</f>
        <v/>
      </c>
      <c r="BS596" s="62">
        <f>COUNTIF($G596:$BP596,"b")+COUNTIF($G596:$BP596,"r0,b5")/2+COUNTIF($G596:$BP596,"p5,b5")/2</f>
        <v/>
      </c>
      <c r="BT596" s="62">
        <f>COUNTIF($G596:$BP596,"c")+COUNTIF($G596:$BP596,"r0,c5")/2+COUNTIF($G596:$BP596,"p5,c5")/2</f>
        <v/>
      </c>
      <c r="BU596" s="62">
        <f>COUNTIF($G596:$BP596,"KH")+COUNTIF($G596:$BP596,"TL")+COUNTIF($G596:$BP596,"L")</f>
        <v/>
      </c>
      <c r="BV596" s="62" t="n"/>
      <c r="BW596" s="62">
        <f>COUNTIF($G596:$BP596,"hh")</f>
        <v/>
      </c>
      <c r="BX596" s="62">
        <f>COUNTIF($G596:$BP596,"nt7")</f>
        <v/>
      </c>
      <c r="BY596" s="62">
        <f>COUNTIF($G596:$BP596,"P")+COUNTIF($G596:$BP596,"p5,a5")/2+COUNTIF($G596:$BP596,"p5,b5")/2+COUNTIF($G596:$BP596,"p5,c5")/2+COUNTIF($G596:$BP596,"p5,d5")/2</f>
        <v/>
      </c>
      <c r="BZ596" s="63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4">
        <f>IF(BZ596&gt;25,4,IF(BZ596&gt;18,3,IF(BZ596&gt;12,2,IF(BZ596&gt;4,1,0))))-BX596-2+1</f>
        <v/>
      </c>
      <c r="CE596" s="30" t="n"/>
      <c r="CF596" s="64">
        <f>CD596*CI596</f>
        <v/>
      </c>
      <c r="CG596" s="65">
        <f>F596-BY596+1</f>
        <v/>
      </c>
      <c r="CH596" s="64">
        <f>CE596*16</f>
        <v/>
      </c>
      <c r="CI596" s="66">
        <f>VLOOKUP(A596,[1]DATA!$A$6:$AI$331,34,0)</f>
        <v/>
      </c>
      <c r="CJ596" s="67">
        <f>VLOOKUP(A596,[2]CHAMCONG!A$7:CI$333,79,0)</f>
        <v/>
      </c>
      <c r="CK596" s="68">
        <f>CJ596-CA596</f>
        <v/>
      </c>
    </row>
    <row r="597">
      <c r="A597" s="88" t="inlineStr">
        <is>
          <t>A899</t>
        </is>
      </c>
      <c r="B597" s="70" t="inlineStr">
        <is>
          <t>Nguyễn Văn Đương</t>
        </is>
      </c>
      <c r="C597" s="77" t="inlineStr">
        <is>
          <t>BT Gia Công</t>
        </is>
      </c>
      <c r="D597" s="84" t="inlineStr">
        <is>
          <t>Trực tiếp</t>
        </is>
      </c>
      <c r="E597" s="69" t="inlineStr">
        <is>
          <t>2017-05-08</t>
        </is>
      </c>
      <c r="F597" s="69" t="inlineStr"/>
      <c r="G597" s="73" t="inlineStr">
        <is>
          <t>A</t>
        </is>
      </c>
      <c r="H597" s="73" t="n">
        <v>4</v>
      </c>
      <c r="I597" s="75" t="inlineStr">
        <is>
          <t>A</t>
        </is>
      </c>
      <c r="J597" s="75" t="n">
        <v>4</v>
      </c>
      <c r="K597" s="73" t="inlineStr"/>
      <c r="L597" s="73" t="n">
        <v>10</v>
      </c>
      <c r="M597" s="73" t="inlineStr">
        <is>
          <t>A</t>
        </is>
      </c>
      <c r="N597" s="73" t="n">
        <v>4</v>
      </c>
      <c r="O597" s="75" t="inlineStr">
        <is>
          <t>A</t>
        </is>
      </c>
      <c r="P597" s="75" t="n">
        <v>4</v>
      </c>
      <c r="Q597" s="73" t="inlineStr">
        <is>
          <t>A</t>
        </is>
      </c>
      <c r="R597" s="73" t="n">
        <v>4</v>
      </c>
      <c r="S597" s="73" t="inlineStr">
        <is>
          <t>A</t>
        </is>
      </c>
      <c r="T597" s="73" t="n">
        <v>4</v>
      </c>
      <c r="U597" s="73" t="inlineStr">
        <is>
          <t>A</t>
        </is>
      </c>
      <c r="V597" s="73" t="n">
        <v>4</v>
      </c>
      <c r="W597" s="73" t="inlineStr">
        <is>
          <t>L</t>
        </is>
      </c>
      <c r="X597" s="73" t="n">
        <v>0</v>
      </c>
      <c r="Y597" s="73" t="inlineStr"/>
      <c r="Z597" s="73" t="n">
        <v>0</v>
      </c>
      <c r="AA597" s="73" t="inlineStr">
        <is>
          <t>R0</t>
        </is>
      </c>
      <c r="AB597" s="73" t="n">
        <v>0</v>
      </c>
      <c r="AC597" s="73" t="n"/>
      <c r="AD597" s="73" t="n"/>
      <c r="AE597" s="73" t="n"/>
      <c r="AF597" s="73" t="n"/>
      <c r="AG597" s="73" t="n"/>
      <c r="AH597" s="73" t="n"/>
      <c r="AI597" s="73" t="n"/>
      <c r="AJ597" s="73" t="n"/>
      <c r="AK597" s="73" t="n"/>
      <c r="AL597" s="73" t="n"/>
      <c r="AM597" s="73" t="n"/>
      <c r="AN597" s="73" t="n"/>
      <c r="AO597" s="73" t="n"/>
      <c r="AP597" s="73" t="n"/>
      <c r="AQ597" s="73" t="n"/>
      <c r="AR597" s="73" t="n"/>
      <c r="AS597" s="73" t="n"/>
      <c r="AT597" s="73" t="n"/>
      <c r="AU597" s="73" t="n"/>
      <c r="AV597" s="73" t="n"/>
      <c r="AW597" s="73" t="n"/>
      <c r="AX597" s="73" t="n"/>
      <c r="AY597" s="73" t="n"/>
      <c r="AZ597" s="73" t="n"/>
      <c r="BA597" s="73" t="n"/>
      <c r="BB597" s="73" t="n"/>
      <c r="BC597" s="73" t="n"/>
      <c r="BD597" s="73" t="n"/>
      <c r="BE597" s="73" t="n"/>
      <c r="BF597" s="73" t="n"/>
      <c r="BG597" s="73" t="n"/>
      <c r="BH597" s="73" t="n"/>
      <c r="BI597" s="73" t="n"/>
      <c r="BJ597" s="73" t="n"/>
      <c r="BK597" s="73" t="n"/>
      <c r="BL597" s="73" t="n"/>
      <c r="BM597" s="73" t="n"/>
      <c r="BN597" s="73" t="n"/>
      <c r="BO597" s="73" t="n"/>
      <c r="BP597" s="73" t="n"/>
      <c r="BQ597" s="62">
        <f>COUNTIF($G597:$BP597,"a")+COUNTIF($G597:$BP597,"r0,a5")/2+COUNTIF($G597:$BP597,"p5,a5")/2</f>
        <v/>
      </c>
      <c r="BR597" s="62">
        <f>COUNTIF($G597:$BP597,"d")+COUNTIF($G597:$BP597,"r0,d5")/2+COUNTIF($G597:$BP597,"p5,d5")/2</f>
        <v/>
      </c>
      <c r="BS597" s="62">
        <f>COUNTIF($G597:$BP597,"b")+COUNTIF($G597:$BP597,"r0,b5")/2+COUNTIF($G597:$BP597,"p5,b5")/2</f>
        <v/>
      </c>
      <c r="BT597" s="62">
        <f>COUNTIF($G597:$BP597,"c")+COUNTIF($G597:$BP597,"r0,c5")/2+COUNTIF($G597:$BP597,"p5,c5")/2</f>
        <v/>
      </c>
      <c r="BU597" s="62">
        <f>COUNTIF($G597:$BP597,"KH")+COUNTIF($G597:$BP597,"TL")+COUNTIF($G597:$BP597,"L")</f>
        <v/>
      </c>
      <c r="BV597" s="62" t="n"/>
      <c r="BW597" s="62">
        <f>COUNTIF($G597:$BP597,"hh")</f>
        <v/>
      </c>
      <c r="BX597" s="62">
        <f>COUNTIF($G597:$BP597,"nt7")</f>
        <v/>
      </c>
      <c r="BY597" s="62">
        <f>COUNTIF($G597:$BP597,"P")+COUNTIF($G597:$BP597,"p5,a5")/2+COUNTIF($G597:$BP597,"p5,b5")/2+COUNTIF($G597:$BP597,"p5,c5")/2+COUNTIF($G597:$BP597,"p5,d5")/2</f>
        <v/>
      </c>
      <c r="BZ597" s="63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4">
        <f>IF(BZ597&gt;25,4,IF(BZ597&gt;18,3,IF(BZ597&gt;12,2,IF(BZ597&gt;4,1,0))))-BX597-2+1</f>
        <v/>
      </c>
      <c r="CE597" s="30" t="n"/>
      <c r="CF597" s="64">
        <f>CD597*CI597</f>
        <v/>
      </c>
      <c r="CG597" s="65">
        <f>F597-BY597+1</f>
        <v/>
      </c>
      <c r="CH597" s="64">
        <f>CE597*16</f>
        <v/>
      </c>
      <c r="CI597" s="66">
        <f>VLOOKUP(A597,[1]DATA!$A$6:$AI$331,34,0)</f>
        <v/>
      </c>
      <c r="CJ597" s="67">
        <f>VLOOKUP(A597,[2]CHAMCONG!A$7:CI$333,79,0)</f>
        <v/>
      </c>
      <c r="CK597" s="68">
        <f>CJ597-CA597</f>
        <v/>
      </c>
    </row>
    <row r="598">
      <c r="A598" s="88" t="inlineStr">
        <is>
          <t>A911</t>
        </is>
      </c>
      <c r="B598" s="70" t="inlineStr">
        <is>
          <t>Bùi Thị Lụa</t>
        </is>
      </c>
      <c r="C598" s="77" t="inlineStr">
        <is>
          <t>QA/QC X2</t>
        </is>
      </c>
      <c r="D598" s="84" t="inlineStr">
        <is>
          <t>Trực tiếp</t>
        </is>
      </c>
      <c r="E598" s="69" t="inlineStr">
        <is>
          <t>2017-05-04</t>
        </is>
      </c>
      <c r="F598" s="69" t="inlineStr"/>
      <c r="G598" s="73" t="inlineStr">
        <is>
          <t>A</t>
        </is>
      </c>
      <c r="H598" s="73" t="n">
        <v>4</v>
      </c>
      <c r="I598" s="75" t="inlineStr">
        <is>
          <t>A</t>
        </is>
      </c>
      <c r="J598" s="75" t="n">
        <v>0</v>
      </c>
      <c r="K598" s="73" t="inlineStr"/>
      <c r="L598" s="73" t="n">
        <v>0</v>
      </c>
      <c r="M598" s="73" t="inlineStr">
        <is>
          <t>P0</t>
        </is>
      </c>
      <c r="N598" s="73" t="n">
        <v>0</v>
      </c>
      <c r="O598" s="75" t="inlineStr">
        <is>
          <t>C</t>
        </is>
      </c>
      <c r="P598" s="75" t="n">
        <v>4</v>
      </c>
      <c r="Q598" s="73" t="inlineStr">
        <is>
          <t>C</t>
        </is>
      </c>
      <c r="R598" s="73" t="n">
        <v>4</v>
      </c>
      <c r="S598" s="73" t="inlineStr">
        <is>
          <t>C</t>
        </is>
      </c>
      <c r="T598" s="73" t="n">
        <v>4</v>
      </c>
      <c r="U598" s="73" t="inlineStr">
        <is>
          <t>C</t>
        </is>
      </c>
      <c r="V598" s="73" t="n">
        <v>4</v>
      </c>
      <c r="W598" s="73" t="inlineStr">
        <is>
          <t>L</t>
        </is>
      </c>
      <c r="X598" s="73" t="n">
        <v>0</v>
      </c>
      <c r="Y598" s="73" t="inlineStr"/>
      <c r="Z598" s="73" t="n">
        <v>0</v>
      </c>
      <c r="AA598" s="73" t="inlineStr">
        <is>
          <t>R0</t>
        </is>
      </c>
      <c r="AB598" s="73" t="n">
        <v>0</v>
      </c>
      <c r="AC598" s="73" t="n"/>
      <c r="AD598" s="73" t="n"/>
      <c r="AE598" s="73" t="n"/>
      <c r="AF598" s="73" t="n"/>
      <c r="AG598" s="73" t="n"/>
      <c r="AH598" s="73" t="n"/>
      <c r="AI598" s="73" t="n"/>
      <c r="AJ598" s="73" t="n"/>
      <c r="AK598" s="73" t="n"/>
      <c r="AL598" s="73" t="n"/>
      <c r="AM598" s="73" t="n"/>
      <c r="AN598" s="73" t="n"/>
      <c r="AO598" s="73" t="n"/>
      <c r="AP598" s="73" t="n"/>
      <c r="AQ598" s="73" t="n"/>
      <c r="AR598" s="73" t="n"/>
      <c r="AS598" s="73" t="n"/>
      <c r="AT598" s="73" t="n"/>
      <c r="AU598" s="73" t="n"/>
      <c r="AV598" s="73" t="n"/>
      <c r="AW598" s="73" t="n"/>
      <c r="AX598" s="73" t="n"/>
      <c r="AY598" s="73" t="n"/>
      <c r="AZ598" s="73" t="n"/>
      <c r="BA598" s="73" t="n"/>
      <c r="BB598" s="73" t="n"/>
      <c r="BC598" s="73" t="n"/>
      <c r="BD598" s="73" t="n"/>
      <c r="BE598" s="73" t="n"/>
      <c r="BF598" s="73" t="n"/>
      <c r="BG598" s="73" t="n"/>
      <c r="BH598" s="73" t="n"/>
      <c r="BI598" s="73" t="n"/>
      <c r="BJ598" s="73" t="n"/>
      <c r="BK598" s="73" t="n"/>
      <c r="BL598" s="73" t="n"/>
      <c r="BM598" s="73" t="n"/>
      <c r="BN598" s="73" t="n"/>
      <c r="BO598" s="73" t="n"/>
      <c r="BP598" s="73" t="n"/>
      <c r="BQ598" s="62">
        <f>COUNTIF($G598:$BP598,"a")+COUNTIF($G598:$BP598,"r0,a5")/2+COUNTIF($G598:$BP598,"p5,a5")/2</f>
        <v/>
      </c>
      <c r="BR598" s="62">
        <f>COUNTIF($G598:$BP598,"d")+COUNTIF($G598:$BP598,"r0,d5")/2+COUNTIF($G598:$BP598,"p5,d5")/2</f>
        <v/>
      </c>
      <c r="BS598" s="62">
        <f>COUNTIF($G598:$BP598,"b")+COUNTIF($G598:$BP598,"r0,b5")/2+COUNTIF($G598:$BP598,"p5,b5")/2</f>
        <v/>
      </c>
      <c r="BT598" s="62">
        <f>COUNTIF($G598:$BP598,"c")+COUNTIF($G598:$BP598,"r0,c5")/2+COUNTIF($G598:$BP598,"p5,c5")/2</f>
        <v/>
      </c>
      <c r="BU598" s="62">
        <f>COUNTIF($G598:$BP598,"KH")+COUNTIF($G598:$BP598,"TL")+COUNTIF($G598:$BP598,"L")</f>
        <v/>
      </c>
      <c r="BV598" s="62" t="n"/>
      <c r="BW598" s="62">
        <f>COUNTIF($G598:$BP598,"hh")</f>
        <v/>
      </c>
      <c r="BX598" s="62">
        <f>COUNTIF($G598:$BP598,"nt7")</f>
        <v/>
      </c>
      <c r="BY598" s="62">
        <f>COUNTIF($G598:$BP598,"P")+COUNTIF($G598:$BP598,"p5,a5")/2+COUNTIF($G598:$BP598,"p5,b5")/2+COUNTIF($G598:$BP598,"p5,c5")/2+COUNTIF($G598:$BP598,"p5,d5")/2</f>
        <v/>
      </c>
      <c r="BZ598" s="63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4">
        <f>IF(BZ598&gt;25,4,IF(BZ598&gt;18,3,IF(BZ598&gt;12,2,IF(BZ598&gt;4,1,0))))-BX598-2+1</f>
        <v/>
      </c>
      <c r="CE598" s="30" t="n"/>
      <c r="CF598" s="64">
        <f>CD598*CI598</f>
        <v/>
      </c>
      <c r="CG598" s="65">
        <f>F598-BY598+1</f>
        <v/>
      </c>
      <c r="CH598" s="64">
        <f>CE598*16</f>
        <v/>
      </c>
      <c r="CI598" s="66">
        <f>VLOOKUP(A598,[1]DATA!$A$6:$AI$331,34,0)</f>
        <v/>
      </c>
      <c r="CJ598" s="67">
        <f>VLOOKUP(A598,[2]CHAMCONG!A$7:CI$333,79,0)</f>
        <v/>
      </c>
      <c r="CK598" s="68">
        <f>CJ598-CA598</f>
        <v/>
      </c>
    </row>
    <row r="599">
      <c r="A599" s="88" t="inlineStr">
        <is>
          <t>A928</t>
        </is>
      </c>
      <c r="B599" s="70" t="inlineStr">
        <is>
          <t>Huỳnh Thị Diễm</t>
        </is>
      </c>
      <c r="C599" s="77" t="inlineStr">
        <is>
          <t>QA/QC X2</t>
        </is>
      </c>
      <c r="D599" s="84" t="inlineStr">
        <is>
          <t>Trực tiếp</t>
        </is>
      </c>
      <c r="E599" s="69" t="inlineStr">
        <is>
          <t>2017-05-08</t>
        </is>
      </c>
      <c r="F599" s="69" t="inlineStr"/>
      <c r="G599" s="73" t="inlineStr">
        <is>
          <t>A</t>
        </is>
      </c>
      <c r="H599" s="73" t="n">
        <v>4</v>
      </c>
      <c r="I599" s="75" t="inlineStr">
        <is>
          <t>A</t>
        </is>
      </c>
      <c r="J599" s="75" t="n">
        <v>0</v>
      </c>
      <c r="K599" s="73" t="inlineStr"/>
      <c r="L599" s="73" t="n">
        <v>0</v>
      </c>
      <c r="M599" s="73" t="inlineStr">
        <is>
          <t>P0</t>
        </is>
      </c>
      <c r="N599" s="73" t="n">
        <v>0</v>
      </c>
      <c r="O599" s="75" t="inlineStr">
        <is>
          <t>C</t>
        </is>
      </c>
      <c r="P599" s="75" t="n">
        <v>4</v>
      </c>
      <c r="Q599" s="73" t="inlineStr">
        <is>
          <t>C</t>
        </is>
      </c>
      <c r="R599" s="73" t="n">
        <v>4</v>
      </c>
      <c r="S599" s="73" t="inlineStr">
        <is>
          <t>C</t>
        </is>
      </c>
      <c r="T599" s="73" t="n">
        <v>4</v>
      </c>
      <c r="U599" s="73" t="inlineStr">
        <is>
          <t>C</t>
        </is>
      </c>
      <c r="V599" s="73" t="n">
        <v>4</v>
      </c>
      <c r="W599" s="73" t="inlineStr">
        <is>
          <t>L</t>
        </is>
      </c>
      <c r="X599" s="73" t="n">
        <v>0</v>
      </c>
      <c r="Y599" s="73" t="inlineStr"/>
      <c r="Z599" s="73" t="n">
        <v>0</v>
      </c>
      <c r="AA599" s="73" t="inlineStr">
        <is>
          <t>R0</t>
        </is>
      </c>
      <c r="AB599" s="73" t="n">
        <v>0</v>
      </c>
      <c r="AC599" s="73" t="n"/>
      <c r="AD599" s="73" t="n"/>
      <c r="AE599" s="73" t="n"/>
      <c r="AF599" s="73" t="n"/>
      <c r="AG599" s="73" t="n"/>
      <c r="AH599" s="73" t="n"/>
      <c r="AI599" s="73" t="n"/>
      <c r="AJ599" s="73" t="n"/>
      <c r="AK599" s="73" t="n"/>
      <c r="AL599" s="73" t="n"/>
      <c r="AM599" s="73" t="n"/>
      <c r="AN599" s="73" t="n"/>
      <c r="AO599" s="73" t="n"/>
      <c r="AP599" s="73" t="n"/>
      <c r="AQ599" s="73" t="n"/>
      <c r="AR599" s="73" t="n"/>
      <c r="AS599" s="73" t="n"/>
      <c r="AT599" s="73" t="n"/>
      <c r="AU599" s="73" t="n"/>
      <c r="AV599" s="73" t="n"/>
      <c r="AW599" s="73" t="n"/>
      <c r="AX599" s="73" t="n"/>
      <c r="AY599" s="73" t="n"/>
      <c r="AZ599" s="73" t="n"/>
      <c r="BA599" s="73" t="n"/>
      <c r="BB599" s="73" t="n"/>
      <c r="BC599" s="73" t="n"/>
      <c r="BD599" s="73" t="n"/>
      <c r="BE599" s="73" t="n"/>
      <c r="BF599" s="73" t="n"/>
      <c r="BG599" s="73" t="n"/>
      <c r="BH599" s="73" t="n"/>
      <c r="BI599" s="73" t="n"/>
      <c r="BJ599" s="73" t="n"/>
      <c r="BK599" s="73" t="n"/>
      <c r="BL599" s="73" t="n"/>
      <c r="BM599" s="73" t="n"/>
      <c r="BN599" s="73" t="n"/>
      <c r="BO599" s="73" t="n"/>
      <c r="BP599" s="73" t="n"/>
      <c r="BQ599" s="62">
        <f>COUNTIF($G599:$BP599,"a")+COUNTIF($G599:$BP599,"r0,a5")/2+COUNTIF($G599:$BP599,"p5,a5")/2</f>
        <v/>
      </c>
      <c r="BR599" s="62">
        <f>COUNTIF($G599:$BP599,"d")+COUNTIF($G599:$BP599,"r0,d5")/2+COUNTIF($G599:$BP599,"p5,d5")/2</f>
        <v/>
      </c>
      <c r="BS599" s="62">
        <f>COUNTIF($G599:$BP599,"b")+COUNTIF($G599:$BP599,"r0,b5")/2+COUNTIF($G599:$BP599,"p5,b5")/2</f>
        <v/>
      </c>
      <c r="BT599" s="62">
        <f>COUNTIF($G599:$BP599,"c")+COUNTIF($G599:$BP599,"r0,c5")/2+COUNTIF($G599:$BP599,"p5,c5")/2</f>
        <v/>
      </c>
      <c r="BU599" s="62">
        <f>COUNTIF($G599:$BP599,"KH")+COUNTIF($G599:$BP599,"TL")+COUNTIF($G599:$BP599,"L")</f>
        <v/>
      </c>
      <c r="BV599" s="62" t="n"/>
      <c r="BW599" s="62">
        <f>COUNTIF($G599:$BP599,"hh")</f>
        <v/>
      </c>
      <c r="BX599" s="62">
        <f>COUNTIF($G599:$BP599,"nt7")</f>
        <v/>
      </c>
      <c r="BY599" s="62">
        <f>COUNTIF($G599:$BP599,"P")+COUNTIF($G599:$BP599,"p5,a5")/2+COUNTIF($G599:$BP599,"p5,b5")/2+COUNTIF($G599:$BP599,"p5,c5")/2+COUNTIF($G599:$BP599,"p5,d5")/2</f>
        <v/>
      </c>
      <c r="BZ599" s="63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4">
        <f>IF(BZ599&gt;25,4,IF(BZ599&gt;18,3,IF(BZ599&gt;12,2,IF(BZ599&gt;4,1,0))))-BX599-2+1</f>
        <v/>
      </c>
      <c r="CE599" s="30" t="n"/>
      <c r="CF599" s="64">
        <f>CD599*CI599</f>
        <v/>
      </c>
      <c r="CG599" s="65">
        <f>F599-BY599+1</f>
        <v/>
      </c>
      <c r="CH599" s="64">
        <f>CE599*16</f>
        <v/>
      </c>
      <c r="CI599" s="66">
        <f>VLOOKUP(A599,[1]DATA!$A$6:$AI$331,34,0)</f>
        <v/>
      </c>
      <c r="CJ599" s="67">
        <f>VLOOKUP(A599,[2]CHAMCONG!A$7:CI$333,79,0)</f>
        <v/>
      </c>
      <c r="CK599" s="68">
        <f>CJ599-CA599</f>
        <v/>
      </c>
    </row>
    <row r="600">
      <c r="A600" s="88" t="inlineStr">
        <is>
          <t>A933</t>
        </is>
      </c>
      <c r="B600" s="70" t="inlineStr">
        <is>
          <t>Nguyễn Minh Mẩn</t>
        </is>
      </c>
      <c r="C600" s="77" t="inlineStr">
        <is>
          <t>X1 Ép - B</t>
        </is>
      </c>
      <c r="D600" s="84" t="inlineStr">
        <is>
          <t>Trực tiếp</t>
        </is>
      </c>
      <c r="E600" s="69" t="inlineStr">
        <is>
          <t>2017-05-19</t>
        </is>
      </c>
      <c r="F600" s="69" t="inlineStr"/>
      <c r="G600" s="73" t="inlineStr">
        <is>
          <t>P0</t>
        </is>
      </c>
      <c r="H600" s="73" t="n">
        <v>0</v>
      </c>
      <c r="I600" s="75" t="inlineStr">
        <is>
          <t>C</t>
        </is>
      </c>
      <c r="J600" s="75" t="n">
        <v>4</v>
      </c>
      <c r="K600" s="73" t="inlineStr"/>
      <c r="L600" s="73" t="n">
        <v>0</v>
      </c>
      <c r="M600" s="73" t="inlineStr">
        <is>
          <t>A</t>
        </is>
      </c>
      <c r="N600" s="73" t="n">
        <v>1</v>
      </c>
      <c r="O600" s="75" t="inlineStr">
        <is>
          <t>P0</t>
        </is>
      </c>
      <c r="P600" s="75" t="n">
        <v>0</v>
      </c>
      <c r="Q600" s="73" t="inlineStr">
        <is>
          <t>P0</t>
        </is>
      </c>
      <c r="R600" s="73" t="n">
        <v>0</v>
      </c>
      <c r="S600" s="73" t="inlineStr">
        <is>
          <t>P0</t>
        </is>
      </c>
      <c r="T600" s="73" t="n">
        <v>0</v>
      </c>
      <c r="U600" s="73" t="inlineStr">
        <is>
          <t>P0</t>
        </is>
      </c>
      <c r="V600" s="73" t="n">
        <v>0</v>
      </c>
      <c r="W600" s="73" t="inlineStr">
        <is>
          <t>L</t>
        </is>
      </c>
      <c r="X600" s="73" t="n">
        <v>0</v>
      </c>
      <c r="Y600" s="73" t="inlineStr"/>
      <c r="Z600" s="73" t="n">
        <v>0</v>
      </c>
      <c r="AA600" s="73" t="inlineStr">
        <is>
          <t>P0</t>
        </is>
      </c>
      <c r="AB600" s="73" t="n">
        <v>0</v>
      </c>
      <c r="AC600" s="73" t="n"/>
      <c r="AD600" s="73" t="n"/>
      <c r="AE600" s="73" t="n"/>
      <c r="AF600" s="73" t="n"/>
      <c r="AG600" s="73" t="n"/>
      <c r="AH600" s="73" t="n"/>
      <c r="AI600" s="73" t="n"/>
      <c r="AJ600" s="73" t="n"/>
      <c r="AK600" s="73" t="n"/>
      <c r="AL600" s="73" t="n"/>
      <c r="AM600" s="73" t="n"/>
      <c r="AN600" s="73" t="n"/>
      <c r="AO600" s="73" t="n"/>
      <c r="AP600" s="73" t="n"/>
      <c r="AQ600" s="73" t="n"/>
      <c r="AR600" s="73" t="n"/>
      <c r="AS600" s="73" t="n"/>
      <c r="AT600" s="73" t="n"/>
      <c r="AU600" s="73" t="n"/>
      <c r="AV600" s="73" t="n"/>
      <c r="AW600" s="73" t="n"/>
      <c r="AX600" s="73" t="n"/>
      <c r="AY600" s="73" t="n"/>
      <c r="AZ600" s="73" t="n"/>
      <c r="BA600" s="73" t="n"/>
      <c r="BB600" s="73" t="n"/>
      <c r="BC600" s="73" t="n"/>
      <c r="BD600" s="73" t="n"/>
      <c r="BE600" s="73" t="n"/>
      <c r="BF600" s="73" t="n"/>
      <c r="BG600" s="73" t="n"/>
      <c r="BH600" s="73" t="n"/>
      <c r="BI600" s="73" t="n"/>
      <c r="BJ600" s="73" t="n"/>
      <c r="BK600" s="73" t="n"/>
      <c r="BL600" s="73" t="n"/>
      <c r="BM600" s="73" t="n"/>
      <c r="BN600" s="73" t="n"/>
      <c r="BO600" s="73" t="n"/>
      <c r="BP600" s="73" t="n"/>
      <c r="BQ600" s="62">
        <f>COUNTIF($G600:$BP600,"a")+COUNTIF($G600:$BP600,"r0,a5")/2+COUNTIF($G600:$BP600,"p5,a5")/2</f>
        <v/>
      </c>
      <c r="BR600" s="62">
        <f>COUNTIF($G600:$BP600,"d")+COUNTIF($G600:$BP600,"r0,d5")/2+COUNTIF($G600:$BP600,"p5,d5")/2</f>
        <v/>
      </c>
      <c r="BS600" s="62">
        <f>COUNTIF($G600:$BP600,"b")+COUNTIF($G600:$BP600,"r0,b5")/2+COUNTIF($G600:$BP600,"p5,b5")/2</f>
        <v/>
      </c>
      <c r="BT600" s="62">
        <f>COUNTIF($G600:$BP600,"c")+COUNTIF($G600:$BP600,"r0,c5")/2+COUNTIF($G600:$BP600,"p5,c5")/2</f>
        <v/>
      </c>
      <c r="BU600" s="62">
        <f>COUNTIF($G600:$BP600,"KH")+COUNTIF($G600:$BP600,"TL")+COUNTIF($G600:$BP600,"L")</f>
        <v/>
      </c>
      <c r="BV600" s="62" t="n"/>
      <c r="BW600" s="62">
        <f>COUNTIF($G600:$BP600,"hh")</f>
        <v/>
      </c>
      <c r="BX600" s="62">
        <f>COUNTIF($G600:$BP600,"nt7")</f>
        <v/>
      </c>
      <c r="BY600" s="62">
        <f>COUNTIF($G600:$BP600,"P")+COUNTIF($G600:$BP600,"p5,a5")/2+COUNTIF($G600:$BP600,"p5,b5")/2+COUNTIF($G600:$BP600,"p5,c5")/2+COUNTIF($G600:$BP600,"p5,d5")/2</f>
        <v/>
      </c>
      <c r="BZ600" s="63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4">
        <f>IF(BZ600&gt;25,4,IF(BZ600&gt;18,3,IF(BZ600&gt;12,2,IF(BZ600&gt;4,1,0))))-BX600-2+1</f>
        <v/>
      </c>
      <c r="CE600" s="30" t="n"/>
      <c r="CF600" s="64">
        <f>CD600*CI600</f>
        <v/>
      </c>
      <c r="CG600" s="65">
        <f>F600-BY600+1</f>
        <v/>
      </c>
      <c r="CH600" s="64">
        <f>CE600*16</f>
        <v/>
      </c>
      <c r="CI600" s="66">
        <f>VLOOKUP(A600,[1]DATA!$A$6:$AI$331,34,0)</f>
        <v/>
      </c>
      <c r="CJ600" s="67">
        <f>VLOOKUP(A600,[2]CHAMCONG!A$7:CI$333,79,0)</f>
        <v/>
      </c>
      <c r="CK600" s="68">
        <f>CJ600-CA600</f>
        <v/>
      </c>
    </row>
    <row r="601">
      <c r="A601" s="88" t="inlineStr">
        <is>
          <t>A941</t>
        </is>
      </c>
      <c r="B601" s="70" t="inlineStr">
        <is>
          <t>Dương Văn Phú</t>
        </is>
      </c>
      <c r="C601" s="77" t="inlineStr">
        <is>
          <t>Xử Lý Phôi Xi - X2</t>
        </is>
      </c>
      <c r="D601" s="84" t="inlineStr">
        <is>
          <t>Trực tiếp</t>
        </is>
      </c>
      <c r="E601" s="69" t="inlineStr">
        <is>
          <t>2017-06-01</t>
        </is>
      </c>
      <c r="F601" s="69" t="inlineStr"/>
      <c r="G601" s="73" t="inlineStr">
        <is>
          <t>A</t>
        </is>
      </c>
      <c r="H601" s="73" t="n">
        <v>4</v>
      </c>
      <c r="I601" s="75" t="inlineStr">
        <is>
          <t>A</t>
        </is>
      </c>
      <c r="J601" s="75" t="n">
        <v>4</v>
      </c>
      <c r="K601" s="73" t="inlineStr"/>
      <c r="L601" s="73" t="n">
        <v>0</v>
      </c>
      <c r="M601" s="73" t="inlineStr">
        <is>
          <t>A</t>
        </is>
      </c>
      <c r="N601" s="73" t="n">
        <v>4</v>
      </c>
      <c r="O601" s="75" t="inlineStr">
        <is>
          <t>A</t>
        </is>
      </c>
      <c r="P601" s="75" t="n">
        <v>4</v>
      </c>
      <c r="Q601" s="73" t="inlineStr">
        <is>
          <t>A</t>
        </is>
      </c>
      <c r="R601" s="73" t="n">
        <v>4</v>
      </c>
      <c r="S601" s="73" t="inlineStr">
        <is>
          <t>A</t>
        </is>
      </c>
      <c r="T601" s="73" t="n">
        <v>4</v>
      </c>
      <c r="U601" s="73" t="inlineStr">
        <is>
          <t>A</t>
        </is>
      </c>
      <c r="V601" s="73" t="n">
        <v>4</v>
      </c>
      <c r="W601" s="73" t="inlineStr">
        <is>
          <t>L</t>
        </is>
      </c>
      <c r="X601" s="73" t="n">
        <v>0</v>
      </c>
      <c r="Y601" s="73" t="inlineStr">
        <is>
          <t>CN</t>
        </is>
      </c>
      <c r="Z601" s="73" t="n">
        <v>0</v>
      </c>
      <c r="AA601" s="73" t="inlineStr">
        <is>
          <t>R0</t>
        </is>
      </c>
      <c r="AB601" s="73" t="n">
        <v>0</v>
      </c>
      <c r="AC601" s="73" t="n"/>
      <c r="AD601" s="73" t="n"/>
      <c r="AE601" s="73" t="n"/>
      <c r="AF601" s="73" t="n"/>
      <c r="AG601" s="73" t="n"/>
      <c r="AH601" s="73" t="n"/>
      <c r="AI601" s="73" t="n"/>
      <c r="AJ601" s="73" t="n"/>
      <c r="AK601" s="73" t="n"/>
      <c r="AL601" s="73" t="n"/>
      <c r="AM601" s="73" t="n"/>
      <c r="AN601" s="73" t="n"/>
      <c r="AO601" s="73" t="n"/>
      <c r="AP601" s="73" t="n"/>
      <c r="AQ601" s="73" t="n"/>
      <c r="AR601" s="73" t="n"/>
      <c r="AS601" s="73" t="n"/>
      <c r="AT601" s="73" t="n"/>
      <c r="AU601" s="73" t="n"/>
      <c r="AV601" s="73" t="n"/>
      <c r="AW601" s="73" t="n"/>
      <c r="AX601" s="73" t="n"/>
      <c r="AY601" s="73" t="n"/>
      <c r="AZ601" s="73" t="n"/>
      <c r="BA601" s="73" t="n"/>
      <c r="BB601" s="73" t="n"/>
      <c r="BC601" s="73" t="n"/>
      <c r="BD601" s="73" t="n"/>
      <c r="BE601" s="73" t="n"/>
      <c r="BF601" s="73" t="n"/>
      <c r="BG601" s="73" t="n"/>
      <c r="BH601" s="73" t="n"/>
      <c r="BI601" s="73" t="n"/>
      <c r="BJ601" s="73" t="n"/>
      <c r="BK601" s="73" t="n"/>
      <c r="BL601" s="73" t="n"/>
      <c r="BM601" s="73" t="n"/>
      <c r="BN601" s="73" t="n"/>
      <c r="BO601" s="73" t="n"/>
      <c r="BP601" s="73" t="n"/>
      <c r="BQ601" s="62">
        <f>COUNTIF($G601:$BP601,"a")+COUNTIF($G601:$BP601,"r0,a5")/2+COUNTIF($G601:$BP601,"p5,a5")/2</f>
        <v/>
      </c>
      <c r="BR601" s="62">
        <f>COUNTIF($G601:$BP601,"d")+COUNTIF($G601:$BP601,"r0,d5")/2+COUNTIF($G601:$BP601,"p5,d5")/2</f>
        <v/>
      </c>
      <c r="BS601" s="62">
        <f>COUNTIF($G601:$BP601,"b")+COUNTIF($G601:$BP601,"r0,b5")/2+COUNTIF($G601:$BP601,"p5,b5")/2</f>
        <v/>
      </c>
      <c r="BT601" s="62">
        <f>COUNTIF($G601:$BP601,"c")+COUNTIF($G601:$BP601,"r0,c5")/2+COUNTIF($G601:$BP601,"p5,c5")/2</f>
        <v/>
      </c>
      <c r="BU601" s="62">
        <f>COUNTIF($G601:$BP601,"KH")+COUNTIF($G601:$BP601,"TL")+COUNTIF($G601:$BP601,"L")</f>
        <v/>
      </c>
      <c r="BV601" s="62" t="n"/>
      <c r="BW601" s="62">
        <f>COUNTIF($G601:$BP601,"hh")</f>
        <v/>
      </c>
      <c r="BX601" s="62">
        <f>COUNTIF($G601:$BP601,"nt7")</f>
        <v/>
      </c>
      <c r="BY601" s="62">
        <f>COUNTIF($G601:$BP601,"P")+COUNTIF($G601:$BP601,"p5,a5")/2+COUNTIF($G601:$BP601,"p5,b5")/2+COUNTIF($G601:$BP601,"p5,c5")/2+COUNTIF($G601:$BP601,"p5,d5")/2</f>
        <v/>
      </c>
      <c r="BZ601" s="63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4">
        <f>IF(BZ601&gt;25,4,IF(BZ601&gt;18,3,IF(BZ601&gt;12,2,IF(BZ601&gt;4,1,0))))-BX601-2+1</f>
        <v/>
      </c>
      <c r="CE601" s="30" t="n"/>
      <c r="CF601" s="64">
        <f>CD601*CI601</f>
        <v/>
      </c>
      <c r="CG601" s="65">
        <f>F601-BY601+1</f>
        <v/>
      </c>
      <c r="CH601" s="64">
        <f>CE601*16</f>
        <v/>
      </c>
      <c r="CI601" s="66">
        <f>VLOOKUP(A601,[1]DATA!$A$6:$AI$331,34,0)</f>
        <v/>
      </c>
      <c r="CJ601" s="67">
        <f>VLOOKUP(A601,[2]CHAMCONG!A$7:CI$333,79,0)</f>
        <v/>
      </c>
      <c r="CK601" s="68">
        <f>CJ601-CA601</f>
        <v/>
      </c>
    </row>
    <row r="602">
      <c r="A602" s="88" t="inlineStr">
        <is>
          <t>A944</t>
        </is>
      </c>
      <c r="B602" s="70" t="inlineStr">
        <is>
          <t>Nguyễn Văn Tuấn</t>
        </is>
      </c>
      <c r="C602" s="77" t="inlineStr">
        <is>
          <t>X1 Ép - A</t>
        </is>
      </c>
      <c r="D602" s="84" t="inlineStr">
        <is>
          <t>Trực tiếp</t>
        </is>
      </c>
      <c r="E602" s="69" t="inlineStr">
        <is>
          <t>2017-06-08</t>
        </is>
      </c>
      <c r="F602" s="69" t="inlineStr"/>
      <c r="G602" s="73" t="inlineStr">
        <is>
          <t>A</t>
        </is>
      </c>
      <c r="H602" s="73" t="n">
        <v>4</v>
      </c>
      <c r="I602" s="75" t="inlineStr">
        <is>
          <t>A</t>
        </is>
      </c>
      <c r="J602" s="75" t="n">
        <v>4</v>
      </c>
      <c r="K602" s="73" t="inlineStr"/>
      <c r="L602" s="73" t="n">
        <v>0</v>
      </c>
      <c r="M602" s="73" t="inlineStr">
        <is>
          <t>C</t>
        </is>
      </c>
      <c r="N602" s="73" t="n">
        <v>4</v>
      </c>
      <c r="O602" s="75" t="inlineStr">
        <is>
          <t>C</t>
        </is>
      </c>
      <c r="P602" s="75" t="n">
        <v>4</v>
      </c>
      <c r="Q602" s="73" t="inlineStr">
        <is>
          <t>C</t>
        </is>
      </c>
      <c r="R602" s="73" t="n">
        <v>4</v>
      </c>
      <c r="S602" s="73" t="inlineStr">
        <is>
          <t>C</t>
        </is>
      </c>
      <c r="T602" s="73" t="n">
        <v>4</v>
      </c>
      <c r="U602" s="73" t="inlineStr">
        <is>
          <t>C</t>
        </is>
      </c>
      <c r="V602" s="73" t="n">
        <v>4</v>
      </c>
      <c r="W602" s="73" t="inlineStr">
        <is>
          <t>L</t>
        </is>
      </c>
      <c r="X602" s="73" t="n">
        <v>0</v>
      </c>
      <c r="Y602" s="73" t="inlineStr"/>
      <c r="Z602" s="73" t="n">
        <v>0</v>
      </c>
      <c r="AA602" s="73" t="inlineStr">
        <is>
          <t>R0</t>
        </is>
      </c>
      <c r="AB602" s="73" t="n">
        <v>0</v>
      </c>
      <c r="AC602" s="73" t="n"/>
      <c r="AD602" s="73" t="n"/>
      <c r="AE602" s="73" t="n"/>
      <c r="AF602" s="73" t="n"/>
      <c r="AG602" s="73" t="n"/>
      <c r="AH602" s="73" t="n"/>
      <c r="AI602" s="73" t="n"/>
      <c r="AJ602" s="73" t="n"/>
      <c r="AK602" s="73" t="n"/>
      <c r="AL602" s="73" t="n"/>
      <c r="AM602" s="73" t="n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73" t="n"/>
      <c r="BQ602" s="62">
        <f>COUNTIF($G602:$BP602,"a")+COUNTIF($G602:$BP602,"r0,a5")/2+COUNTIF($G602:$BP602,"p5,a5")/2</f>
        <v/>
      </c>
      <c r="BR602" s="62">
        <f>COUNTIF($G602:$BP602,"d")+COUNTIF($G602:$BP602,"r0,d5")/2+COUNTIF($G602:$BP602,"p5,d5")/2</f>
        <v/>
      </c>
      <c r="BS602" s="62">
        <f>COUNTIF($G602:$BP602,"b")+COUNTIF($G602:$BP602,"r0,b5")/2+COUNTIF($G602:$BP602,"p5,b5")/2</f>
        <v/>
      </c>
      <c r="BT602" s="62">
        <f>COUNTIF($G602:$BP602,"c")+COUNTIF($G602:$BP602,"r0,c5")/2+COUNTIF($G602:$BP602,"p5,c5")/2</f>
        <v/>
      </c>
      <c r="BU602" s="62">
        <f>COUNTIF($G602:$BP602,"KH")+COUNTIF($G602:$BP602,"TL")+COUNTIF($G602:$BP602,"L")</f>
        <v/>
      </c>
      <c r="BV602" s="62" t="n"/>
      <c r="BW602" s="62">
        <f>COUNTIF($G602:$BP602,"hh")</f>
        <v/>
      </c>
      <c r="BX602" s="62">
        <f>COUNTIF($G602:$BP602,"nt7")</f>
        <v/>
      </c>
      <c r="BY602" s="62">
        <f>COUNTIF($G602:$BP602,"P")+COUNTIF($G602:$BP602,"p5,a5")/2+COUNTIF($G602:$BP602,"p5,b5")/2+COUNTIF($G602:$BP602,"p5,c5")/2+COUNTIF($G602:$BP602,"p5,d5")/2</f>
        <v/>
      </c>
      <c r="BZ602" s="63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4">
        <f>IF(BZ602&gt;25,4,IF(BZ602&gt;18,3,IF(BZ602&gt;12,2,IF(BZ602&gt;4,1,0))))-BX602-2+1</f>
        <v/>
      </c>
      <c r="CE602" s="30" t="n"/>
      <c r="CF602" s="64">
        <f>CD602*CI602</f>
        <v/>
      </c>
      <c r="CG602" s="65">
        <f>F602-BY602+1</f>
        <v/>
      </c>
      <c r="CH602" s="64">
        <f>CE602*16</f>
        <v/>
      </c>
      <c r="CI602" s="66">
        <f>VLOOKUP(A602,[1]DATA!$A$6:$AI$331,34,0)</f>
        <v/>
      </c>
      <c r="CJ602" s="67">
        <f>VLOOKUP(A602,[2]CHAMCONG!A$7:CI$333,79,0)</f>
        <v/>
      </c>
      <c r="CK602" s="68">
        <f>CJ602-CA602</f>
        <v/>
      </c>
    </row>
    <row r="603">
      <c r="A603" s="88" t="inlineStr">
        <is>
          <t>A946</t>
        </is>
      </c>
      <c r="B603" s="70" t="inlineStr">
        <is>
          <t>Đoàn Huỳnh Như</t>
        </is>
      </c>
      <c r="C603" s="77" t="inlineStr">
        <is>
          <t>QA/QC X2</t>
        </is>
      </c>
      <c r="D603" s="84" t="inlineStr">
        <is>
          <t>Trực tiếp</t>
        </is>
      </c>
      <c r="E603" s="69" t="inlineStr">
        <is>
          <t>2017-06-09</t>
        </is>
      </c>
      <c r="F603" s="69" t="inlineStr"/>
      <c r="G603" s="73" t="inlineStr">
        <is>
          <t>A</t>
        </is>
      </c>
      <c r="H603" s="73" t="n">
        <v>4</v>
      </c>
      <c r="I603" s="75" t="inlineStr">
        <is>
          <t>A</t>
        </is>
      </c>
      <c r="J603" s="75" t="n">
        <v>2</v>
      </c>
      <c r="K603" s="73" t="inlineStr"/>
      <c r="L603" s="73" t="n">
        <v>0</v>
      </c>
      <c r="M603" s="73" t="inlineStr">
        <is>
          <t>P0</t>
        </is>
      </c>
      <c r="N603" s="73" t="n">
        <v>0</v>
      </c>
      <c r="O603" s="75" t="inlineStr">
        <is>
          <t>C</t>
        </is>
      </c>
      <c r="P603" s="75" t="n">
        <v>4</v>
      </c>
      <c r="Q603" s="73" t="inlineStr">
        <is>
          <t>C</t>
        </is>
      </c>
      <c r="R603" s="73" t="n">
        <v>4</v>
      </c>
      <c r="S603" s="73" t="inlineStr">
        <is>
          <t>C</t>
        </is>
      </c>
      <c r="T603" s="73" t="n">
        <v>4</v>
      </c>
      <c r="U603" s="73" t="inlineStr">
        <is>
          <t>C</t>
        </is>
      </c>
      <c r="V603" s="73" t="n">
        <v>4</v>
      </c>
      <c r="W603" s="73" t="inlineStr">
        <is>
          <t>L</t>
        </is>
      </c>
      <c r="X603" s="73" t="n">
        <v>0</v>
      </c>
      <c r="Y603" s="73" t="inlineStr"/>
      <c r="Z603" s="73" t="n">
        <v>0</v>
      </c>
      <c r="AA603" s="73" t="inlineStr">
        <is>
          <t>P0</t>
        </is>
      </c>
      <c r="AB603" s="73" t="n">
        <v>0</v>
      </c>
      <c r="AC603" s="73" t="n"/>
      <c r="AD603" s="73" t="n"/>
      <c r="AE603" s="73" t="n"/>
      <c r="AF603" s="73" t="n"/>
      <c r="AG603" s="73" t="n"/>
      <c r="AH603" s="73" t="n"/>
      <c r="AI603" s="73" t="n"/>
      <c r="AJ603" s="73" t="n"/>
      <c r="AK603" s="73" t="n"/>
      <c r="AL603" s="73" t="n"/>
      <c r="AM603" s="73" t="n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73" t="n"/>
      <c r="BQ603" s="62">
        <f>COUNTIF($G603:$BP603,"a")+COUNTIF($G603:$BP603,"r0,a5")/2+COUNTIF($G603:$BP603,"p5,a5")/2</f>
        <v/>
      </c>
      <c r="BR603" s="62">
        <f>COUNTIF($G603:$BP603,"d")+COUNTIF($G603:$BP603,"r0,d5")/2+COUNTIF($G603:$BP603,"p5,d5")/2</f>
        <v/>
      </c>
      <c r="BS603" s="62">
        <f>COUNTIF($G603:$BP603,"b")+COUNTIF($G603:$BP603,"r0,b5")/2+COUNTIF($G603:$BP603,"p5,b5")/2</f>
        <v/>
      </c>
      <c r="BT603" s="62">
        <f>COUNTIF($G603:$BP603,"c")+COUNTIF($G603:$BP603,"r0,c5")/2+COUNTIF($G603:$BP603,"p5,c5")/2</f>
        <v/>
      </c>
      <c r="BU603" s="62">
        <f>COUNTIF($G603:$BP603,"KH")+COUNTIF($G603:$BP603,"TL")+COUNTIF($G603:$BP603,"L")</f>
        <v/>
      </c>
      <c r="BV603" s="62" t="n"/>
      <c r="BW603" s="62">
        <f>COUNTIF($G603:$BP603,"hh")</f>
        <v/>
      </c>
      <c r="BX603" s="62">
        <f>COUNTIF($G603:$BP603,"nt7")</f>
        <v/>
      </c>
      <c r="BY603" s="62">
        <f>COUNTIF($G603:$BP603,"P")+COUNTIF($G603:$BP603,"p5,a5")/2+COUNTIF($G603:$BP603,"p5,b5")/2+COUNTIF($G603:$BP603,"p5,c5")/2+COUNTIF($G603:$BP603,"p5,d5")/2</f>
        <v/>
      </c>
      <c r="BZ603" s="63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4">
        <f>IF(BZ603&gt;25,4,IF(BZ603&gt;18,3,IF(BZ603&gt;12,2,IF(BZ603&gt;4,1,0))))-BX603-2+1</f>
        <v/>
      </c>
      <c r="CE603" s="30" t="n"/>
      <c r="CF603" s="64">
        <f>CD603*CI603</f>
        <v/>
      </c>
      <c r="CG603" s="65">
        <f>F603-BY603+1</f>
        <v/>
      </c>
      <c r="CH603" s="64">
        <f>CE603*16</f>
        <v/>
      </c>
      <c r="CI603" s="66">
        <f>VLOOKUP(A603,[1]DATA!$A$6:$AI$331,34,0)</f>
        <v/>
      </c>
      <c r="CJ603" s="67">
        <f>VLOOKUP(A603,[2]CHAMCONG!A$7:CI$333,79,0)</f>
        <v/>
      </c>
      <c r="CK603" s="68">
        <f>CJ603-CA603</f>
        <v/>
      </c>
    </row>
    <row r="604">
      <c r="A604" s="88" t="inlineStr">
        <is>
          <t>A951</t>
        </is>
      </c>
      <c r="B604" s="70" t="inlineStr">
        <is>
          <t>Nguyễn Văn Tuấn</t>
        </is>
      </c>
      <c r="C604" s="77" t="inlineStr">
        <is>
          <t>X1 Xi Line 1-1</t>
        </is>
      </c>
      <c r="D604" s="84" t="inlineStr">
        <is>
          <t>Trực tiếp</t>
        </is>
      </c>
      <c r="E604" s="69" t="inlineStr">
        <is>
          <t>2017-06-19</t>
        </is>
      </c>
      <c r="F604" s="69" t="inlineStr"/>
      <c r="G604" s="73" t="inlineStr">
        <is>
          <t>C</t>
        </is>
      </c>
      <c r="H604" s="73" t="n">
        <v>4</v>
      </c>
      <c r="I604" s="75" t="inlineStr">
        <is>
          <t>R0</t>
        </is>
      </c>
      <c r="J604" s="75" t="n">
        <v>0</v>
      </c>
      <c r="K604" s="73" t="inlineStr"/>
      <c r="L604" s="73" t="n">
        <v>0</v>
      </c>
      <c r="M604" s="73" t="inlineStr">
        <is>
          <t>A</t>
        </is>
      </c>
      <c r="N604" s="73" t="n">
        <v>4</v>
      </c>
      <c r="O604" s="75" t="inlineStr">
        <is>
          <t>A</t>
        </is>
      </c>
      <c r="P604" s="75" t="n">
        <v>4</v>
      </c>
      <c r="Q604" s="73" t="inlineStr">
        <is>
          <t>A</t>
        </is>
      </c>
      <c r="R604" s="73" t="n">
        <v>4</v>
      </c>
      <c r="S604" s="73" t="inlineStr">
        <is>
          <t>A</t>
        </is>
      </c>
      <c r="T604" s="73" t="n">
        <v>4</v>
      </c>
      <c r="U604" s="73" t="inlineStr">
        <is>
          <t>A</t>
        </is>
      </c>
      <c r="V604" s="73" t="n">
        <v>2</v>
      </c>
      <c r="W604" s="73" t="inlineStr">
        <is>
          <t>L</t>
        </is>
      </c>
      <c r="X604" s="73" t="n">
        <v>0</v>
      </c>
      <c r="Y604" s="73" t="inlineStr">
        <is>
          <t>CN</t>
        </is>
      </c>
      <c r="Z604" s="73" t="n">
        <v>0</v>
      </c>
      <c r="AA604" s="73" t="inlineStr">
        <is>
          <t>P0</t>
        </is>
      </c>
      <c r="AB604" s="73" t="n">
        <v>0</v>
      </c>
      <c r="AC604" s="73" t="n"/>
      <c r="AD604" s="73" t="n"/>
      <c r="AE604" s="73" t="n"/>
      <c r="AF604" s="73" t="n"/>
      <c r="AG604" s="73" t="n"/>
      <c r="AH604" s="73" t="n"/>
      <c r="AI604" s="73" t="n"/>
      <c r="AJ604" s="73" t="n"/>
      <c r="AK604" s="73" t="n"/>
      <c r="AL604" s="73" t="n"/>
      <c r="AM604" s="73" t="n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73" t="n"/>
      <c r="BQ604" s="62">
        <f>COUNTIF($G604:$BP604,"a")+COUNTIF($G604:$BP604,"r0,a5")/2+COUNTIF($G604:$BP604,"p5,a5")/2</f>
        <v/>
      </c>
      <c r="BR604" s="62">
        <f>COUNTIF($G604:$BP604,"d")+COUNTIF($G604:$BP604,"r0,d5")/2+COUNTIF($G604:$BP604,"p5,d5")/2</f>
        <v/>
      </c>
      <c r="BS604" s="62">
        <f>COUNTIF($G604:$BP604,"b")+COUNTIF($G604:$BP604,"r0,b5")/2+COUNTIF($G604:$BP604,"p5,b5")/2</f>
        <v/>
      </c>
      <c r="BT604" s="62">
        <f>COUNTIF($G604:$BP604,"c")+COUNTIF($G604:$BP604,"r0,c5")/2+COUNTIF($G604:$BP604,"p5,c5")/2</f>
        <v/>
      </c>
      <c r="BU604" s="62">
        <f>COUNTIF($G604:$BP604,"KH")+COUNTIF($G604:$BP604,"TL")+COUNTIF($G604:$BP604,"L")</f>
        <v/>
      </c>
      <c r="BV604" s="62" t="n"/>
      <c r="BW604" s="62">
        <f>COUNTIF($G604:$BP604,"hh")</f>
        <v/>
      </c>
      <c r="BX604" s="62">
        <f>COUNTIF($G604:$BP604,"nt7")</f>
        <v/>
      </c>
      <c r="BY604" s="62">
        <f>COUNTIF($G604:$BP604,"P")+COUNTIF($G604:$BP604,"p5,a5")/2+COUNTIF($G604:$BP604,"p5,b5")/2+COUNTIF($G604:$BP604,"p5,c5")/2+COUNTIF($G604:$BP604,"p5,d5")/2</f>
        <v/>
      </c>
      <c r="BZ604" s="63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4">
        <f>IF(BZ604&gt;25,4,IF(BZ604&gt;18,3,IF(BZ604&gt;12,2,IF(BZ604&gt;4,1,0))))-BX604-2+1</f>
        <v/>
      </c>
      <c r="CE604" s="30" t="n"/>
      <c r="CF604" s="64">
        <f>CD604*CI604</f>
        <v/>
      </c>
      <c r="CG604" s="65">
        <f>F604-BY604+1</f>
        <v/>
      </c>
      <c r="CH604" s="64">
        <f>CE604*16</f>
        <v/>
      </c>
      <c r="CI604" s="66">
        <f>VLOOKUP(A604,[1]DATA!$A$6:$AI$331,34,0)</f>
        <v/>
      </c>
      <c r="CJ604" s="67">
        <f>VLOOKUP(A604,[2]CHAMCONG!A$7:CI$333,79,0)</f>
        <v/>
      </c>
      <c r="CK604" s="68">
        <f>CJ604-CA604</f>
        <v/>
      </c>
    </row>
    <row r="605">
      <c r="A605" s="88" t="inlineStr">
        <is>
          <t>A955</t>
        </is>
      </c>
      <c r="B605" s="70" t="inlineStr">
        <is>
          <t>Đỗ Vũ Anh Thùy</t>
        </is>
      </c>
      <c r="C605" s="77" t="inlineStr">
        <is>
          <t>BAN GIÁM ĐỐC</t>
        </is>
      </c>
      <c r="D605" s="84" t="inlineStr">
        <is>
          <t>Gián tiếp</t>
        </is>
      </c>
      <c r="E605" s="69" t="inlineStr">
        <is>
          <t>2017-07-06</t>
        </is>
      </c>
      <c r="F605" s="69" t="inlineStr"/>
      <c r="G605" s="73" t="inlineStr">
        <is>
          <t>D</t>
        </is>
      </c>
      <c r="H605" s="73" t="n">
        <v>0</v>
      </c>
      <c r="I605" s="75" t="inlineStr">
        <is>
          <t>D</t>
        </is>
      </c>
      <c r="J605" s="75" t="n">
        <v>0</v>
      </c>
      <c r="K605" s="73" t="inlineStr"/>
      <c r="L605" s="73" t="n">
        <v>0</v>
      </c>
      <c r="M605" s="73" t="inlineStr">
        <is>
          <t>D</t>
        </is>
      </c>
      <c r="N605" s="73" t="n">
        <v>0</v>
      </c>
      <c r="O605" s="75" t="inlineStr">
        <is>
          <t>D</t>
        </is>
      </c>
      <c r="P605" s="75" t="n">
        <v>0</v>
      </c>
      <c r="Q605" s="73" t="inlineStr">
        <is>
          <t>R0</t>
        </is>
      </c>
      <c r="R605" s="73" t="n">
        <v>0</v>
      </c>
      <c r="S605" s="73" t="inlineStr">
        <is>
          <t>D</t>
        </is>
      </c>
      <c r="T605" s="73" t="n">
        <v>0</v>
      </c>
      <c r="U605" s="73" t="inlineStr">
        <is>
          <t>D</t>
        </is>
      </c>
      <c r="V605" s="73" t="n">
        <v>0</v>
      </c>
      <c r="W605" s="73" t="inlineStr">
        <is>
          <t>L</t>
        </is>
      </c>
      <c r="X605" s="73" t="n">
        <v>0</v>
      </c>
      <c r="Y605" s="73" t="inlineStr"/>
      <c r="Z605" s="73" t="n">
        <v>0</v>
      </c>
      <c r="AA605" s="73" t="inlineStr">
        <is>
          <t>P0</t>
        </is>
      </c>
      <c r="AB605" s="73" t="n">
        <v>0</v>
      </c>
      <c r="AC605" s="73" t="n"/>
      <c r="AD605" s="73" t="n"/>
      <c r="AE605" s="73" t="n"/>
      <c r="AF605" s="73" t="n"/>
      <c r="AG605" s="73" t="n"/>
      <c r="AH605" s="73" t="n"/>
      <c r="AI605" s="73" t="n"/>
      <c r="AJ605" s="73" t="n"/>
      <c r="AK605" s="73" t="n"/>
      <c r="AL605" s="73" t="n"/>
      <c r="AM605" s="73" t="n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73" t="n"/>
      <c r="BQ605" s="62">
        <f>COUNTIF($G605:$BP605,"a")+COUNTIF($G605:$BP605,"r0,a5")/2+COUNTIF($G605:$BP605,"p5,a5")/2</f>
        <v/>
      </c>
      <c r="BR605" s="62">
        <f>COUNTIF($G605:$BP605,"d")+COUNTIF($G605:$BP605,"r0,d5")/2+COUNTIF($G605:$BP605,"p5,d5")/2</f>
        <v/>
      </c>
      <c r="BS605" s="62">
        <f>COUNTIF($G605:$BP605,"b")+COUNTIF($G605:$BP605,"r0,b5")/2+COUNTIF($G605:$BP605,"p5,b5")/2</f>
        <v/>
      </c>
      <c r="BT605" s="62">
        <f>COUNTIF($G605:$BP605,"c")+COUNTIF($G605:$BP605,"r0,c5")/2+COUNTIF($G605:$BP605,"p5,c5")/2</f>
        <v/>
      </c>
      <c r="BU605" s="62">
        <f>COUNTIF($G605:$BP605,"KH")+COUNTIF($G605:$BP605,"TL")+COUNTIF($G605:$BP605,"L")</f>
        <v/>
      </c>
      <c r="BV605" s="62" t="n"/>
      <c r="BW605" s="62">
        <f>COUNTIF($G605:$BP605,"hh")</f>
        <v/>
      </c>
      <c r="BX605" s="62">
        <f>COUNTIF($G605:$BP605,"nt7")</f>
        <v/>
      </c>
      <c r="BY605" s="62">
        <f>COUNTIF($G605:$BP605,"P")+COUNTIF($G605:$BP605,"p5,a5")/2+COUNTIF($G605:$BP605,"p5,b5")/2+COUNTIF($G605:$BP605,"p5,c5")/2+COUNTIF($G605:$BP605,"p5,d5")/2</f>
        <v/>
      </c>
      <c r="BZ605" s="63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4">
        <f>IF(BZ605&gt;25,4,IF(BZ605&gt;18,3,IF(BZ605&gt;12,2,IF(BZ605&gt;4,1,0))))-BX605-2+1</f>
        <v/>
      </c>
      <c r="CE605" s="30" t="n"/>
      <c r="CF605" s="64">
        <f>CD605*CI605</f>
        <v/>
      </c>
      <c r="CG605" s="65">
        <f>F605-BY605+1</f>
        <v/>
      </c>
      <c r="CH605" s="64">
        <f>CE605*16</f>
        <v/>
      </c>
      <c r="CI605" s="66">
        <f>VLOOKUP(A605,[1]DATA!$A$6:$AI$331,34,0)</f>
        <v/>
      </c>
      <c r="CJ605" s="67">
        <f>VLOOKUP(A605,[2]CHAMCONG!A$7:CI$333,79,0)</f>
        <v/>
      </c>
      <c r="CK605" s="68">
        <f>CJ605-CA605</f>
        <v/>
      </c>
    </row>
    <row r="606">
      <c r="A606" s="88" t="inlineStr">
        <is>
          <t>A957</t>
        </is>
      </c>
      <c r="B606" s="70" t="inlineStr">
        <is>
          <t>Trần Út Nhỏ</t>
        </is>
      </c>
      <c r="C606" s="77" t="inlineStr">
        <is>
          <t>X1 Sơn</t>
        </is>
      </c>
      <c r="D606" s="84" t="inlineStr">
        <is>
          <t>Trực tiếp</t>
        </is>
      </c>
      <c r="E606" s="69" t="inlineStr">
        <is>
          <t>2017-07-03</t>
        </is>
      </c>
      <c r="F606" s="69" t="inlineStr"/>
      <c r="G606" s="73" t="inlineStr">
        <is>
          <t>A</t>
        </is>
      </c>
      <c r="H606" s="73" t="n">
        <v>4</v>
      </c>
      <c r="I606" s="75" t="inlineStr">
        <is>
          <t>A</t>
        </is>
      </c>
      <c r="J606" s="75" t="n">
        <v>4</v>
      </c>
      <c r="K606" s="73" t="inlineStr"/>
      <c r="L606" s="73" t="n">
        <v>0</v>
      </c>
      <c r="M606" s="73" t="inlineStr">
        <is>
          <t>A</t>
        </is>
      </c>
      <c r="N606" s="73" t="n">
        <v>4</v>
      </c>
      <c r="O606" s="75" t="inlineStr">
        <is>
          <t>A</t>
        </is>
      </c>
      <c r="P606" s="75" t="n">
        <v>4</v>
      </c>
      <c r="Q606" s="73" t="inlineStr">
        <is>
          <t>A</t>
        </is>
      </c>
      <c r="R606" s="73" t="n">
        <v>4</v>
      </c>
      <c r="S606" s="73" t="inlineStr">
        <is>
          <t>A</t>
        </is>
      </c>
      <c r="T606" s="73" t="n">
        <v>4</v>
      </c>
      <c r="U606" s="73" t="inlineStr">
        <is>
          <t>A</t>
        </is>
      </c>
      <c r="V606" s="73" t="n">
        <v>4</v>
      </c>
      <c r="W606" s="73" t="inlineStr">
        <is>
          <t>L</t>
        </is>
      </c>
      <c r="X606" s="73" t="n">
        <v>0</v>
      </c>
      <c r="Y606" s="73" t="inlineStr"/>
      <c r="Z606" s="73" t="n">
        <v>0</v>
      </c>
      <c r="AA606" s="73" t="inlineStr">
        <is>
          <t>R0</t>
        </is>
      </c>
      <c r="AB606" s="73" t="n">
        <v>0</v>
      </c>
      <c r="AC606" s="73" t="n"/>
      <c r="AD606" s="73" t="n"/>
      <c r="AE606" s="73" t="n"/>
      <c r="AF606" s="73" t="n"/>
      <c r="AG606" s="73" t="n"/>
      <c r="AH606" s="73" t="n"/>
      <c r="AI606" s="73" t="n"/>
      <c r="AJ606" s="73" t="n"/>
      <c r="AK606" s="73" t="n"/>
      <c r="AL606" s="73" t="n"/>
      <c r="AM606" s="73" t="n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73" t="n"/>
      <c r="BQ606" s="62">
        <f>COUNTIF($G606:$BP606,"a")+COUNTIF($G606:$BP606,"r0,a5")/2+COUNTIF($G606:$BP606,"p5,a5")/2</f>
        <v/>
      </c>
      <c r="BR606" s="62">
        <f>COUNTIF($G606:$BP606,"d")+COUNTIF($G606:$BP606,"r0,d5")/2+COUNTIF($G606:$BP606,"p5,d5")/2</f>
        <v/>
      </c>
      <c r="BS606" s="62">
        <f>COUNTIF($G606:$BP606,"b")+COUNTIF($G606:$BP606,"r0,b5")/2+COUNTIF($G606:$BP606,"p5,b5")/2</f>
        <v/>
      </c>
      <c r="BT606" s="62">
        <f>COUNTIF($G606:$BP606,"c")+COUNTIF($G606:$BP606,"r0,c5")/2+COUNTIF($G606:$BP606,"p5,c5")/2</f>
        <v/>
      </c>
      <c r="BU606" s="62">
        <f>COUNTIF($G606:$BP606,"KH")+COUNTIF($G606:$BP606,"TL")+COUNTIF($G606:$BP606,"L")</f>
        <v/>
      </c>
      <c r="BV606" s="62" t="n"/>
      <c r="BW606" s="62">
        <f>COUNTIF($G606:$BP606,"hh")</f>
        <v/>
      </c>
      <c r="BX606" s="62">
        <f>COUNTIF($G606:$BP606,"nt7")</f>
        <v/>
      </c>
      <c r="BY606" s="62">
        <f>COUNTIF($G606:$BP606,"P")+COUNTIF($G606:$BP606,"p5,a5")/2+COUNTIF($G606:$BP606,"p5,b5")/2+COUNTIF($G606:$BP606,"p5,c5")/2+COUNTIF($G606:$BP606,"p5,d5")/2</f>
        <v/>
      </c>
      <c r="BZ606" s="63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4">
        <f>IF(BZ606&gt;25,4,IF(BZ606&gt;18,3,IF(BZ606&gt;12,2,IF(BZ606&gt;4,1,0))))-BX606-2+1</f>
        <v/>
      </c>
      <c r="CE606" s="30" t="n"/>
      <c r="CF606" s="64">
        <f>CD606*CI606</f>
        <v/>
      </c>
      <c r="CG606" s="65">
        <f>F606-BY606+1</f>
        <v/>
      </c>
      <c r="CH606" s="64">
        <f>CE606*16</f>
        <v/>
      </c>
      <c r="CI606" s="66">
        <f>VLOOKUP(A606,[1]DATA!$A$6:$AI$331,34,0)</f>
        <v/>
      </c>
      <c r="CJ606" s="67">
        <f>VLOOKUP(A606,[2]CHAMCONG!A$7:CI$333,79,0)</f>
        <v/>
      </c>
      <c r="CK606" s="68">
        <f>CJ606-CA606</f>
        <v/>
      </c>
    </row>
    <row r="607">
      <c r="A607" s="88" t="inlineStr">
        <is>
          <t>A960</t>
        </is>
      </c>
      <c r="B607" s="70" t="inlineStr">
        <is>
          <t>Dương Thị Diệu Hiền</t>
        </is>
      </c>
      <c r="C607" s="77" t="inlineStr">
        <is>
          <t>QA/QC X1 Ép</t>
        </is>
      </c>
      <c r="D607" s="84" t="inlineStr">
        <is>
          <t>Trực tiếp</t>
        </is>
      </c>
      <c r="E607" s="69" t="inlineStr">
        <is>
          <t>2017-07-14</t>
        </is>
      </c>
      <c r="F607" s="69" t="inlineStr"/>
      <c r="G607" s="73" t="inlineStr">
        <is>
          <t>C</t>
        </is>
      </c>
      <c r="H607" s="73" t="n">
        <v>4</v>
      </c>
      <c r="I607" s="75" t="inlineStr">
        <is>
          <t>C</t>
        </is>
      </c>
      <c r="J607" s="75" t="n">
        <v>4</v>
      </c>
      <c r="K607" s="73" t="inlineStr"/>
      <c r="L607" s="73" t="n">
        <v>0</v>
      </c>
      <c r="M607" s="73" t="inlineStr">
        <is>
          <t>A</t>
        </is>
      </c>
      <c r="N607" s="73" t="n">
        <v>4</v>
      </c>
      <c r="O607" s="75" t="inlineStr">
        <is>
          <t>A</t>
        </is>
      </c>
      <c r="P607" s="75" t="n">
        <v>4</v>
      </c>
      <c r="Q607" s="73" t="inlineStr">
        <is>
          <t>A</t>
        </is>
      </c>
      <c r="R607" s="73" t="n">
        <v>4</v>
      </c>
      <c r="S607" s="73" t="inlineStr">
        <is>
          <t>A</t>
        </is>
      </c>
      <c r="T607" s="73" t="n">
        <v>4</v>
      </c>
      <c r="U607" s="73" t="inlineStr">
        <is>
          <t>P0</t>
        </is>
      </c>
      <c r="V607" s="73" t="n">
        <v>0</v>
      </c>
      <c r="W607" s="73" t="inlineStr">
        <is>
          <t>L</t>
        </is>
      </c>
      <c r="X607" s="73" t="n">
        <v>0</v>
      </c>
      <c r="Y607" s="73" t="inlineStr"/>
      <c r="Z607" s="73" t="n">
        <v>0</v>
      </c>
      <c r="AA607" s="73" t="inlineStr">
        <is>
          <t>P0</t>
        </is>
      </c>
      <c r="AB607" s="73" t="n">
        <v>0</v>
      </c>
      <c r="AC607" s="73" t="n"/>
      <c r="AD607" s="73" t="n"/>
      <c r="AE607" s="73" t="n"/>
      <c r="AF607" s="73" t="n"/>
      <c r="AG607" s="73" t="n"/>
      <c r="AH607" s="73" t="n"/>
      <c r="AI607" s="73" t="n"/>
      <c r="AJ607" s="73" t="n"/>
      <c r="AK607" s="73" t="n"/>
      <c r="AL607" s="73" t="n"/>
      <c r="AM607" s="73" t="n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73" t="n"/>
      <c r="BQ607" s="62">
        <f>COUNTIF($G607:$BP607,"a")+COUNTIF($G607:$BP607,"r0,a5")/2+COUNTIF($G607:$BP607,"p5,a5")/2</f>
        <v/>
      </c>
      <c r="BR607" s="62">
        <f>COUNTIF($G607:$BP607,"d")+COUNTIF($G607:$BP607,"r0,d5")/2+COUNTIF($G607:$BP607,"p5,d5")/2</f>
        <v/>
      </c>
      <c r="BS607" s="62">
        <f>COUNTIF($G607:$BP607,"b")+COUNTIF($G607:$BP607,"r0,b5")/2+COUNTIF($G607:$BP607,"p5,b5")/2</f>
        <v/>
      </c>
      <c r="BT607" s="62">
        <f>COUNTIF($G607:$BP607,"c")+COUNTIF($G607:$BP607,"r0,c5")/2+COUNTIF($G607:$BP607,"p5,c5")/2</f>
        <v/>
      </c>
      <c r="BU607" s="62">
        <f>COUNTIF($G607:$BP607,"KH")+COUNTIF($G607:$BP607,"TL")+COUNTIF($G607:$BP607,"L")</f>
        <v/>
      </c>
      <c r="BV607" s="62" t="n"/>
      <c r="BW607" s="62">
        <f>COUNTIF($G607:$BP607,"hh")</f>
        <v/>
      </c>
      <c r="BX607" s="62">
        <f>COUNTIF($G607:$BP607,"nt7")</f>
        <v/>
      </c>
      <c r="BY607" s="62">
        <f>COUNTIF($G607:$BP607,"P")+COUNTIF($G607:$BP607,"p5,a5")/2+COUNTIF($G607:$BP607,"p5,b5")/2+COUNTIF($G607:$BP607,"p5,c5")/2+COUNTIF($G607:$BP607,"p5,d5")/2</f>
        <v/>
      </c>
      <c r="BZ607" s="63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4">
        <f>IF(BZ607&gt;25,4,IF(BZ607&gt;18,3,IF(BZ607&gt;12,2,IF(BZ607&gt;4,1,0))))-BX607-2+1</f>
        <v/>
      </c>
      <c r="CE607" s="30" t="n"/>
      <c r="CF607" s="64">
        <f>CD607*CI607</f>
        <v/>
      </c>
      <c r="CG607" s="65">
        <f>F607-BY607+1</f>
        <v/>
      </c>
      <c r="CH607" s="64">
        <f>CE607*16</f>
        <v/>
      </c>
      <c r="CI607" s="66">
        <f>VLOOKUP(A607,[1]DATA!$A$6:$AI$331,34,0)</f>
        <v/>
      </c>
      <c r="CJ607" s="67">
        <f>VLOOKUP(A607,[2]CHAMCONG!A$7:CI$333,79,0)</f>
        <v/>
      </c>
      <c r="CK607" s="68">
        <f>CJ607-CA607</f>
        <v/>
      </c>
    </row>
    <row r="608">
      <c r="A608" s="88" t="inlineStr">
        <is>
          <t>A963</t>
        </is>
      </c>
      <c r="B608" s="70" t="inlineStr">
        <is>
          <t>Hoàng Thị Bé</t>
        </is>
      </c>
      <c r="C608" s="77" t="inlineStr">
        <is>
          <t>QA/QC Hành Chính</t>
        </is>
      </c>
      <c r="D608" s="84" t="inlineStr">
        <is>
          <t>Gián tiếp</t>
        </is>
      </c>
      <c r="E608" s="69" t="inlineStr">
        <is>
          <t>2017-07-24</t>
        </is>
      </c>
      <c r="F608" s="69" t="inlineStr"/>
      <c r="G608" s="73" t="inlineStr">
        <is>
          <t>D</t>
        </is>
      </c>
      <c r="H608" s="73" t="n">
        <v>0</v>
      </c>
      <c r="I608" s="75" t="inlineStr">
        <is>
          <t>D</t>
        </is>
      </c>
      <c r="J608" s="75" t="n">
        <v>0</v>
      </c>
      <c r="K608" s="73" t="inlineStr"/>
      <c r="L608" s="73" t="n">
        <v>0</v>
      </c>
      <c r="M608" s="73" t="inlineStr">
        <is>
          <t>D</t>
        </is>
      </c>
      <c r="N608" s="73" t="n">
        <v>0</v>
      </c>
      <c r="O608" s="75" t="inlineStr">
        <is>
          <t>D</t>
        </is>
      </c>
      <c r="P608" s="75" t="n">
        <v>0</v>
      </c>
      <c r="Q608" s="73" t="inlineStr">
        <is>
          <t>D</t>
        </is>
      </c>
      <c r="R608" s="73" t="n">
        <v>0</v>
      </c>
      <c r="S608" s="73" t="inlineStr">
        <is>
          <t>D</t>
        </is>
      </c>
      <c r="T608" s="73" t="n">
        <v>0</v>
      </c>
      <c r="U608" s="73" t="inlineStr">
        <is>
          <t>D</t>
        </is>
      </c>
      <c r="V608" s="73" t="n">
        <v>0</v>
      </c>
      <c r="W608" s="73" t="inlineStr">
        <is>
          <t>L</t>
        </is>
      </c>
      <c r="X608" s="73" t="n">
        <v>0</v>
      </c>
      <c r="Y608" s="73" t="inlineStr"/>
      <c r="Z608" s="73" t="n">
        <v>0</v>
      </c>
      <c r="AA608" s="73" t="inlineStr">
        <is>
          <t>R0</t>
        </is>
      </c>
      <c r="AB608" s="73" t="n">
        <v>0</v>
      </c>
      <c r="AC608" s="73" t="n"/>
      <c r="AD608" s="73" t="n"/>
      <c r="AE608" s="73" t="n"/>
      <c r="AF608" s="73" t="n"/>
      <c r="AG608" s="73" t="n"/>
      <c r="AH608" s="73" t="n"/>
      <c r="AI608" s="73" t="n"/>
      <c r="AJ608" s="73" t="n"/>
      <c r="AK608" s="73" t="n"/>
      <c r="AL608" s="73" t="n"/>
      <c r="AM608" s="73" t="n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73" t="n"/>
      <c r="BQ608" s="62">
        <f>COUNTIF($G608:$BP608,"a")+COUNTIF($G608:$BP608,"r0,a5")/2+COUNTIF($G608:$BP608,"p5,a5")/2</f>
        <v/>
      </c>
      <c r="BR608" s="62">
        <f>COUNTIF($G608:$BP608,"d")+COUNTIF($G608:$BP608,"r0,d5")/2+COUNTIF($G608:$BP608,"p5,d5")/2</f>
        <v/>
      </c>
      <c r="BS608" s="62">
        <f>COUNTIF($G608:$BP608,"b")+COUNTIF($G608:$BP608,"r0,b5")/2+COUNTIF($G608:$BP608,"p5,b5")/2</f>
        <v/>
      </c>
      <c r="BT608" s="62">
        <f>COUNTIF($G608:$BP608,"c")+COUNTIF($G608:$BP608,"r0,c5")/2+COUNTIF($G608:$BP608,"p5,c5")/2</f>
        <v/>
      </c>
      <c r="BU608" s="62">
        <f>COUNTIF($G608:$BP608,"KH")+COUNTIF($G608:$BP608,"TL")+COUNTIF($G608:$BP608,"L")</f>
        <v/>
      </c>
      <c r="BV608" s="62" t="n"/>
      <c r="BW608" s="62">
        <f>COUNTIF($G608:$BP608,"hh")</f>
        <v/>
      </c>
      <c r="BX608" s="62">
        <f>COUNTIF($G608:$BP608,"nt7")</f>
        <v/>
      </c>
      <c r="BY608" s="62">
        <f>COUNTIF($G608:$BP608,"P")+COUNTIF($G608:$BP608,"p5,a5")/2+COUNTIF($G608:$BP608,"p5,b5")/2+COUNTIF($G608:$BP608,"p5,c5")/2+COUNTIF($G608:$BP608,"p5,d5")/2</f>
        <v/>
      </c>
      <c r="BZ608" s="63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4">
        <f>IF(BZ608&gt;25,4,IF(BZ608&gt;18,3,IF(BZ608&gt;12,2,IF(BZ608&gt;4,1,0))))-BX608-2+1</f>
        <v/>
      </c>
      <c r="CE608" s="30" t="n"/>
      <c r="CF608" s="64">
        <f>CD608*CI608</f>
        <v/>
      </c>
      <c r="CG608" s="65">
        <f>F608-BY608+1</f>
        <v/>
      </c>
      <c r="CH608" s="64">
        <f>CE608*16</f>
        <v/>
      </c>
      <c r="CI608" s="66">
        <f>VLOOKUP(A608,[1]DATA!$A$6:$AI$331,34,0)</f>
        <v/>
      </c>
      <c r="CJ608" s="67">
        <f>VLOOKUP(A608,[2]CHAMCONG!A$7:CI$333,79,0)</f>
        <v/>
      </c>
      <c r="CK608" s="68">
        <f>CJ608-CA608</f>
        <v/>
      </c>
    </row>
    <row r="609">
      <c r="A609" s="88" t="inlineStr">
        <is>
          <t>A964</t>
        </is>
      </c>
      <c r="B609" s="70" t="inlineStr">
        <is>
          <t>Lê Văn Thành</t>
        </is>
      </c>
      <c r="C609" s="77" t="inlineStr">
        <is>
          <t>X2 Line 2-1</t>
        </is>
      </c>
      <c r="D609" s="84" t="inlineStr">
        <is>
          <t>Trực tiếp</t>
        </is>
      </c>
      <c r="E609" s="69" t="inlineStr">
        <is>
          <t>2017-07-24</t>
        </is>
      </c>
      <c r="F609" s="69" t="inlineStr"/>
      <c r="G609" s="73" t="inlineStr">
        <is>
          <t>A</t>
        </is>
      </c>
      <c r="H609" s="73" t="n">
        <v>4</v>
      </c>
      <c r="I609" s="75" t="inlineStr">
        <is>
          <t>A</t>
        </is>
      </c>
      <c r="J609" s="75" t="n">
        <v>4</v>
      </c>
      <c r="K609" s="73" t="inlineStr"/>
      <c r="L609" s="73" t="n">
        <v>0</v>
      </c>
      <c r="M609" s="73" t="inlineStr">
        <is>
          <t>A</t>
        </is>
      </c>
      <c r="N609" s="73" t="n">
        <v>2</v>
      </c>
      <c r="O609" s="75" t="inlineStr">
        <is>
          <t>A</t>
        </is>
      </c>
      <c r="P609" s="75" t="n">
        <v>4</v>
      </c>
      <c r="Q609" s="73" t="inlineStr">
        <is>
          <t>A</t>
        </is>
      </c>
      <c r="R609" s="73" t="n">
        <v>4</v>
      </c>
      <c r="S609" s="73" t="inlineStr">
        <is>
          <t>A</t>
        </is>
      </c>
      <c r="T609" s="73" t="n">
        <v>4</v>
      </c>
      <c r="U609" s="73" t="inlineStr">
        <is>
          <t>A</t>
        </is>
      </c>
      <c r="V609" s="73" t="n">
        <v>4</v>
      </c>
      <c r="W609" s="73" t="inlineStr">
        <is>
          <t>L</t>
        </is>
      </c>
      <c r="X609" s="73" t="n">
        <v>12</v>
      </c>
      <c r="Y609" s="73" t="inlineStr"/>
      <c r="Z609" s="73" t="n">
        <v>12</v>
      </c>
      <c r="AA609" s="73" t="inlineStr">
        <is>
          <t>R0</t>
        </is>
      </c>
      <c r="AB609" s="73" t="n">
        <v>0</v>
      </c>
      <c r="AC609" s="73" t="n"/>
      <c r="AD609" s="73" t="n"/>
      <c r="AE609" s="73" t="n"/>
      <c r="AF609" s="73" t="n"/>
      <c r="AG609" s="73" t="n"/>
      <c r="AH609" s="73" t="n"/>
      <c r="AI609" s="73" t="n"/>
      <c r="AJ609" s="73" t="n"/>
      <c r="AK609" s="73" t="n"/>
      <c r="AL609" s="73" t="n"/>
      <c r="AM609" s="73" t="n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73" t="n"/>
      <c r="BQ609" s="62">
        <f>COUNTIF($G609:$BP609,"a")+COUNTIF($G609:$BP609,"r0,a5")/2+COUNTIF($G609:$BP609,"p5,a5")/2</f>
        <v/>
      </c>
      <c r="BR609" s="62">
        <f>COUNTIF($G609:$BP609,"d")+COUNTIF($G609:$BP609,"r0,d5")/2+COUNTIF($G609:$BP609,"p5,d5")/2</f>
        <v/>
      </c>
      <c r="BS609" s="62">
        <f>COUNTIF($G609:$BP609,"b")+COUNTIF($G609:$BP609,"r0,b5")/2+COUNTIF($G609:$BP609,"p5,b5")/2</f>
        <v/>
      </c>
      <c r="BT609" s="62">
        <f>COUNTIF($G609:$BP609,"c")+COUNTIF($G609:$BP609,"r0,c5")/2+COUNTIF($G609:$BP609,"p5,c5")/2</f>
        <v/>
      </c>
      <c r="BU609" s="62">
        <f>COUNTIF($G609:$BP609,"KH")+COUNTIF($G609:$BP609,"TL")+COUNTIF($G609:$BP609,"L")</f>
        <v/>
      </c>
      <c r="BV609" s="62" t="n"/>
      <c r="BW609" s="62">
        <f>COUNTIF($G609:$BP609,"hh")</f>
        <v/>
      </c>
      <c r="BX609" s="62">
        <f>COUNTIF($G609:$BP609,"nt7")</f>
        <v/>
      </c>
      <c r="BY609" s="62">
        <f>COUNTIF($G609:$BP609,"P")+COUNTIF($G609:$BP609,"p5,a5")/2+COUNTIF($G609:$BP609,"p5,b5")/2+COUNTIF($G609:$BP609,"p5,c5")/2+COUNTIF($G609:$BP609,"p5,d5")/2</f>
        <v/>
      </c>
      <c r="BZ609" s="63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4">
        <f>IF(BZ609&gt;25,4,IF(BZ609&gt;18,3,IF(BZ609&gt;12,2,IF(BZ609&gt;4,1,0))))-BX609-2+1</f>
        <v/>
      </c>
      <c r="CE609" s="30" t="n"/>
      <c r="CF609" s="64">
        <f>CD609*CI609</f>
        <v/>
      </c>
      <c r="CG609" s="65">
        <f>F609-BY609+1</f>
        <v/>
      </c>
      <c r="CH609" s="64">
        <f>CE609*16</f>
        <v/>
      </c>
      <c r="CI609" s="66">
        <f>VLOOKUP(A609,[1]DATA!$A$6:$AI$331,34,0)</f>
        <v/>
      </c>
      <c r="CJ609" s="67">
        <f>VLOOKUP(A609,[2]CHAMCONG!A$7:CI$333,79,0)</f>
        <v/>
      </c>
      <c r="CK609" s="68">
        <f>CJ609-CA609</f>
        <v/>
      </c>
    </row>
    <row r="610">
      <c r="A610" s="88" t="inlineStr">
        <is>
          <t>A967</t>
        </is>
      </c>
      <c r="B610" s="70" t="inlineStr">
        <is>
          <t>Nguyễn Thị Kiều Trang</t>
        </is>
      </c>
      <c r="C610" s="77" t="inlineStr">
        <is>
          <t>QA/QC X1 Ép</t>
        </is>
      </c>
      <c r="D610" s="84" t="inlineStr">
        <is>
          <t>Trực tiếp</t>
        </is>
      </c>
      <c r="E610" s="69" t="inlineStr">
        <is>
          <t>2017-07-20</t>
        </is>
      </c>
      <c r="F610" s="69" t="inlineStr"/>
      <c r="G610" s="73" t="inlineStr">
        <is>
          <t>C</t>
        </is>
      </c>
      <c r="H610" s="73" t="n">
        <v>4</v>
      </c>
      <c r="I610" s="75" t="inlineStr">
        <is>
          <t>C</t>
        </is>
      </c>
      <c r="J610" s="75" t="n">
        <v>4</v>
      </c>
      <c r="K610" s="73" t="inlineStr"/>
      <c r="L610" s="73" t="n">
        <v>0</v>
      </c>
      <c r="M610" s="73" t="inlineStr">
        <is>
          <t>A</t>
        </is>
      </c>
      <c r="N610" s="73" t="n">
        <v>4</v>
      </c>
      <c r="O610" s="75" t="inlineStr">
        <is>
          <t>A</t>
        </is>
      </c>
      <c r="P610" s="75" t="n">
        <v>4</v>
      </c>
      <c r="Q610" s="73" t="inlineStr">
        <is>
          <t>A</t>
        </is>
      </c>
      <c r="R610" s="73" t="n">
        <v>4</v>
      </c>
      <c r="S610" s="73" t="inlineStr">
        <is>
          <t>A</t>
        </is>
      </c>
      <c r="T610" s="73" t="n">
        <v>4</v>
      </c>
      <c r="U610" s="73" t="inlineStr">
        <is>
          <t>A</t>
        </is>
      </c>
      <c r="V610" s="73" t="n">
        <v>4</v>
      </c>
      <c r="W610" s="73" t="inlineStr">
        <is>
          <t>L</t>
        </is>
      </c>
      <c r="X610" s="73" t="n">
        <v>0</v>
      </c>
      <c r="Y610" s="73" t="inlineStr"/>
      <c r="Z610" s="73" t="n">
        <v>0</v>
      </c>
      <c r="AA610" s="73" t="inlineStr">
        <is>
          <t>P0</t>
        </is>
      </c>
      <c r="AB610" s="73" t="n">
        <v>0</v>
      </c>
      <c r="AC610" s="73" t="n"/>
      <c r="AD610" s="73" t="n"/>
      <c r="AE610" s="73" t="n"/>
      <c r="AF610" s="73" t="n"/>
      <c r="AG610" s="73" t="n"/>
      <c r="AH610" s="73" t="n"/>
      <c r="AI610" s="73" t="n"/>
      <c r="AJ610" s="73" t="n"/>
      <c r="AK610" s="73" t="n"/>
      <c r="AL610" s="73" t="n"/>
      <c r="AM610" s="73" t="n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73" t="n"/>
      <c r="BQ610" s="62">
        <f>COUNTIF($G610:$BP610,"a")+COUNTIF($G610:$BP610,"r0,a5")/2+COUNTIF($G610:$BP610,"p5,a5")/2</f>
        <v/>
      </c>
      <c r="BR610" s="62">
        <f>COUNTIF($G610:$BP610,"d")+COUNTIF($G610:$BP610,"r0,d5")/2+COUNTIF($G610:$BP610,"p5,d5")/2</f>
        <v/>
      </c>
      <c r="BS610" s="62">
        <f>COUNTIF($G610:$BP610,"b")+COUNTIF($G610:$BP610,"r0,b5")/2+COUNTIF($G610:$BP610,"p5,b5")/2</f>
        <v/>
      </c>
      <c r="BT610" s="62">
        <f>COUNTIF($G610:$BP610,"c")+COUNTIF($G610:$BP610,"r0,c5")/2+COUNTIF($G610:$BP610,"p5,c5")/2</f>
        <v/>
      </c>
      <c r="BU610" s="62">
        <f>COUNTIF($G610:$BP610,"KH")+COUNTIF($G610:$BP610,"TL")+COUNTIF($G610:$BP610,"L")</f>
        <v/>
      </c>
      <c r="BV610" s="62" t="n"/>
      <c r="BW610" s="62">
        <f>COUNTIF($G610:$BP610,"hh")</f>
        <v/>
      </c>
      <c r="BX610" s="62">
        <f>COUNTIF($G610:$BP610,"nt7")</f>
        <v/>
      </c>
      <c r="BY610" s="62">
        <f>COUNTIF($G610:$BP610,"P")+COUNTIF($G610:$BP610,"p5,a5")/2+COUNTIF($G610:$BP610,"p5,b5")/2+COUNTIF($G610:$BP610,"p5,c5")/2+COUNTIF($G610:$BP610,"p5,d5")/2</f>
        <v/>
      </c>
      <c r="BZ610" s="63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4">
        <f>IF(BZ610&gt;25,4,IF(BZ610&gt;18,3,IF(BZ610&gt;12,2,IF(BZ610&gt;4,1,0))))-BX610-2+1</f>
        <v/>
      </c>
      <c r="CE610" s="30" t="n"/>
      <c r="CF610" s="64">
        <f>CD610*CI610</f>
        <v/>
      </c>
      <c r="CG610" s="65">
        <f>F610-BY610+1</f>
        <v/>
      </c>
      <c r="CH610" s="64">
        <f>CE610*16</f>
        <v/>
      </c>
      <c r="CI610" s="66">
        <f>VLOOKUP(A610,[1]DATA!$A$6:$AI$331,34,0)</f>
        <v/>
      </c>
      <c r="CJ610" s="67">
        <f>VLOOKUP(A610,[2]CHAMCONG!A$7:CI$333,79,0)</f>
        <v/>
      </c>
      <c r="CK610" s="68">
        <f>CJ610-CA610</f>
        <v/>
      </c>
    </row>
    <row r="611">
      <c r="A611" s="88" t="inlineStr">
        <is>
          <t>A982</t>
        </is>
      </c>
      <c r="B611" s="70" t="inlineStr">
        <is>
          <t>Nguyễn Hoàng Tuấn</t>
        </is>
      </c>
      <c r="C611" s="77" t="inlineStr">
        <is>
          <t>Khuôn Lập trình-gia công</t>
        </is>
      </c>
      <c r="D611" s="84" t="inlineStr">
        <is>
          <t>Trực tiếp</t>
        </is>
      </c>
      <c r="E611" s="69" t="inlineStr">
        <is>
          <t>2017-08-10</t>
        </is>
      </c>
      <c r="F611" s="69" t="inlineStr"/>
      <c r="G611" s="73" t="inlineStr">
        <is>
          <t>A</t>
        </is>
      </c>
      <c r="H611" s="73" t="n">
        <v>4</v>
      </c>
      <c r="I611" s="75" t="inlineStr">
        <is>
          <t>A</t>
        </is>
      </c>
      <c r="J611" s="75" t="n">
        <v>4</v>
      </c>
      <c r="K611" s="73" t="inlineStr">
        <is>
          <t>CN</t>
        </is>
      </c>
      <c r="L611" s="73" t="n">
        <v>12</v>
      </c>
      <c r="M611" s="73" t="inlineStr">
        <is>
          <t>A</t>
        </is>
      </c>
      <c r="N611" s="73" t="n">
        <v>4</v>
      </c>
      <c r="O611" s="75" t="inlineStr">
        <is>
          <t>A</t>
        </is>
      </c>
      <c r="P611" s="75" t="n">
        <v>3</v>
      </c>
      <c r="Q611" s="73" t="inlineStr">
        <is>
          <t>A</t>
        </is>
      </c>
      <c r="R611" s="73" t="n">
        <v>4</v>
      </c>
      <c r="S611" s="73" t="inlineStr">
        <is>
          <t>A</t>
        </is>
      </c>
      <c r="T611" s="73" t="n">
        <v>4</v>
      </c>
      <c r="U611" s="73" t="inlineStr">
        <is>
          <t>A</t>
        </is>
      </c>
      <c r="V611" s="73" t="n">
        <v>4</v>
      </c>
      <c r="W611" s="73" t="inlineStr">
        <is>
          <t>L</t>
        </is>
      </c>
      <c r="X611" s="73" t="n">
        <v>10</v>
      </c>
      <c r="Y611" s="73" t="inlineStr"/>
      <c r="Z611" s="73" t="n">
        <v>0</v>
      </c>
      <c r="AA611" s="73" t="inlineStr">
        <is>
          <t>R0</t>
        </is>
      </c>
      <c r="AB611" s="73" t="n">
        <v>0</v>
      </c>
      <c r="AC611" s="73" t="n"/>
      <c r="AD611" s="73" t="n"/>
      <c r="AE611" s="73" t="n"/>
      <c r="AF611" s="73" t="n"/>
      <c r="AG611" s="73" t="n"/>
      <c r="AH611" s="73" t="n"/>
      <c r="AI611" s="73" t="n"/>
      <c r="AJ611" s="73" t="n"/>
      <c r="AK611" s="73" t="n"/>
      <c r="AL611" s="73" t="n"/>
      <c r="AM611" s="73" t="n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73" t="n"/>
      <c r="BQ611" s="62">
        <f>COUNTIF($G611:$BP611,"a")+COUNTIF($G611:$BP611,"r0,a5")/2+COUNTIF($G611:$BP611,"p5,a5")/2</f>
        <v/>
      </c>
      <c r="BR611" s="62">
        <f>COUNTIF($G611:$BP611,"d")+COUNTIF($G611:$BP611,"r0,d5")/2+COUNTIF($G611:$BP611,"p5,d5")/2</f>
        <v/>
      </c>
      <c r="BS611" s="62">
        <f>COUNTIF($G611:$BP611,"b")+COUNTIF($G611:$BP611,"r0,b5")/2+COUNTIF($G611:$BP611,"p5,b5")/2</f>
        <v/>
      </c>
      <c r="BT611" s="62">
        <f>COUNTIF($G611:$BP611,"c")+COUNTIF($G611:$BP611,"r0,c5")/2+COUNTIF($G611:$BP611,"p5,c5")/2</f>
        <v/>
      </c>
      <c r="BU611" s="62">
        <f>COUNTIF($G611:$BP611,"KH")+COUNTIF($G611:$BP611,"TL")+COUNTIF($G611:$BP611,"L")</f>
        <v/>
      </c>
      <c r="BV611" s="62" t="n"/>
      <c r="BW611" s="62">
        <f>COUNTIF($G611:$BP611,"hh")</f>
        <v/>
      </c>
      <c r="BX611" s="62">
        <f>COUNTIF($G611:$BP611,"nt7")</f>
        <v/>
      </c>
      <c r="BY611" s="62">
        <f>COUNTIF($G611:$BP611,"P")+COUNTIF($G611:$BP611,"p5,a5")/2+COUNTIF($G611:$BP611,"p5,b5")/2+COUNTIF($G611:$BP611,"p5,c5")/2+COUNTIF($G611:$BP611,"p5,d5")/2</f>
        <v/>
      </c>
      <c r="BZ611" s="63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4">
        <f>IF(BZ611&gt;25,4,IF(BZ611&gt;18,3,IF(BZ611&gt;12,2,IF(BZ611&gt;4,1,0))))-BX611-2+1</f>
        <v/>
      </c>
      <c r="CE611" s="30" t="n"/>
      <c r="CF611" s="64">
        <f>CD611*CI611</f>
        <v/>
      </c>
      <c r="CG611" s="65">
        <f>F611-BY611+1</f>
        <v/>
      </c>
      <c r="CH611" s="64">
        <f>CE611*16</f>
        <v/>
      </c>
      <c r="CI611" s="66">
        <f>VLOOKUP(A611,[1]DATA!$A$6:$AI$331,34,0)</f>
        <v/>
      </c>
      <c r="CJ611" s="67">
        <f>VLOOKUP(A611,[2]CHAMCONG!A$7:CI$333,79,0)</f>
        <v/>
      </c>
      <c r="CK611" s="68">
        <f>CJ611-CA611</f>
        <v/>
      </c>
    </row>
    <row r="612">
      <c r="A612" s="88" t="inlineStr">
        <is>
          <t>A987</t>
        </is>
      </c>
      <c r="B612" s="70" t="inlineStr">
        <is>
          <t>Lê Thị Thu Trang</t>
        </is>
      </c>
      <c r="C612" s="77" t="inlineStr">
        <is>
          <t>QA/QC X1 Ép</t>
        </is>
      </c>
      <c r="D612" s="84" t="inlineStr">
        <is>
          <t>Trực tiếp</t>
        </is>
      </c>
      <c r="E612" s="69" t="inlineStr">
        <is>
          <t>2017-08-17</t>
        </is>
      </c>
      <c r="F612" s="69" t="inlineStr"/>
      <c r="G612" s="73" t="inlineStr">
        <is>
          <t>A</t>
        </is>
      </c>
      <c r="H612" s="73" t="n">
        <v>4</v>
      </c>
      <c r="I612" s="75" t="inlineStr">
        <is>
          <t>A</t>
        </is>
      </c>
      <c r="J612" s="75" t="n">
        <v>4</v>
      </c>
      <c r="K612" s="73" t="inlineStr"/>
      <c r="L612" s="73" t="n">
        <v>0</v>
      </c>
      <c r="M612" s="73" t="inlineStr">
        <is>
          <t>C</t>
        </is>
      </c>
      <c r="N612" s="73" t="n">
        <v>4</v>
      </c>
      <c r="O612" s="75" t="inlineStr">
        <is>
          <t>C</t>
        </is>
      </c>
      <c r="P612" s="75" t="n">
        <v>4</v>
      </c>
      <c r="Q612" s="73" t="inlineStr">
        <is>
          <t>C</t>
        </is>
      </c>
      <c r="R612" s="73" t="n">
        <v>4</v>
      </c>
      <c r="S612" s="73" t="inlineStr">
        <is>
          <t>P0</t>
        </is>
      </c>
      <c r="T612" s="73" t="n">
        <v>0</v>
      </c>
      <c r="U612" s="73" t="inlineStr">
        <is>
          <t>P0</t>
        </is>
      </c>
      <c r="V612" s="73" t="n">
        <v>0</v>
      </c>
      <c r="W612" s="73" t="inlineStr">
        <is>
          <t>L</t>
        </is>
      </c>
      <c r="X612" s="73" t="n">
        <v>0</v>
      </c>
      <c r="Y612" s="73" t="inlineStr"/>
      <c r="Z612" s="73" t="n">
        <v>0</v>
      </c>
      <c r="AA612" s="73" t="inlineStr">
        <is>
          <t>P0</t>
        </is>
      </c>
      <c r="AB612" s="73" t="n">
        <v>0</v>
      </c>
      <c r="AC612" s="73" t="n"/>
      <c r="AD612" s="73" t="n"/>
      <c r="AE612" s="73" t="n"/>
      <c r="AF612" s="73" t="n"/>
      <c r="AG612" s="73" t="n"/>
      <c r="AH612" s="73" t="n"/>
      <c r="AI612" s="73" t="n"/>
      <c r="AJ612" s="73" t="n"/>
      <c r="AK612" s="73" t="n"/>
      <c r="AL612" s="73" t="n"/>
      <c r="AM612" s="73" t="n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73" t="n"/>
      <c r="BQ612" s="62">
        <f>COUNTIF($G612:$BP612,"a")+COUNTIF($G612:$BP612,"r0,a5")/2+COUNTIF($G612:$BP612,"p5,a5")/2</f>
        <v/>
      </c>
      <c r="BR612" s="62">
        <f>COUNTIF($G612:$BP612,"d")+COUNTIF($G612:$BP612,"r0,d5")/2+COUNTIF($G612:$BP612,"p5,d5")/2</f>
        <v/>
      </c>
      <c r="BS612" s="62">
        <f>COUNTIF($G612:$BP612,"b")+COUNTIF($G612:$BP612,"r0,b5")/2+COUNTIF($G612:$BP612,"p5,b5")/2</f>
        <v/>
      </c>
      <c r="BT612" s="62">
        <f>COUNTIF($G612:$BP612,"c")+COUNTIF($G612:$BP612,"r0,c5")/2+COUNTIF($G612:$BP612,"p5,c5")/2</f>
        <v/>
      </c>
      <c r="BU612" s="62">
        <f>COUNTIF($G612:$BP612,"KH")+COUNTIF($G612:$BP612,"TL")+COUNTIF($G612:$BP612,"L")</f>
        <v/>
      </c>
      <c r="BV612" s="62" t="n"/>
      <c r="BW612" s="62">
        <f>COUNTIF($G612:$BP612,"hh")</f>
        <v/>
      </c>
      <c r="BX612" s="62">
        <f>COUNTIF($G612:$BP612,"nt7")</f>
        <v/>
      </c>
      <c r="BY612" s="62">
        <f>COUNTIF($G612:$BP612,"P")+COUNTIF($G612:$BP612,"p5,a5")/2+COUNTIF($G612:$BP612,"p5,b5")/2+COUNTIF($G612:$BP612,"p5,c5")/2+COUNTIF($G612:$BP612,"p5,d5")/2</f>
        <v/>
      </c>
      <c r="BZ612" s="63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4">
        <f>IF(BZ612&gt;25,4,IF(BZ612&gt;18,3,IF(BZ612&gt;12,2,IF(BZ612&gt;4,1,0))))-BX612-2+1</f>
        <v/>
      </c>
      <c r="CE612" s="30" t="n"/>
      <c r="CF612" s="64">
        <f>CD612*CI612</f>
        <v/>
      </c>
      <c r="CG612" s="65">
        <f>F612-BY612+1</f>
        <v/>
      </c>
      <c r="CH612" s="64">
        <f>CE612*16</f>
        <v/>
      </c>
      <c r="CI612" s="66">
        <f>VLOOKUP(A612,[1]DATA!$A$6:$AI$331,34,0)</f>
        <v/>
      </c>
      <c r="CJ612" s="67">
        <f>VLOOKUP(A612,[2]CHAMCONG!A$7:CI$333,79,0)</f>
        <v/>
      </c>
      <c r="CK612" s="68">
        <f>CJ612-CA612</f>
        <v/>
      </c>
    </row>
    <row r="613">
      <c r="A613" s="88" t="inlineStr">
        <is>
          <t>CT01</t>
        </is>
      </c>
      <c r="B613" s="70" t="inlineStr">
        <is>
          <t>Lê Hoàng Sơn</t>
        </is>
      </c>
      <c r="C613" s="77" t="inlineStr">
        <is>
          <t>QA/QC X2</t>
        </is>
      </c>
      <c r="D613" s="84" t="inlineStr">
        <is>
          <t>Trực tiếp</t>
        </is>
      </c>
      <c r="E613" s="69" t="inlineStr">
        <is>
          <t>2022-02-25</t>
        </is>
      </c>
      <c r="F613" s="69" t="inlineStr"/>
      <c r="G613" s="73" t="inlineStr">
        <is>
          <t>P0</t>
        </is>
      </c>
      <c r="H613" s="73" t="n">
        <v>0</v>
      </c>
      <c r="I613" s="75" t="inlineStr">
        <is>
          <t>P0</t>
        </is>
      </c>
      <c r="J613" s="75" t="n">
        <v>0</v>
      </c>
      <c r="K613" s="73" t="inlineStr"/>
      <c r="L613" s="73" t="n">
        <v>0</v>
      </c>
      <c r="M613" s="73" t="inlineStr">
        <is>
          <t>P0</t>
        </is>
      </c>
      <c r="N613" s="73" t="n">
        <v>0</v>
      </c>
      <c r="O613" s="75" t="inlineStr">
        <is>
          <t>P0</t>
        </is>
      </c>
      <c r="P613" s="75" t="n">
        <v>0</v>
      </c>
      <c r="Q613" s="73" t="inlineStr">
        <is>
          <t>P0</t>
        </is>
      </c>
      <c r="R613" s="73" t="n">
        <v>0</v>
      </c>
      <c r="S613" s="73" t="inlineStr">
        <is>
          <t>P0</t>
        </is>
      </c>
      <c r="T613" s="73" t="n">
        <v>0</v>
      </c>
      <c r="U613" s="73" t="inlineStr">
        <is>
          <t>P0</t>
        </is>
      </c>
      <c r="V613" s="73" t="n">
        <v>0</v>
      </c>
      <c r="W613" s="73" t="inlineStr">
        <is>
          <t>L</t>
        </is>
      </c>
      <c r="X613" s="73" t="n">
        <v>0</v>
      </c>
      <c r="Y613" s="73" t="inlineStr"/>
      <c r="Z613" s="73" t="n">
        <v>0</v>
      </c>
      <c r="AA613" s="73" t="inlineStr">
        <is>
          <t>P0</t>
        </is>
      </c>
      <c r="AB613" s="73" t="n">
        <v>0</v>
      </c>
      <c r="AC613" s="73" t="n"/>
      <c r="AD613" s="73" t="n"/>
      <c r="AE613" s="73" t="n"/>
      <c r="AF613" s="73" t="n"/>
      <c r="AG613" s="73" t="n"/>
      <c r="AH613" s="73" t="n"/>
      <c r="AI613" s="73" t="n"/>
      <c r="AJ613" s="73" t="n"/>
      <c r="AK613" s="73" t="n"/>
      <c r="AL613" s="73" t="n"/>
      <c r="AM613" s="73" t="n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73" t="n"/>
      <c r="BQ613" s="62">
        <f>COUNTIF($G613:$BP613,"a")+COUNTIF($G613:$BP613,"r0,a5")/2+COUNTIF($G613:$BP613,"p5,a5")/2</f>
        <v/>
      </c>
      <c r="BR613" s="62">
        <f>COUNTIF($G613:$BP613,"d")+COUNTIF($G613:$BP613,"r0,d5")/2+COUNTIF($G613:$BP613,"p5,d5")/2</f>
        <v/>
      </c>
      <c r="BS613" s="62">
        <f>COUNTIF($G613:$BP613,"b")+COUNTIF($G613:$BP613,"r0,b5")/2+COUNTIF($G613:$BP613,"p5,b5")/2</f>
        <v/>
      </c>
      <c r="BT613" s="62">
        <f>COUNTIF($G613:$BP613,"c")+COUNTIF($G613:$BP613,"r0,c5")/2+COUNTIF($G613:$BP613,"p5,c5")/2</f>
        <v/>
      </c>
      <c r="BU613" s="62">
        <f>COUNTIF($G613:$BP613,"KH")+COUNTIF($G613:$BP613,"TL")+COUNTIF($G613:$BP613,"L")</f>
        <v/>
      </c>
      <c r="BV613" s="62" t="n"/>
      <c r="BW613" s="62">
        <f>COUNTIF($G613:$BP613,"hh")</f>
        <v/>
      </c>
      <c r="BX613" s="62">
        <f>COUNTIF($G613:$BP613,"nt7")</f>
        <v/>
      </c>
      <c r="BY613" s="62">
        <f>COUNTIF($G613:$BP613,"P")+COUNTIF($G613:$BP613,"p5,a5")/2+COUNTIF($G613:$BP613,"p5,b5")/2+COUNTIF($G613:$BP613,"p5,c5")/2+COUNTIF($G613:$BP613,"p5,d5")/2</f>
        <v/>
      </c>
      <c r="BZ613" s="63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4">
        <f>IF(BZ613&gt;25,4,IF(BZ613&gt;18,3,IF(BZ613&gt;12,2,IF(BZ613&gt;4,1,0))))-BX613-2+1</f>
        <v/>
      </c>
      <c r="CE613" s="30" t="n"/>
      <c r="CF613" s="64">
        <f>CD613*CI613</f>
        <v/>
      </c>
      <c r="CG613" s="65">
        <f>F613-BY613+1</f>
        <v/>
      </c>
      <c r="CH613" s="64">
        <f>CE613*16</f>
        <v/>
      </c>
      <c r="CI613" s="66">
        <f>VLOOKUP(A613,[1]DATA!$A$6:$AI$331,34,0)</f>
        <v/>
      </c>
      <c r="CJ613" s="67">
        <f>VLOOKUP(A613,[2]CHAMCONG!A$7:CI$333,79,0)</f>
        <v/>
      </c>
      <c r="CK613" s="68">
        <f>CJ613-CA613</f>
        <v/>
      </c>
    </row>
    <row r="614">
      <c r="A614" s="88" t="inlineStr">
        <is>
          <t>CT02</t>
        </is>
      </c>
      <c r="B614" s="70" t="inlineStr">
        <is>
          <t>Lê Thị Yến Phượng</t>
        </is>
      </c>
      <c r="C614" s="77" t="inlineStr">
        <is>
          <t>QA/QC X2</t>
        </is>
      </c>
      <c r="D614" s="84" t="inlineStr">
        <is>
          <t>Trực tiếp</t>
        </is>
      </c>
      <c r="E614" s="69" t="inlineStr">
        <is>
          <t>2022-02-25</t>
        </is>
      </c>
      <c r="F614" s="69" t="inlineStr"/>
      <c r="G614" s="73" t="inlineStr">
        <is>
          <t>P0</t>
        </is>
      </c>
      <c r="H614" s="73" t="n">
        <v>0</v>
      </c>
      <c r="I614" s="75" t="inlineStr">
        <is>
          <t>P0</t>
        </is>
      </c>
      <c r="J614" s="75" t="n">
        <v>0</v>
      </c>
      <c r="K614" s="73" t="inlineStr"/>
      <c r="L614" s="73" t="n">
        <v>0</v>
      </c>
      <c r="M614" s="73" t="inlineStr">
        <is>
          <t>P0</t>
        </is>
      </c>
      <c r="N614" s="73" t="n">
        <v>0</v>
      </c>
      <c r="O614" s="75" t="inlineStr">
        <is>
          <t>P0</t>
        </is>
      </c>
      <c r="P614" s="75" t="n">
        <v>0</v>
      </c>
      <c r="Q614" s="73" t="inlineStr">
        <is>
          <t>P0</t>
        </is>
      </c>
      <c r="R614" s="73" t="n">
        <v>0</v>
      </c>
      <c r="S614" s="73" t="inlineStr">
        <is>
          <t>P0</t>
        </is>
      </c>
      <c r="T614" s="73" t="n">
        <v>0</v>
      </c>
      <c r="U614" s="73" t="inlineStr">
        <is>
          <t>P0</t>
        </is>
      </c>
      <c r="V614" s="73" t="n">
        <v>0</v>
      </c>
      <c r="W614" s="73" t="inlineStr">
        <is>
          <t>L</t>
        </is>
      </c>
      <c r="X614" s="73" t="n">
        <v>0</v>
      </c>
      <c r="Y614" s="73" t="inlineStr"/>
      <c r="Z614" s="73" t="n">
        <v>0</v>
      </c>
      <c r="AA614" s="73" t="inlineStr">
        <is>
          <t>P0</t>
        </is>
      </c>
      <c r="AB614" s="73" t="n">
        <v>0</v>
      </c>
      <c r="AC614" s="73" t="n"/>
      <c r="AD614" s="73" t="n"/>
      <c r="AE614" s="73" t="n"/>
      <c r="AF614" s="73" t="n"/>
      <c r="AG614" s="73" t="n"/>
      <c r="AH614" s="73" t="n"/>
      <c r="AI614" s="73" t="n"/>
      <c r="AJ614" s="73" t="n"/>
      <c r="AK614" s="73" t="n"/>
      <c r="AL614" s="73" t="n"/>
      <c r="AM614" s="73" t="n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73" t="n"/>
      <c r="BQ614" s="62">
        <f>COUNTIF($G614:$BP614,"a")+COUNTIF($G614:$BP614,"r0,a5")/2+COUNTIF($G614:$BP614,"p5,a5")/2</f>
        <v/>
      </c>
      <c r="BR614" s="62">
        <f>COUNTIF($G614:$BP614,"d")+COUNTIF($G614:$BP614,"r0,d5")/2+COUNTIF($G614:$BP614,"p5,d5")/2</f>
        <v/>
      </c>
      <c r="BS614" s="62">
        <f>COUNTIF($G614:$BP614,"b")+COUNTIF($G614:$BP614,"r0,b5")/2+COUNTIF($G614:$BP614,"p5,b5")/2</f>
        <v/>
      </c>
      <c r="BT614" s="62">
        <f>COUNTIF($G614:$BP614,"c")+COUNTIF($G614:$BP614,"r0,c5")/2+COUNTIF($G614:$BP614,"p5,c5")/2</f>
        <v/>
      </c>
      <c r="BU614" s="62">
        <f>COUNTIF($G614:$BP614,"KH")+COUNTIF($G614:$BP614,"TL")+COUNTIF($G614:$BP614,"L")</f>
        <v/>
      </c>
      <c r="BV614" s="62" t="n"/>
      <c r="BW614" s="62">
        <f>COUNTIF($G614:$BP614,"hh")</f>
        <v/>
      </c>
      <c r="BX614" s="62">
        <f>COUNTIF($G614:$BP614,"nt7")</f>
        <v/>
      </c>
      <c r="BY614" s="62">
        <f>COUNTIF($G614:$BP614,"P")+COUNTIF($G614:$BP614,"p5,a5")/2+COUNTIF($G614:$BP614,"p5,b5")/2+COUNTIF($G614:$BP614,"p5,c5")/2+COUNTIF($G614:$BP614,"p5,d5")/2</f>
        <v/>
      </c>
      <c r="BZ614" s="63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4">
        <f>IF(BZ614&gt;25,4,IF(BZ614&gt;18,3,IF(BZ614&gt;12,2,IF(BZ614&gt;4,1,0))))-BX614-2+1</f>
        <v/>
      </c>
      <c r="CE614" s="30" t="n"/>
      <c r="CF614" s="64">
        <f>CD614*CI614</f>
        <v/>
      </c>
      <c r="CG614" s="65">
        <f>F614-BY614+1</f>
        <v/>
      </c>
      <c r="CH614" s="64">
        <f>CE614*16</f>
        <v/>
      </c>
      <c r="CI614" s="66">
        <f>VLOOKUP(A614,[1]DATA!$A$6:$AI$331,34,0)</f>
        <v/>
      </c>
      <c r="CJ614" s="67">
        <f>VLOOKUP(A614,[2]CHAMCONG!A$7:CI$333,79,0)</f>
        <v/>
      </c>
      <c r="CK614" s="68">
        <f>CJ614-CA614</f>
        <v/>
      </c>
    </row>
    <row r="615">
      <c r="A615" s="88" t="inlineStr">
        <is>
          <t>CT03</t>
        </is>
      </c>
      <c r="B615" s="70" t="inlineStr">
        <is>
          <t>Nguyễn Thị Phượng Hằng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2022-02-25</t>
        </is>
      </c>
      <c r="F615" s="69" t="inlineStr"/>
      <c r="G615" s="73" t="inlineStr">
        <is>
          <t>P0</t>
        </is>
      </c>
      <c r="H615" s="73" t="n">
        <v>0</v>
      </c>
      <c r="I615" s="75" t="inlineStr">
        <is>
          <t>P0</t>
        </is>
      </c>
      <c r="J615" s="75" t="n">
        <v>0</v>
      </c>
      <c r="K615" s="73" t="inlineStr"/>
      <c r="L615" s="73" t="n">
        <v>0</v>
      </c>
      <c r="M615" s="73" t="inlineStr">
        <is>
          <t>P0</t>
        </is>
      </c>
      <c r="N615" s="73" t="n">
        <v>0</v>
      </c>
      <c r="O615" s="75" t="inlineStr">
        <is>
          <t>P0</t>
        </is>
      </c>
      <c r="P615" s="75" t="n">
        <v>0</v>
      </c>
      <c r="Q615" s="73" t="inlineStr">
        <is>
          <t>P0</t>
        </is>
      </c>
      <c r="R615" s="73" t="n">
        <v>0</v>
      </c>
      <c r="S615" s="73" t="inlineStr">
        <is>
          <t>P0</t>
        </is>
      </c>
      <c r="T615" s="73" t="n">
        <v>0</v>
      </c>
      <c r="U615" s="73" t="inlineStr">
        <is>
          <t>P0</t>
        </is>
      </c>
      <c r="V615" s="73" t="n">
        <v>0</v>
      </c>
      <c r="W615" s="73" t="inlineStr">
        <is>
          <t>L</t>
        </is>
      </c>
      <c r="X615" s="73" t="n">
        <v>0</v>
      </c>
      <c r="Y615" s="73" t="inlineStr"/>
      <c r="Z615" s="73" t="n">
        <v>0</v>
      </c>
      <c r="AA615" s="73" t="inlineStr">
        <is>
          <t>P0</t>
        </is>
      </c>
      <c r="AB615" s="73" t="n">
        <v>0</v>
      </c>
      <c r="AC615" s="73" t="n"/>
      <c r="AD615" s="73" t="n"/>
      <c r="AE615" s="73" t="n"/>
      <c r="AF615" s="73" t="n"/>
      <c r="AG615" s="73" t="n"/>
      <c r="AH615" s="73" t="n"/>
      <c r="AI615" s="73" t="n"/>
      <c r="AJ615" s="73" t="n"/>
      <c r="AK615" s="73" t="n"/>
      <c r="AL615" s="73" t="n"/>
      <c r="AM615" s="73" t="n"/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73" t="n"/>
      <c r="BQ615" s="62">
        <f>COUNTIF($G615:$BP615,"a")+COUNTIF($G615:$BP615,"r0,a5")/2+COUNTIF($G615:$BP615,"p5,a5")/2</f>
        <v/>
      </c>
      <c r="BR615" s="62">
        <f>COUNTIF($G615:$BP615,"d")+COUNTIF($G615:$BP615,"r0,d5")/2+COUNTIF($G615:$BP615,"p5,d5")/2</f>
        <v/>
      </c>
      <c r="BS615" s="62">
        <f>COUNTIF($G615:$BP615,"b")+COUNTIF($G615:$BP615,"r0,b5")/2+COUNTIF($G615:$BP615,"p5,b5")/2</f>
        <v/>
      </c>
      <c r="BT615" s="62">
        <f>COUNTIF($G615:$BP615,"c")+COUNTIF($G615:$BP615,"r0,c5")/2+COUNTIF($G615:$BP615,"p5,c5")/2</f>
        <v/>
      </c>
      <c r="BU615" s="62">
        <f>COUNTIF($G615:$BP615,"KH")+COUNTIF($G615:$BP615,"TL")+COUNTIF($G615:$BP615,"L")</f>
        <v/>
      </c>
      <c r="BV615" s="62" t="n"/>
      <c r="BW615" s="62">
        <f>COUNTIF($G615:$BP615,"hh")</f>
        <v/>
      </c>
      <c r="BX615" s="62">
        <f>COUNTIF($G615:$BP615,"nt7")</f>
        <v/>
      </c>
      <c r="BY615" s="62">
        <f>COUNTIF($G615:$BP615,"P")+COUNTIF($G615:$BP615,"p5,a5")/2+COUNTIF($G615:$BP615,"p5,b5")/2+COUNTIF($G615:$BP615,"p5,c5")/2+COUNTIF($G615:$BP615,"p5,d5")/2</f>
        <v/>
      </c>
      <c r="BZ615" s="63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4">
        <f>IF(BZ615&gt;25,4,IF(BZ615&gt;18,3,IF(BZ615&gt;12,2,IF(BZ615&gt;4,1,0))))-BX615-2+1</f>
        <v/>
      </c>
      <c r="CE615" s="30" t="n"/>
      <c r="CF615" s="64">
        <f>CD615*CI615</f>
        <v/>
      </c>
      <c r="CG615" s="65">
        <f>F615-BY615+1</f>
        <v/>
      </c>
      <c r="CH615" s="64">
        <f>CE615*16</f>
        <v/>
      </c>
      <c r="CI615" s="66">
        <f>VLOOKUP(A615,[1]DATA!$A$6:$AI$331,34,0)</f>
        <v/>
      </c>
      <c r="CJ615" s="67">
        <f>VLOOKUP(A615,[2]CHAMCONG!A$7:CI$333,79,0)</f>
        <v/>
      </c>
      <c r="CK615" s="68">
        <f>CJ615-CA615</f>
        <v/>
      </c>
    </row>
    <row r="616">
      <c r="A616" s="88" t="inlineStr">
        <is>
          <t>CT04</t>
        </is>
      </c>
      <c r="B616" s="70" t="inlineStr">
        <is>
          <t>Trần Thị Hồng Nhung</t>
        </is>
      </c>
      <c r="C616" s="77" t="inlineStr">
        <is>
          <t>QA/QC X2</t>
        </is>
      </c>
      <c r="D616" s="84" t="inlineStr">
        <is>
          <t>Trực tiếp</t>
        </is>
      </c>
      <c r="E616" s="69" t="inlineStr">
        <is>
          <t>2022-02-25</t>
        </is>
      </c>
      <c r="F616" s="69" t="inlineStr"/>
      <c r="G616" s="73" t="inlineStr">
        <is>
          <t>P0</t>
        </is>
      </c>
      <c r="H616" s="73" t="n">
        <v>0</v>
      </c>
      <c r="I616" s="75" t="inlineStr">
        <is>
          <t>P0</t>
        </is>
      </c>
      <c r="J616" s="75" t="n">
        <v>0</v>
      </c>
      <c r="K616" s="73" t="inlineStr"/>
      <c r="L616" s="73" t="n">
        <v>0</v>
      </c>
      <c r="M616" s="73" t="inlineStr">
        <is>
          <t>P0</t>
        </is>
      </c>
      <c r="N616" s="73" t="n">
        <v>0</v>
      </c>
      <c r="O616" s="75" t="inlineStr">
        <is>
          <t>P0</t>
        </is>
      </c>
      <c r="P616" s="75" t="n">
        <v>0</v>
      </c>
      <c r="Q616" s="73" t="inlineStr">
        <is>
          <t>P0</t>
        </is>
      </c>
      <c r="R616" s="73" t="n">
        <v>0</v>
      </c>
      <c r="S616" s="73" t="inlineStr">
        <is>
          <t>P0</t>
        </is>
      </c>
      <c r="T616" s="73" t="n">
        <v>0</v>
      </c>
      <c r="U616" s="73" t="inlineStr">
        <is>
          <t>P0</t>
        </is>
      </c>
      <c r="V616" s="73" t="n">
        <v>0</v>
      </c>
      <c r="W616" s="73" t="inlineStr">
        <is>
          <t>L</t>
        </is>
      </c>
      <c r="X616" s="73" t="n">
        <v>0</v>
      </c>
      <c r="Y616" s="73" t="inlineStr"/>
      <c r="Z616" s="73" t="n">
        <v>0</v>
      </c>
      <c r="AA616" s="73" t="inlineStr">
        <is>
          <t>P0</t>
        </is>
      </c>
      <c r="AB616" s="73" t="n">
        <v>0</v>
      </c>
      <c r="AC616" s="73" t="n"/>
      <c r="AD616" s="73" t="n"/>
      <c r="AE616" s="73" t="n"/>
      <c r="AF616" s="73" t="n"/>
      <c r="AG616" s="73" t="n"/>
      <c r="AH616" s="73" t="n"/>
      <c r="AI616" s="73" t="n"/>
      <c r="AJ616" s="73" t="n"/>
      <c r="AK616" s="73" t="n"/>
      <c r="AL616" s="73" t="n"/>
      <c r="AM616" s="73" t="n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73" t="n"/>
      <c r="BQ616" s="62">
        <f>COUNTIF($G616:$BP616,"a")+COUNTIF($G616:$BP616,"r0,a5")/2+COUNTIF($G616:$BP616,"p5,a5")/2</f>
        <v/>
      </c>
      <c r="BR616" s="62">
        <f>COUNTIF($G616:$BP616,"d")+COUNTIF($G616:$BP616,"r0,d5")/2+COUNTIF($G616:$BP616,"p5,d5")/2</f>
        <v/>
      </c>
      <c r="BS616" s="62">
        <f>COUNTIF($G616:$BP616,"b")+COUNTIF($G616:$BP616,"r0,b5")/2+COUNTIF($G616:$BP616,"p5,b5")/2</f>
        <v/>
      </c>
      <c r="BT616" s="62">
        <f>COUNTIF($G616:$BP616,"c")+COUNTIF($G616:$BP616,"r0,c5")/2+COUNTIF($G616:$BP616,"p5,c5")/2</f>
        <v/>
      </c>
      <c r="BU616" s="62">
        <f>COUNTIF($G616:$BP616,"KH")+COUNTIF($G616:$BP616,"TL")+COUNTIF($G616:$BP616,"L")</f>
        <v/>
      </c>
      <c r="BV616" s="62" t="n"/>
      <c r="BW616" s="62">
        <f>COUNTIF($G616:$BP616,"hh")</f>
        <v/>
      </c>
      <c r="BX616" s="62">
        <f>COUNTIF($G616:$BP616,"nt7")</f>
        <v/>
      </c>
      <c r="BY616" s="62">
        <f>COUNTIF($G616:$BP616,"P")+COUNTIF($G616:$BP616,"p5,a5")/2+COUNTIF($G616:$BP616,"p5,b5")/2+COUNTIF($G616:$BP616,"p5,c5")/2+COUNTIF($G616:$BP616,"p5,d5")/2</f>
        <v/>
      </c>
      <c r="BZ616" s="63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4">
        <f>IF(BZ616&gt;25,4,IF(BZ616&gt;18,3,IF(BZ616&gt;12,2,IF(BZ616&gt;4,1,0))))-BX616-2+1</f>
        <v/>
      </c>
      <c r="CE616" s="30" t="n"/>
      <c r="CF616" s="64">
        <f>CD616*CI616</f>
        <v/>
      </c>
      <c r="CG616" s="65">
        <f>F616-BY616+1</f>
        <v/>
      </c>
      <c r="CH616" s="64">
        <f>CE616*16</f>
        <v/>
      </c>
      <c r="CI616" s="66">
        <f>VLOOKUP(A616,[1]DATA!$A$6:$AI$331,34,0)</f>
        <v/>
      </c>
      <c r="CJ616" s="67">
        <f>VLOOKUP(A616,[2]CHAMCONG!A$7:CI$333,79,0)</f>
        <v/>
      </c>
      <c r="CK616" s="68">
        <f>CJ616-CA616</f>
        <v/>
      </c>
    </row>
    <row r="617">
      <c r="A617" s="88" t="inlineStr">
        <is>
          <t>CT05</t>
        </is>
      </c>
      <c r="B617" s="70" t="inlineStr">
        <is>
          <t>Phạm Trần Tuyết Ánh</t>
        </is>
      </c>
      <c r="C617" s="77" t="inlineStr">
        <is>
          <t>QA/QC X2</t>
        </is>
      </c>
      <c r="D617" s="84" t="inlineStr">
        <is>
          <t>Trực tiếp</t>
        </is>
      </c>
      <c r="E617" s="69" t="inlineStr">
        <is>
          <t>2022-02-25</t>
        </is>
      </c>
      <c r="F617" s="69" t="inlineStr"/>
      <c r="G617" s="73" t="inlineStr">
        <is>
          <t>A</t>
        </is>
      </c>
      <c r="H617" s="73" t="n">
        <v>4</v>
      </c>
      <c r="I617" s="75" t="inlineStr">
        <is>
          <t>A</t>
        </is>
      </c>
      <c r="J617" s="75" t="n">
        <v>0</v>
      </c>
      <c r="K617" s="73" t="inlineStr"/>
      <c r="L617" s="73" t="n">
        <v>0</v>
      </c>
      <c r="M617" s="73" t="inlineStr">
        <is>
          <t>P0</t>
        </is>
      </c>
      <c r="N617" s="73" t="n">
        <v>0</v>
      </c>
      <c r="O617" s="75" t="inlineStr">
        <is>
          <t>A</t>
        </is>
      </c>
      <c r="P617" s="75" t="n">
        <v>4</v>
      </c>
      <c r="Q617" s="73" t="inlineStr">
        <is>
          <t>P0</t>
        </is>
      </c>
      <c r="R617" s="73" t="n">
        <v>0</v>
      </c>
      <c r="S617" s="73" t="inlineStr">
        <is>
          <t>P0</t>
        </is>
      </c>
      <c r="T617" s="73" t="n">
        <v>0</v>
      </c>
      <c r="U617" s="73" t="inlineStr">
        <is>
          <t>P0</t>
        </is>
      </c>
      <c r="V617" s="73" t="n">
        <v>0</v>
      </c>
      <c r="W617" s="73" t="inlineStr">
        <is>
          <t>L</t>
        </is>
      </c>
      <c r="X617" s="73" t="n">
        <v>0</v>
      </c>
      <c r="Y617" s="73" t="inlineStr"/>
      <c r="Z617" s="73" t="n">
        <v>0</v>
      </c>
      <c r="AA617" s="73" t="inlineStr">
        <is>
          <t>P0</t>
        </is>
      </c>
      <c r="AB617" s="73" t="n">
        <v>0</v>
      </c>
      <c r="AC617" s="73" t="n"/>
      <c r="AD617" s="73" t="n"/>
      <c r="AE617" s="73" t="n"/>
      <c r="AF617" s="73" t="n"/>
      <c r="AG617" s="73" t="n"/>
      <c r="AH617" s="73" t="n"/>
      <c r="AI617" s="73" t="n"/>
      <c r="AJ617" s="73" t="n"/>
      <c r="AK617" s="73" t="n"/>
      <c r="AL617" s="73" t="n"/>
      <c r="AM617" s="73" t="n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73" t="n"/>
      <c r="BQ617" s="62">
        <f>COUNTIF($G617:$BP617,"a")+COUNTIF($G617:$BP617,"r0,a5")/2+COUNTIF($G617:$BP617,"p5,a5")/2</f>
        <v/>
      </c>
      <c r="BR617" s="62">
        <f>COUNTIF($G617:$BP617,"d")+COUNTIF($G617:$BP617,"r0,d5")/2+COUNTIF($G617:$BP617,"p5,d5")/2</f>
        <v/>
      </c>
      <c r="BS617" s="62">
        <f>COUNTIF($G617:$BP617,"b")+COUNTIF($G617:$BP617,"r0,b5")/2+COUNTIF($G617:$BP617,"p5,b5")/2</f>
        <v/>
      </c>
      <c r="BT617" s="62">
        <f>COUNTIF($G617:$BP617,"c")+COUNTIF($G617:$BP617,"r0,c5")/2+COUNTIF($G617:$BP617,"p5,c5")/2</f>
        <v/>
      </c>
      <c r="BU617" s="62">
        <f>COUNTIF($G617:$BP617,"KH")+COUNTIF($G617:$BP617,"TL")+COUNTIF($G617:$BP617,"L")</f>
        <v/>
      </c>
      <c r="BV617" s="62" t="n"/>
      <c r="BW617" s="62">
        <f>COUNTIF($G617:$BP617,"hh")</f>
        <v/>
      </c>
      <c r="BX617" s="62">
        <f>COUNTIF($G617:$BP617,"nt7")</f>
        <v/>
      </c>
      <c r="BY617" s="62">
        <f>COUNTIF($G617:$BP617,"P")+COUNTIF($G617:$BP617,"p5,a5")/2+COUNTIF($G617:$BP617,"p5,b5")/2+COUNTIF($G617:$BP617,"p5,c5")/2+COUNTIF($G617:$BP617,"p5,d5")/2</f>
        <v/>
      </c>
      <c r="BZ617" s="63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4">
        <f>IF(BZ617&gt;25,4,IF(BZ617&gt;18,3,IF(BZ617&gt;12,2,IF(BZ617&gt;4,1,0))))-BX617-2+1</f>
        <v/>
      </c>
      <c r="CE617" s="30" t="n"/>
      <c r="CF617" s="64">
        <f>CD617*CI617</f>
        <v/>
      </c>
      <c r="CG617" s="65">
        <f>F617-BY617+1</f>
        <v/>
      </c>
      <c r="CH617" s="64">
        <f>CE617*16</f>
        <v/>
      </c>
      <c r="CI617" s="66">
        <f>VLOOKUP(A617,[1]DATA!$A$6:$AI$331,34,0)</f>
        <v/>
      </c>
      <c r="CJ617" s="67">
        <f>VLOOKUP(A617,[2]CHAMCONG!A$7:CI$333,79,0)</f>
        <v/>
      </c>
      <c r="CK617" s="68">
        <f>CJ617-CA617</f>
        <v/>
      </c>
    </row>
    <row r="618">
      <c r="A618" s="88" t="inlineStr">
        <is>
          <t>CT06</t>
        </is>
      </c>
      <c r="B618" s="70" t="inlineStr">
        <is>
          <t>Nguyễn Thị Hương Lan</t>
        </is>
      </c>
      <c r="C618" s="77" t="inlineStr">
        <is>
          <t>QA/QC X2</t>
        </is>
      </c>
      <c r="D618" s="84" t="inlineStr">
        <is>
          <t>Trực tiếp</t>
        </is>
      </c>
      <c r="E618" s="69" t="inlineStr">
        <is>
          <t>2022-02-25</t>
        </is>
      </c>
      <c r="F618" s="69" t="inlineStr"/>
      <c r="G618" s="73" t="inlineStr">
        <is>
          <t>P0</t>
        </is>
      </c>
      <c r="H618" s="73" t="n">
        <v>0</v>
      </c>
      <c r="I618" s="75" t="inlineStr">
        <is>
          <t>P0</t>
        </is>
      </c>
      <c r="J618" s="75" t="n">
        <v>0</v>
      </c>
      <c r="K618" s="73" t="inlineStr"/>
      <c r="L618" s="73" t="n">
        <v>0</v>
      </c>
      <c r="M618" s="73" t="inlineStr">
        <is>
          <t>P0</t>
        </is>
      </c>
      <c r="N618" s="73" t="n">
        <v>0</v>
      </c>
      <c r="O618" s="75" t="inlineStr">
        <is>
          <t>P0</t>
        </is>
      </c>
      <c r="P618" s="75" t="n">
        <v>0</v>
      </c>
      <c r="Q618" s="73" t="inlineStr">
        <is>
          <t>P0</t>
        </is>
      </c>
      <c r="R618" s="73" t="n">
        <v>0</v>
      </c>
      <c r="S618" s="73" t="inlineStr">
        <is>
          <t>P0</t>
        </is>
      </c>
      <c r="T618" s="73" t="n">
        <v>0</v>
      </c>
      <c r="U618" s="73" t="inlineStr">
        <is>
          <t>P0</t>
        </is>
      </c>
      <c r="V618" s="73" t="n">
        <v>0</v>
      </c>
      <c r="W618" s="73" t="inlineStr">
        <is>
          <t>L</t>
        </is>
      </c>
      <c r="X618" s="73" t="n">
        <v>0</v>
      </c>
      <c r="Y618" s="73" t="inlineStr"/>
      <c r="Z618" s="73" t="n">
        <v>0</v>
      </c>
      <c r="AA618" s="73" t="inlineStr">
        <is>
          <t>P0</t>
        </is>
      </c>
      <c r="AB618" s="73" t="n">
        <v>0</v>
      </c>
      <c r="AC618" s="73" t="n"/>
      <c r="AD618" s="73" t="n"/>
      <c r="AE618" s="73" t="n"/>
      <c r="AF618" s="73" t="n"/>
      <c r="AG618" s="73" t="n"/>
      <c r="AH618" s="73" t="n"/>
      <c r="AI618" s="73" t="n"/>
      <c r="AJ618" s="73" t="n"/>
      <c r="AK618" s="73" t="n"/>
      <c r="AL618" s="73" t="n"/>
      <c r="AM618" s="73" t="n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73" t="n"/>
      <c r="BQ618" s="62">
        <f>COUNTIF($G618:$BP618,"a")+COUNTIF($G618:$BP618,"r0,a5")/2+COUNTIF($G618:$BP618,"p5,a5")/2</f>
        <v/>
      </c>
      <c r="BR618" s="62">
        <f>COUNTIF($G618:$BP618,"d")+COUNTIF($G618:$BP618,"r0,d5")/2+COUNTIF($G618:$BP618,"p5,d5")/2</f>
        <v/>
      </c>
      <c r="BS618" s="62">
        <f>COUNTIF($G618:$BP618,"b")+COUNTIF($G618:$BP618,"r0,b5")/2+COUNTIF($G618:$BP618,"p5,b5")/2</f>
        <v/>
      </c>
      <c r="BT618" s="62">
        <f>COUNTIF($G618:$BP618,"c")+COUNTIF($G618:$BP618,"r0,c5")/2+COUNTIF($G618:$BP618,"p5,c5")/2</f>
        <v/>
      </c>
      <c r="BU618" s="62">
        <f>COUNTIF($G618:$BP618,"KH")+COUNTIF($G618:$BP618,"TL")+COUNTIF($G618:$BP618,"L")</f>
        <v/>
      </c>
      <c r="BV618" s="62" t="n"/>
      <c r="BW618" s="62">
        <f>COUNTIF($G618:$BP618,"hh")</f>
        <v/>
      </c>
      <c r="BX618" s="62">
        <f>COUNTIF($G618:$BP618,"nt7")</f>
        <v/>
      </c>
      <c r="BY618" s="62">
        <f>COUNTIF($G618:$BP618,"P")+COUNTIF($G618:$BP618,"p5,a5")/2+COUNTIF($G618:$BP618,"p5,b5")/2+COUNTIF($G618:$BP618,"p5,c5")/2+COUNTIF($G618:$BP618,"p5,d5")/2</f>
        <v/>
      </c>
      <c r="BZ618" s="63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4">
        <f>IF(BZ618&gt;25,4,IF(BZ618&gt;18,3,IF(BZ618&gt;12,2,IF(BZ618&gt;4,1,0))))-BX618-2+1</f>
        <v/>
      </c>
      <c r="CE618" s="30" t="n"/>
      <c r="CF618" s="64">
        <f>CD618*CI618</f>
        <v/>
      </c>
      <c r="CG618" s="65">
        <f>F618-BY618+1</f>
        <v/>
      </c>
      <c r="CH618" s="64">
        <f>CE618*16</f>
        <v/>
      </c>
      <c r="CI618" s="66">
        <f>VLOOKUP(A618,[1]DATA!$A$6:$AI$331,34,0)</f>
        <v/>
      </c>
      <c r="CJ618" s="67">
        <f>VLOOKUP(A618,[2]CHAMCONG!A$7:CI$333,79,0)</f>
        <v/>
      </c>
      <c r="CK618" s="68">
        <f>CJ618-CA618</f>
        <v/>
      </c>
    </row>
    <row r="619">
      <c r="A619" s="88" t="inlineStr">
        <is>
          <t>CT07</t>
        </is>
      </c>
      <c r="B619" s="70" t="inlineStr">
        <is>
          <t>Trịnh Quốc Tiến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2022-03-03</t>
        </is>
      </c>
      <c r="F619" s="69" t="inlineStr"/>
      <c r="G619" s="73" t="inlineStr">
        <is>
          <t>P0</t>
        </is>
      </c>
      <c r="H619" s="73" t="n">
        <v>0</v>
      </c>
      <c r="I619" s="75" t="inlineStr">
        <is>
          <t>P0</t>
        </is>
      </c>
      <c r="J619" s="75" t="n">
        <v>0</v>
      </c>
      <c r="K619" s="73" t="inlineStr"/>
      <c r="L619" s="73" t="n">
        <v>0</v>
      </c>
      <c r="M619" s="73" t="inlineStr">
        <is>
          <t>P0</t>
        </is>
      </c>
      <c r="N619" s="73" t="n">
        <v>0</v>
      </c>
      <c r="O619" s="75" t="inlineStr">
        <is>
          <t>P0</t>
        </is>
      </c>
      <c r="P619" s="75" t="n">
        <v>0</v>
      </c>
      <c r="Q619" s="73" t="inlineStr">
        <is>
          <t>P0</t>
        </is>
      </c>
      <c r="R619" s="73" t="n">
        <v>0</v>
      </c>
      <c r="S619" s="73" t="inlineStr">
        <is>
          <t>P0</t>
        </is>
      </c>
      <c r="T619" s="73" t="n">
        <v>0</v>
      </c>
      <c r="U619" s="73" t="inlineStr">
        <is>
          <t>P0</t>
        </is>
      </c>
      <c r="V619" s="73" t="n">
        <v>0</v>
      </c>
      <c r="W619" s="73" t="inlineStr">
        <is>
          <t>L</t>
        </is>
      </c>
      <c r="X619" s="73" t="n">
        <v>0</v>
      </c>
      <c r="Y619" s="73" t="inlineStr"/>
      <c r="Z619" s="73" t="n">
        <v>0</v>
      </c>
      <c r="AA619" s="73" t="inlineStr">
        <is>
          <t>P0</t>
        </is>
      </c>
      <c r="AB619" s="73" t="n">
        <v>0</v>
      </c>
      <c r="AC619" s="73" t="n"/>
      <c r="AD619" s="73" t="n"/>
      <c r="AE619" s="73" t="n"/>
      <c r="AF619" s="73" t="n"/>
      <c r="AG619" s="73" t="n"/>
      <c r="AH619" s="73" t="n"/>
      <c r="AI619" s="73" t="n"/>
      <c r="AJ619" s="73" t="n"/>
      <c r="AK619" s="73" t="n"/>
      <c r="AL619" s="73" t="n"/>
      <c r="AM619" s="73" t="n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73" t="n"/>
      <c r="BQ619" s="62">
        <f>COUNTIF($G619:$BP619,"a")+COUNTIF($G619:$BP619,"r0,a5")/2+COUNTIF($G619:$BP619,"p5,a5")/2</f>
        <v/>
      </c>
      <c r="BR619" s="62">
        <f>COUNTIF($G619:$BP619,"d")+COUNTIF($G619:$BP619,"r0,d5")/2+COUNTIF($G619:$BP619,"p5,d5")/2</f>
        <v/>
      </c>
      <c r="BS619" s="62">
        <f>COUNTIF($G619:$BP619,"b")+COUNTIF($G619:$BP619,"r0,b5")/2+COUNTIF($G619:$BP619,"p5,b5")/2</f>
        <v/>
      </c>
      <c r="BT619" s="62">
        <f>COUNTIF($G619:$BP619,"c")+COUNTIF($G619:$BP619,"r0,c5")/2+COUNTIF($G619:$BP619,"p5,c5")/2</f>
        <v/>
      </c>
      <c r="BU619" s="62">
        <f>COUNTIF($G619:$BP619,"KH")+COUNTIF($G619:$BP619,"TL")+COUNTIF($G619:$BP619,"L")</f>
        <v/>
      </c>
      <c r="BV619" s="62" t="n"/>
      <c r="BW619" s="62">
        <f>COUNTIF($G619:$BP619,"hh")</f>
        <v/>
      </c>
      <c r="BX619" s="62">
        <f>COUNTIF($G619:$BP619,"nt7")</f>
        <v/>
      </c>
      <c r="BY619" s="62">
        <f>COUNTIF($G619:$BP619,"P")+COUNTIF($G619:$BP619,"p5,a5")/2+COUNTIF($G619:$BP619,"p5,b5")/2+COUNTIF($G619:$BP619,"p5,c5")/2+COUNTIF($G619:$BP619,"p5,d5")/2</f>
        <v/>
      </c>
      <c r="BZ619" s="63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4">
        <f>IF(BZ619&gt;25,4,IF(BZ619&gt;18,3,IF(BZ619&gt;12,2,IF(BZ619&gt;4,1,0))))-BX619-2+1</f>
        <v/>
      </c>
      <c r="CE619" s="30" t="n"/>
      <c r="CF619" s="64">
        <f>CD619*CI619</f>
        <v/>
      </c>
      <c r="CG619" s="65">
        <f>F619-BY619+1</f>
        <v/>
      </c>
      <c r="CH619" s="64">
        <f>CE619*16</f>
        <v/>
      </c>
      <c r="CI619" s="66">
        <f>VLOOKUP(A619,[1]DATA!$A$6:$AI$331,34,0)</f>
        <v/>
      </c>
      <c r="CJ619" s="67">
        <f>VLOOKUP(A619,[2]CHAMCONG!A$7:CI$333,79,0)</f>
        <v/>
      </c>
      <c r="CK619" s="68">
        <f>CJ619-CA619</f>
        <v/>
      </c>
    </row>
    <row r="620">
      <c r="A620" s="88" t="inlineStr">
        <is>
          <t>CT08</t>
        </is>
      </c>
      <c r="B620" s="70" t="inlineStr">
        <is>
          <t>Trần Thị Kim Hương</t>
        </is>
      </c>
      <c r="C620" s="77" t="inlineStr">
        <is>
          <t>QA/QC X2</t>
        </is>
      </c>
      <c r="D620" s="84" t="inlineStr">
        <is>
          <t>Trực tiếp</t>
        </is>
      </c>
      <c r="E620" s="69" t="inlineStr">
        <is>
          <t>2022-03-04</t>
        </is>
      </c>
      <c r="F620" s="69" t="inlineStr"/>
      <c r="G620" s="73" t="inlineStr">
        <is>
          <t>P0</t>
        </is>
      </c>
      <c r="H620" s="73" t="n">
        <v>0</v>
      </c>
      <c r="I620" s="75" t="inlineStr">
        <is>
          <t>P0</t>
        </is>
      </c>
      <c r="J620" s="75" t="n">
        <v>0</v>
      </c>
      <c r="K620" s="73" t="inlineStr"/>
      <c r="L620" s="73" t="n">
        <v>0</v>
      </c>
      <c r="M620" s="73" t="inlineStr">
        <is>
          <t>P0</t>
        </is>
      </c>
      <c r="N620" s="73" t="n">
        <v>0</v>
      </c>
      <c r="O620" s="75" t="inlineStr">
        <is>
          <t>P0</t>
        </is>
      </c>
      <c r="P620" s="75" t="n">
        <v>0</v>
      </c>
      <c r="Q620" s="73" t="inlineStr">
        <is>
          <t>P0</t>
        </is>
      </c>
      <c r="R620" s="73" t="n">
        <v>0</v>
      </c>
      <c r="S620" s="73" t="inlineStr">
        <is>
          <t>P0</t>
        </is>
      </c>
      <c r="T620" s="73" t="n">
        <v>0</v>
      </c>
      <c r="U620" s="73" t="inlineStr">
        <is>
          <t>P0</t>
        </is>
      </c>
      <c r="V620" s="73" t="n">
        <v>0</v>
      </c>
      <c r="W620" s="73" t="inlineStr">
        <is>
          <t>L</t>
        </is>
      </c>
      <c r="X620" s="73" t="n">
        <v>0</v>
      </c>
      <c r="Y620" s="73" t="inlineStr"/>
      <c r="Z620" s="73" t="n">
        <v>0</v>
      </c>
      <c r="AA620" s="73" t="inlineStr">
        <is>
          <t>P0</t>
        </is>
      </c>
      <c r="AB620" s="73" t="n">
        <v>0</v>
      </c>
      <c r="AC620" s="73" t="n"/>
      <c r="AD620" s="73" t="n"/>
      <c r="AE620" s="73" t="n"/>
      <c r="AF620" s="73" t="n"/>
      <c r="AG620" s="73" t="n"/>
      <c r="AH620" s="73" t="n"/>
      <c r="AI620" s="73" t="n"/>
      <c r="AJ620" s="73" t="n"/>
      <c r="AK620" s="73" t="n"/>
      <c r="AL620" s="73" t="n"/>
      <c r="AM620" s="73" t="n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73" t="n"/>
      <c r="BQ620" s="62">
        <f>COUNTIF($G620:$BP620,"a")+COUNTIF($G620:$BP620,"r0,a5")/2+COUNTIF($G620:$BP620,"p5,a5")/2</f>
        <v/>
      </c>
      <c r="BR620" s="62">
        <f>COUNTIF($G620:$BP620,"d")+COUNTIF($G620:$BP620,"r0,d5")/2+COUNTIF($G620:$BP620,"p5,d5")/2</f>
        <v/>
      </c>
      <c r="BS620" s="62">
        <f>COUNTIF($G620:$BP620,"b")+COUNTIF($G620:$BP620,"r0,b5")/2+COUNTIF($G620:$BP620,"p5,b5")/2</f>
        <v/>
      </c>
      <c r="BT620" s="62">
        <f>COUNTIF($G620:$BP620,"c")+COUNTIF($G620:$BP620,"r0,c5")/2+COUNTIF($G620:$BP620,"p5,c5")/2</f>
        <v/>
      </c>
      <c r="BU620" s="62">
        <f>COUNTIF($G620:$BP620,"KH")+COUNTIF($G620:$BP620,"TL")+COUNTIF($G620:$BP620,"L")</f>
        <v/>
      </c>
      <c r="BV620" s="62" t="n"/>
      <c r="BW620" s="62">
        <f>COUNTIF($G620:$BP620,"hh")</f>
        <v/>
      </c>
      <c r="BX620" s="62">
        <f>COUNTIF($G620:$BP620,"nt7")</f>
        <v/>
      </c>
      <c r="BY620" s="62">
        <f>COUNTIF($G620:$BP620,"P")+COUNTIF($G620:$BP620,"p5,a5")/2+COUNTIF($G620:$BP620,"p5,b5")/2+COUNTIF($G620:$BP620,"p5,c5")/2+COUNTIF($G620:$BP620,"p5,d5")/2</f>
        <v/>
      </c>
      <c r="BZ620" s="63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4">
        <f>IF(BZ620&gt;25,4,IF(BZ620&gt;18,3,IF(BZ620&gt;12,2,IF(BZ620&gt;4,1,0))))-BX620-2+1</f>
        <v/>
      </c>
      <c r="CE620" s="30" t="n"/>
      <c r="CF620" s="64">
        <f>CD620*CI620</f>
        <v/>
      </c>
      <c r="CG620" s="65">
        <f>F620-BY620+1</f>
        <v/>
      </c>
      <c r="CH620" s="64">
        <f>CE620*16</f>
        <v/>
      </c>
      <c r="CI620" s="66">
        <f>VLOOKUP(A620,[1]DATA!$A$6:$AI$331,34,0)</f>
        <v/>
      </c>
      <c r="CJ620" s="67">
        <f>VLOOKUP(A620,[2]CHAMCONG!A$7:CI$333,79,0)</f>
        <v/>
      </c>
      <c r="CK620" s="68">
        <f>CJ620-CA620</f>
        <v/>
      </c>
    </row>
    <row r="621">
      <c r="A621" s="88" t="inlineStr">
        <is>
          <t>CT09</t>
        </is>
      </c>
      <c r="B621" s="70" t="inlineStr">
        <is>
          <t>Trần Hoàng Anh</t>
        </is>
      </c>
      <c r="C621" s="77" t="inlineStr">
        <is>
          <t>QA/QC X2</t>
        </is>
      </c>
      <c r="D621" s="84" t="inlineStr">
        <is>
          <t>Trực tiếp</t>
        </is>
      </c>
      <c r="E621" s="69" t="inlineStr">
        <is>
          <t>2022-03-03</t>
        </is>
      </c>
      <c r="F621" s="69" t="inlineStr"/>
      <c r="G621" s="73" t="inlineStr">
        <is>
          <t>P0</t>
        </is>
      </c>
      <c r="H621" s="73" t="n">
        <v>0</v>
      </c>
      <c r="I621" s="75" t="inlineStr">
        <is>
          <t>P0</t>
        </is>
      </c>
      <c r="J621" s="75" t="n">
        <v>0</v>
      </c>
      <c r="K621" s="73" t="inlineStr"/>
      <c r="L621" s="73" t="n">
        <v>0</v>
      </c>
      <c r="M621" s="73" t="inlineStr">
        <is>
          <t>P0</t>
        </is>
      </c>
      <c r="N621" s="73" t="n">
        <v>0</v>
      </c>
      <c r="O621" s="75" t="inlineStr">
        <is>
          <t>P0</t>
        </is>
      </c>
      <c r="P621" s="75" t="n">
        <v>0</v>
      </c>
      <c r="Q621" s="73" t="inlineStr">
        <is>
          <t>P0</t>
        </is>
      </c>
      <c r="R621" s="73" t="n">
        <v>0</v>
      </c>
      <c r="S621" s="73" t="inlineStr">
        <is>
          <t>P0</t>
        </is>
      </c>
      <c r="T621" s="73" t="n">
        <v>0</v>
      </c>
      <c r="U621" s="73" t="inlineStr">
        <is>
          <t>P0</t>
        </is>
      </c>
      <c r="V621" s="73" t="n">
        <v>0</v>
      </c>
      <c r="W621" s="73" t="inlineStr">
        <is>
          <t>L</t>
        </is>
      </c>
      <c r="X621" s="73" t="n">
        <v>0</v>
      </c>
      <c r="Y621" s="73" t="inlineStr"/>
      <c r="Z621" s="73" t="n">
        <v>0</v>
      </c>
      <c r="AA621" s="73" t="inlineStr">
        <is>
          <t>P0</t>
        </is>
      </c>
      <c r="AB621" s="73" t="n">
        <v>0</v>
      </c>
      <c r="AC621" s="73" t="n"/>
      <c r="AD621" s="73" t="n"/>
      <c r="AE621" s="73" t="n"/>
      <c r="AF621" s="73" t="n"/>
      <c r="AG621" s="73" t="n"/>
      <c r="AH621" s="73" t="n"/>
      <c r="AI621" s="73" t="n"/>
      <c r="AJ621" s="73" t="n"/>
      <c r="AK621" s="73" t="n"/>
      <c r="AL621" s="73" t="n"/>
      <c r="AM621" s="73" t="n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73" t="n"/>
      <c r="BQ621" s="62">
        <f>COUNTIF($G621:$BP621,"a")+COUNTIF($G621:$BP621,"r0,a5")/2+COUNTIF($G621:$BP621,"p5,a5")/2</f>
        <v/>
      </c>
      <c r="BR621" s="62">
        <f>COUNTIF($G621:$BP621,"d")+COUNTIF($G621:$BP621,"r0,d5")/2+COUNTIF($G621:$BP621,"p5,d5")/2</f>
        <v/>
      </c>
      <c r="BS621" s="62">
        <f>COUNTIF($G621:$BP621,"b")+COUNTIF($G621:$BP621,"r0,b5")/2+COUNTIF($G621:$BP621,"p5,b5")/2</f>
        <v/>
      </c>
      <c r="BT621" s="62">
        <f>COUNTIF($G621:$BP621,"c")+COUNTIF($G621:$BP621,"r0,c5")/2+COUNTIF($G621:$BP621,"p5,c5")/2</f>
        <v/>
      </c>
      <c r="BU621" s="62">
        <f>COUNTIF($G621:$BP621,"KH")+COUNTIF($G621:$BP621,"TL")+COUNTIF($G621:$BP621,"L")</f>
        <v/>
      </c>
      <c r="BV621" s="62" t="n"/>
      <c r="BW621" s="62">
        <f>COUNTIF($G621:$BP621,"hh")</f>
        <v/>
      </c>
      <c r="BX621" s="62">
        <f>COUNTIF($G621:$BP621,"nt7")</f>
        <v/>
      </c>
      <c r="BY621" s="62">
        <f>COUNTIF($G621:$BP621,"P")+COUNTIF($G621:$BP621,"p5,a5")/2+COUNTIF($G621:$BP621,"p5,b5")/2+COUNTIF($G621:$BP621,"p5,c5")/2+COUNTIF($G621:$BP621,"p5,d5")/2</f>
        <v/>
      </c>
      <c r="BZ621" s="63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4">
        <f>IF(BZ621&gt;25,4,IF(BZ621&gt;18,3,IF(BZ621&gt;12,2,IF(BZ621&gt;4,1,0))))-BX621-2+1</f>
        <v/>
      </c>
      <c r="CE621" s="30" t="n"/>
      <c r="CF621" s="64">
        <f>CD621*CI621</f>
        <v/>
      </c>
      <c r="CG621" s="65">
        <f>F621-BY621+1</f>
        <v/>
      </c>
      <c r="CH621" s="64">
        <f>CE621*16</f>
        <v/>
      </c>
      <c r="CI621" s="66">
        <f>VLOOKUP(A621,[1]DATA!$A$6:$AI$331,34,0)</f>
        <v/>
      </c>
      <c r="CJ621" s="67">
        <f>VLOOKUP(A621,[2]CHAMCONG!A$7:CI$333,79,0)</f>
        <v/>
      </c>
      <c r="CK621" s="68">
        <f>CJ621-CA621</f>
        <v/>
      </c>
    </row>
    <row r="622">
      <c r="A622" s="88" t="inlineStr">
        <is>
          <t>VIN04</t>
        </is>
      </c>
      <c r="B622" s="70" t="inlineStr">
        <is>
          <t>Nguyễn Văn Giàu</t>
        </is>
      </c>
      <c r="C622" s="77" t="inlineStr">
        <is>
          <t>QA/QC X2</t>
        </is>
      </c>
      <c r="D622" s="84" t="inlineStr">
        <is>
          <t>Trực tiếp</t>
        </is>
      </c>
      <c r="E622" s="69" t="inlineStr">
        <is>
          <t>2022-03-18</t>
        </is>
      </c>
      <c r="F622" s="69" t="inlineStr"/>
      <c r="G622" s="73" t="inlineStr">
        <is>
          <t>P0</t>
        </is>
      </c>
      <c r="H622" s="73" t="n">
        <v>0</v>
      </c>
      <c r="I622" s="75" t="inlineStr">
        <is>
          <t>P0</t>
        </is>
      </c>
      <c r="J622" s="75" t="n">
        <v>0</v>
      </c>
      <c r="K622" s="73" t="inlineStr"/>
      <c r="L622" s="73" t="n">
        <v>0</v>
      </c>
      <c r="M622" s="73" t="inlineStr">
        <is>
          <t>P0</t>
        </is>
      </c>
      <c r="N622" s="73" t="n">
        <v>0</v>
      </c>
      <c r="O622" s="75" t="inlineStr">
        <is>
          <t>P0</t>
        </is>
      </c>
      <c r="P622" s="75" t="n">
        <v>0</v>
      </c>
      <c r="Q622" s="73" t="inlineStr">
        <is>
          <t>P0</t>
        </is>
      </c>
      <c r="R622" s="73" t="n">
        <v>0</v>
      </c>
      <c r="S622" s="73" t="inlineStr">
        <is>
          <t>P0</t>
        </is>
      </c>
      <c r="T622" s="73" t="n">
        <v>0</v>
      </c>
      <c r="U622" s="73" t="inlineStr">
        <is>
          <t>P0</t>
        </is>
      </c>
      <c r="V622" s="73" t="n">
        <v>0</v>
      </c>
      <c r="W622" s="73" t="inlineStr">
        <is>
          <t>L</t>
        </is>
      </c>
      <c r="X622" s="73" t="n">
        <v>0</v>
      </c>
      <c r="Y622" s="73" t="inlineStr"/>
      <c r="Z622" s="73" t="n">
        <v>0</v>
      </c>
      <c r="AA622" s="73" t="inlineStr">
        <is>
          <t>P0</t>
        </is>
      </c>
      <c r="AB622" s="73" t="n">
        <v>0</v>
      </c>
      <c r="AC622" s="73" t="n"/>
      <c r="AD622" s="73" t="n"/>
      <c r="AE622" s="73" t="n"/>
      <c r="AF622" s="73" t="n"/>
      <c r="AG622" s="73" t="n"/>
      <c r="AH622" s="73" t="n"/>
      <c r="AI622" s="73" t="n"/>
      <c r="AJ622" s="73" t="n"/>
      <c r="AK622" s="73" t="n"/>
      <c r="AL622" s="73" t="n"/>
      <c r="AM622" s="73" t="n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73" t="n"/>
      <c r="BQ622" s="62">
        <f>COUNTIF($G622:$BP622,"a")+COUNTIF($G622:$BP622,"r0,a5")/2+COUNTIF($G622:$BP622,"p5,a5")/2</f>
        <v/>
      </c>
      <c r="BR622" s="62">
        <f>COUNTIF($G622:$BP622,"d")+COUNTIF($G622:$BP622,"r0,d5")/2+COUNTIF($G622:$BP622,"p5,d5")/2</f>
        <v/>
      </c>
      <c r="BS622" s="62">
        <f>COUNTIF($G622:$BP622,"b")+COUNTIF($G622:$BP622,"r0,b5")/2+COUNTIF($G622:$BP622,"p5,b5")/2</f>
        <v/>
      </c>
      <c r="BT622" s="62">
        <f>COUNTIF($G622:$BP622,"c")+COUNTIF($G622:$BP622,"r0,c5")/2+COUNTIF($G622:$BP622,"p5,c5")/2</f>
        <v/>
      </c>
      <c r="BU622" s="62">
        <f>COUNTIF($G622:$BP622,"KH")+COUNTIF($G622:$BP622,"TL")+COUNTIF($G622:$BP622,"L")</f>
        <v/>
      </c>
      <c r="BV622" s="62" t="n"/>
      <c r="BW622" s="62">
        <f>COUNTIF($G622:$BP622,"hh")</f>
        <v/>
      </c>
      <c r="BX622" s="62">
        <f>COUNTIF($G622:$BP622,"nt7")</f>
        <v/>
      </c>
      <c r="BY622" s="62">
        <f>COUNTIF($G622:$BP622,"P")+COUNTIF($G622:$BP622,"p5,a5")/2+COUNTIF($G622:$BP622,"p5,b5")/2+COUNTIF($G622:$BP622,"p5,c5")/2+COUNTIF($G622:$BP622,"p5,d5")/2</f>
        <v/>
      </c>
      <c r="BZ622" s="63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4">
        <f>IF(BZ622&gt;25,4,IF(BZ622&gt;18,3,IF(BZ622&gt;12,2,IF(BZ622&gt;4,1,0))))-BX622-2+1</f>
        <v/>
      </c>
      <c r="CE622" s="30" t="n"/>
      <c r="CF622" s="64">
        <f>CD622*CI622</f>
        <v/>
      </c>
      <c r="CG622" s="65">
        <f>F622-BY622+1</f>
        <v/>
      </c>
      <c r="CH622" s="64">
        <f>CE622*16</f>
        <v/>
      </c>
      <c r="CI622" s="66">
        <f>VLOOKUP(A622,[1]DATA!$A$6:$AI$331,34,0)</f>
        <v/>
      </c>
      <c r="CJ622" s="67">
        <f>VLOOKUP(A622,[2]CHAMCONG!A$7:CI$333,79,0)</f>
        <v/>
      </c>
      <c r="CK622" s="68">
        <f>CJ622-CA622</f>
        <v/>
      </c>
    </row>
    <row r="623">
      <c r="A623" s="88" t="inlineStr">
        <is>
          <t>VIN05</t>
        </is>
      </c>
      <c r="B623" s="70" t="inlineStr">
        <is>
          <t>Nguyễn Thị Trúc Lê</t>
        </is>
      </c>
      <c r="C623" s="77" t="inlineStr">
        <is>
          <t>QA/QC X2</t>
        </is>
      </c>
      <c r="D623" s="84" t="inlineStr">
        <is>
          <t>Trực tiếp</t>
        </is>
      </c>
      <c r="E623" s="69" t="inlineStr">
        <is>
          <t>2022-03-18</t>
        </is>
      </c>
      <c r="F623" s="69" t="inlineStr"/>
      <c r="G623" s="73" t="inlineStr">
        <is>
          <t>P0</t>
        </is>
      </c>
      <c r="H623" s="73" t="n">
        <v>0</v>
      </c>
      <c r="I623" s="75" t="inlineStr">
        <is>
          <t>P0</t>
        </is>
      </c>
      <c r="J623" s="75" t="n">
        <v>0</v>
      </c>
      <c r="K623" s="73" t="inlineStr"/>
      <c r="L623" s="73" t="n">
        <v>0</v>
      </c>
      <c r="M623" s="73" t="inlineStr">
        <is>
          <t>P0</t>
        </is>
      </c>
      <c r="N623" s="73" t="n">
        <v>0</v>
      </c>
      <c r="O623" s="75" t="inlineStr">
        <is>
          <t>P0</t>
        </is>
      </c>
      <c r="P623" s="75" t="n">
        <v>0</v>
      </c>
      <c r="Q623" s="73" t="inlineStr">
        <is>
          <t>P0</t>
        </is>
      </c>
      <c r="R623" s="73" t="n">
        <v>0</v>
      </c>
      <c r="S623" s="73" t="inlineStr">
        <is>
          <t>P0</t>
        </is>
      </c>
      <c r="T623" s="73" t="n">
        <v>0</v>
      </c>
      <c r="U623" s="73" t="inlineStr">
        <is>
          <t>P0</t>
        </is>
      </c>
      <c r="V623" s="73" t="n">
        <v>0</v>
      </c>
      <c r="W623" s="73" t="inlineStr">
        <is>
          <t>L</t>
        </is>
      </c>
      <c r="X623" s="73" t="n">
        <v>0</v>
      </c>
      <c r="Y623" s="73" t="inlineStr"/>
      <c r="Z623" s="73" t="n">
        <v>0</v>
      </c>
      <c r="AA623" s="73" t="inlineStr">
        <is>
          <t>P0</t>
        </is>
      </c>
      <c r="AB623" s="73" t="n">
        <v>0</v>
      </c>
      <c r="AC623" s="73" t="n"/>
      <c r="AD623" s="73" t="n"/>
      <c r="AE623" s="73" t="n"/>
      <c r="AF623" s="73" t="n"/>
      <c r="AG623" s="73" t="n"/>
      <c r="AH623" s="73" t="n"/>
      <c r="AI623" s="73" t="n"/>
      <c r="AJ623" s="73" t="n"/>
      <c r="AK623" s="73" t="n"/>
      <c r="AL623" s="73" t="n"/>
      <c r="AM623" s="73" t="n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73" t="n"/>
      <c r="BQ623" s="62">
        <f>COUNTIF($G623:$BP623,"a")+COUNTIF($G623:$BP623,"r0,a5")/2+COUNTIF($G623:$BP623,"p5,a5")/2</f>
        <v/>
      </c>
      <c r="BR623" s="62">
        <f>COUNTIF($G623:$BP623,"d")+COUNTIF($G623:$BP623,"r0,d5")/2+COUNTIF($G623:$BP623,"p5,d5")/2</f>
        <v/>
      </c>
      <c r="BS623" s="62">
        <f>COUNTIF($G623:$BP623,"b")+COUNTIF($G623:$BP623,"r0,b5")/2+COUNTIF($G623:$BP623,"p5,b5")/2</f>
        <v/>
      </c>
      <c r="BT623" s="62">
        <f>COUNTIF($G623:$BP623,"c")+COUNTIF($G623:$BP623,"r0,c5")/2+COUNTIF($G623:$BP623,"p5,c5")/2</f>
        <v/>
      </c>
      <c r="BU623" s="62">
        <f>COUNTIF($G623:$BP623,"KH")+COUNTIF($G623:$BP623,"TL")+COUNTIF($G623:$BP623,"L")</f>
        <v/>
      </c>
      <c r="BV623" s="62" t="n"/>
      <c r="BW623" s="62">
        <f>COUNTIF($G623:$BP623,"hh")</f>
        <v/>
      </c>
      <c r="BX623" s="62">
        <f>COUNTIF($G623:$BP623,"nt7")</f>
        <v/>
      </c>
      <c r="BY623" s="62">
        <f>COUNTIF($G623:$BP623,"P")+COUNTIF($G623:$BP623,"p5,a5")/2+COUNTIF($G623:$BP623,"p5,b5")/2+COUNTIF($G623:$BP623,"p5,c5")/2+COUNTIF($G623:$BP623,"p5,d5")/2</f>
        <v/>
      </c>
      <c r="BZ623" s="63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4">
        <f>IF(BZ623&gt;25,4,IF(BZ623&gt;18,3,IF(BZ623&gt;12,2,IF(BZ623&gt;4,1,0))))-BX623-2+1</f>
        <v/>
      </c>
      <c r="CE623" s="30" t="n"/>
      <c r="CF623" s="64">
        <f>CD623*CI623</f>
        <v/>
      </c>
      <c r="CG623" s="65">
        <f>F623-BY623+1</f>
        <v/>
      </c>
      <c r="CH623" s="64">
        <f>CE623*16</f>
        <v/>
      </c>
      <c r="CI623" s="66">
        <f>VLOOKUP(A623,[1]DATA!$A$6:$AI$331,34,0)</f>
        <v/>
      </c>
      <c r="CJ623" s="67">
        <f>VLOOKUP(A623,[2]CHAMCONG!A$7:CI$333,79,0)</f>
        <v/>
      </c>
      <c r="CK623" s="68">
        <f>CJ623-CA623</f>
        <v/>
      </c>
    </row>
    <row r="624">
      <c r="A624" s="88" t="inlineStr">
        <is>
          <t>VIN06</t>
        </is>
      </c>
      <c r="B624" s="70" t="inlineStr">
        <is>
          <t>Nguyễn Bích Tuyền</t>
        </is>
      </c>
      <c r="C624" s="77" t="inlineStr">
        <is>
          <t>QA/QC X2</t>
        </is>
      </c>
      <c r="D624" s="84" t="inlineStr">
        <is>
          <t>Trực tiếp</t>
        </is>
      </c>
      <c r="E624" s="69" t="inlineStr">
        <is>
          <t>2022-03-18</t>
        </is>
      </c>
      <c r="F624" s="69" t="inlineStr"/>
      <c r="G624" s="73" t="inlineStr">
        <is>
          <t>P0</t>
        </is>
      </c>
      <c r="H624" s="73" t="n">
        <v>0</v>
      </c>
      <c r="I624" s="75" t="inlineStr">
        <is>
          <t>P0</t>
        </is>
      </c>
      <c r="J624" s="75" t="n">
        <v>0</v>
      </c>
      <c r="K624" s="73" t="inlineStr"/>
      <c r="L624" s="73" t="n">
        <v>0</v>
      </c>
      <c r="M624" s="73" t="inlineStr">
        <is>
          <t>P0</t>
        </is>
      </c>
      <c r="N624" s="73" t="n">
        <v>0</v>
      </c>
      <c r="O624" s="75" t="inlineStr">
        <is>
          <t>P0</t>
        </is>
      </c>
      <c r="P624" s="75" t="n">
        <v>0</v>
      </c>
      <c r="Q624" s="73" t="inlineStr">
        <is>
          <t>P0</t>
        </is>
      </c>
      <c r="R624" s="73" t="n">
        <v>0</v>
      </c>
      <c r="S624" s="73" t="inlineStr">
        <is>
          <t>P0</t>
        </is>
      </c>
      <c r="T624" s="73" t="n">
        <v>0</v>
      </c>
      <c r="U624" s="73" t="inlineStr">
        <is>
          <t>P0</t>
        </is>
      </c>
      <c r="V624" s="73" t="n">
        <v>0</v>
      </c>
      <c r="W624" s="73" t="inlineStr">
        <is>
          <t>L</t>
        </is>
      </c>
      <c r="X624" s="73" t="n">
        <v>0</v>
      </c>
      <c r="Y624" s="73" t="inlineStr"/>
      <c r="Z624" s="73" t="n">
        <v>0</v>
      </c>
      <c r="AA624" s="73" t="inlineStr">
        <is>
          <t>P0</t>
        </is>
      </c>
      <c r="AB624" s="73" t="n">
        <v>0</v>
      </c>
      <c r="AC624" s="73" t="n"/>
      <c r="AD624" s="73" t="n"/>
      <c r="AE624" s="73" t="n"/>
      <c r="AF624" s="73" t="n"/>
      <c r="AG624" s="73" t="n"/>
      <c r="AH624" s="73" t="n"/>
      <c r="AI624" s="73" t="n"/>
      <c r="AJ624" s="73" t="n"/>
      <c r="AK624" s="73" t="n"/>
      <c r="AL624" s="73" t="n"/>
      <c r="AM624" s="73" t="n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73" t="n"/>
      <c r="BQ624" s="62">
        <f>COUNTIF($G624:$BP624,"a")+COUNTIF($G624:$BP624,"r0,a5")/2+COUNTIF($G624:$BP624,"p5,a5")/2</f>
        <v/>
      </c>
      <c r="BR624" s="62">
        <f>COUNTIF($G624:$BP624,"d")+COUNTIF($G624:$BP624,"r0,d5")/2+COUNTIF($G624:$BP624,"p5,d5")/2</f>
        <v/>
      </c>
      <c r="BS624" s="62">
        <f>COUNTIF($G624:$BP624,"b")+COUNTIF($G624:$BP624,"r0,b5")/2+COUNTIF($G624:$BP624,"p5,b5")/2</f>
        <v/>
      </c>
      <c r="BT624" s="62">
        <f>COUNTIF($G624:$BP624,"c")+COUNTIF($G624:$BP624,"r0,c5")/2+COUNTIF($G624:$BP624,"p5,c5")/2</f>
        <v/>
      </c>
      <c r="BU624" s="62">
        <f>COUNTIF($G624:$BP624,"KH")+COUNTIF($G624:$BP624,"TL")+COUNTIF($G624:$BP624,"L")</f>
        <v/>
      </c>
      <c r="BV624" s="62" t="n"/>
      <c r="BW624" s="62">
        <f>COUNTIF($G624:$BP624,"hh")</f>
        <v/>
      </c>
      <c r="BX624" s="62">
        <f>COUNTIF($G624:$BP624,"nt7")</f>
        <v/>
      </c>
      <c r="BY624" s="62">
        <f>COUNTIF($G624:$BP624,"P")+COUNTIF($G624:$BP624,"p5,a5")/2+COUNTIF($G624:$BP624,"p5,b5")/2+COUNTIF($G624:$BP624,"p5,c5")/2+COUNTIF($G624:$BP624,"p5,d5")/2</f>
        <v/>
      </c>
      <c r="BZ624" s="63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4">
        <f>IF(BZ624&gt;25,4,IF(BZ624&gt;18,3,IF(BZ624&gt;12,2,IF(BZ624&gt;4,1,0))))-BX624-2+1</f>
        <v/>
      </c>
      <c r="CE624" s="30" t="n"/>
      <c r="CF624" s="64">
        <f>CD624*CI624</f>
        <v/>
      </c>
      <c r="CG624" s="65">
        <f>F624-BY624+1</f>
        <v/>
      </c>
      <c r="CH624" s="64">
        <f>CE624*16</f>
        <v/>
      </c>
      <c r="CI624" s="66">
        <f>VLOOKUP(A624,[1]DATA!$A$6:$AI$331,34,0)</f>
        <v/>
      </c>
      <c r="CJ624" s="67">
        <f>VLOOKUP(A624,[2]CHAMCONG!A$7:CI$333,79,0)</f>
        <v/>
      </c>
      <c r="CK624" s="68">
        <f>CJ624-CA624</f>
        <v/>
      </c>
    </row>
    <row r="625">
      <c r="A625" s="88" t="inlineStr">
        <is>
          <t>VIN08</t>
        </is>
      </c>
      <c r="B625" s="70" t="inlineStr">
        <is>
          <t>Trần Minh Dương</t>
        </is>
      </c>
      <c r="C625" s="77" t="inlineStr">
        <is>
          <t>QA/QC X1 Xi</t>
        </is>
      </c>
      <c r="D625" s="84" t="inlineStr">
        <is>
          <t>Trực tiếp</t>
        </is>
      </c>
      <c r="E625" s="69" t="inlineStr">
        <is>
          <t>2022-03-22</t>
        </is>
      </c>
      <c r="F625" s="69" t="inlineStr"/>
      <c r="G625" s="73" t="inlineStr">
        <is>
          <t>P0</t>
        </is>
      </c>
      <c r="H625" s="73" t="n">
        <v>0</v>
      </c>
      <c r="I625" s="75" t="inlineStr">
        <is>
          <t>P0</t>
        </is>
      </c>
      <c r="J625" s="75" t="n">
        <v>0</v>
      </c>
      <c r="K625" s="73" t="inlineStr"/>
      <c r="L625" s="73" t="n">
        <v>0</v>
      </c>
      <c r="M625" s="73" t="inlineStr">
        <is>
          <t>R0</t>
        </is>
      </c>
      <c r="N625" s="73" t="n">
        <v>0</v>
      </c>
      <c r="O625" s="75" t="inlineStr">
        <is>
          <t>A</t>
        </is>
      </c>
      <c r="P625" s="75" t="n">
        <v>4</v>
      </c>
      <c r="Q625" s="73" t="inlineStr">
        <is>
          <t>A</t>
        </is>
      </c>
      <c r="R625" s="73" t="n">
        <v>4</v>
      </c>
      <c r="S625" s="73" t="inlineStr">
        <is>
          <t>A</t>
        </is>
      </c>
      <c r="T625" s="73" t="n">
        <v>4</v>
      </c>
      <c r="U625" s="73" t="inlineStr">
        <is>
          <t>A</t>
        </is>
      </c>
      <c r="V625" s="73" t="n">
        <v>4</v>
      </c>
      <c r="W625" s="73" t="inlineStr">
        <is>
          <t>L</t>
        </is>
      </c>
      <c r="X625" s="73" t="n">
        <v>0</v>
      </c>
      <c r="Y625" s="73" t="inlineStr"/>
      <c r="Z625" s="73" t="n">
        <v>0</v>
      </c>
      <c r="AA625" s="73" t="inlineStr">
        <is>
          <t>P0</t>
        </is>
      </c>
      <c r="AB625" s="73" t="n">
        <v>0</v>
      </c>
      <c r="AC625" s="73" t="n"/>
      <c r="AD625" s="73" t="n"/>
      <c r="AE625" s="73" t="n"/>
      <c r="AF625" s="73" t="n"/>
      <c r="AG625" s="73" t="n"/>
      <c r="AH625" s="73" t="n"/>
      <c r="AI625" s="73" t="n"/>
      <c r="AJ625" s="73" t="n"/>
      <c r="AK625" s="73" t="n"/>
      <c r="AL625" s="73" t="n"/>
      <c r="AM625" s="73" t="n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73" t="n"/>
      <c r="BQ625" s="62">
        <f>COUNTIF($G625:$BP625,"a")+COUNTIF($G625:$BP625,"r0,a5")/2+COUNTIF($G625:$BP625,"p5,a5")/2</f>
        <v/>
      </c>
      <c r="BR625" s="62">
        <f>COUNTIF($G625:$BP625,"d")+COUNTIF($G625:$BP625,"r0,d5")/2+COUNTIF($G625:$BP625,"p5,d5")/2</f>
        <v/>
      </c>
      <c r="BS625" s="62">
        <f>COUNTIF($G625:$BP625,"b")+COUNTIF($G625:$BP625,"r0,b5")/2+COUNTIF($G625:$BP625,"p5,b5")/2</f>
        <v/>
      </c>
      <c r="BT625" s="62">
        <f>COUNTIF($G625:$BP625,"c")+COUNTIF($G625:$BP625,"r0,c5")/2+COUNTIF($G625:$BP625,"p5,c5")/2</f>
        <v/>
      </c>
      <c r="BU625" s="62">
        <f>COUNTIF($G625:$BP625,"KH")+COUNTIF($G625:$BP625,"TL")+COUNTIF($G625:$BP625,"L")</f>
        <v/>
      </c>
      <c r="BV625" s="62" t="n"/>
      <c r="BW625" s="62">
        <f>COUNTIF($G625:$BP625,"hh")</f>
        <v/>
      </c>
      <c r="BX625" s="62">
        <f>COUNTIF($G625:$BP625,"nt7")</f>
        <v/>
      </c>
      <c r="BY625" s="62">
        <f>COUNTIF($G625:$BP625,"P")+COUNTIF($G625:$BP625,"p5,a5")/2+COUNTIF($G625:$BP625,"p5,b5")/2+COUNTIF($G625:$BP625,"p5,c5")/2+COUNTIF($G625:$BP625,"p5,d5")/2</f>
        <v/>
      </c>
      <c r="BZ625" s="63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4">
        <f>IF(BZ625&gt;25,4,IF(BZ625&gt;18,3,IF(BZ625&gt;12,2,IF(BZ625&gt;4,1,0))))-BX625-2+1</f>
        <v/>
      </c>
      <c r="CE625" s="30" t="n"/>
      <c r="CF625" s="64">
        <f>CD625*CI625</f>
        <v/>
      </c>
      <c r="CG625" s="65">
        <f>F625-BY625+1</f>
        <v/>
      </c>
      <c r="CH625" s="64">
        <f>CE625*16</f>
        <v/>
      </c>
      <c r="CI625" s="66">
        <f>VLOOKUP(A625,[1]DATA!$A$6:$AI$331,34,0)</f>
        <v/>
      </c>
      <c r="CJ625" s="67">
        <f>VLOOKUP(A625,[2]CHAMCONG!A$7:CI$333,79,0)</f>
        <v/>
      </c>
      <c r="CK625" s="68">
        <f>CJ625-CA625</f>
        <v/>
      </c>
    </row>
    <row r="626">
      <c r="A626" s="88" t="inlineStr">
        <is>
          <t>VIN09</t>
        </is>
      </c>
      <c r="B626" s="70" t="inlineStr">
        <is>
          <t>Nguyễn Minh Trí</t>
        </is>
      </c>
      <c r="C626" s="77" t="inlineStr">
        <is>
          <t>QA/QC X2</t>
        </is>
      </c>
      <c r="D626" s="84" t="inlineStr">
        <is>
          <t>Trực tiếp</t>
        </is>
      </c>
      <c r="E626" s="69" t="inlineStr">
        <is>
          <t>2022-03-18</t>
        </is>
      </c>
      <c r="F626" s="69" t="inlineStr"/>
      <c r="G626" s="73" t="inlineStr">
        <is>
          <t>A</t>
        </is>
      </c>
      <c r="H626" s="73" t="n">
        <v>4</v>
      </c>
      <c r="I626" s="75" t="inlineStr">
        <is>
          <t>P0</t>
        </is>
      </c>
      <c r="J626" s="75" t="n">
        <v>0</v>
      </c>
      <c r="K626" s="73" t="inlineStr"/>
      <c r="L626" s="73" t="n">
        <v>0</v>
      </c>
      <c r="M626" s="73" t="inlineStr">
        <is>
          <t>R0</t>
        </is>
      </c>
      <c r="N626" s="73" t="n">
        <v>0</v>
      </c>
      <c r="O626" s="75" t="inlineStr">
        <is>
          <t>R0</t>
        </is>
      </c>
      <c r="P626" s="75" t="n">
        <v>0</v>
      </c>
      <c r="Q626" s="73" t="inlineStr">
        <is>
          <t>P0</t>
        </is>
      </c>
      <c r="R626" s="73" t="n">
        <v>0</v>
      </c>
      <c r="S626" s="73" t="inlineStr">
        <is>
          <t>P0</t>
        </is>
      </c>
      <c r="T626" s="73" t="n">
        <v>0</v>
      </c>
      <c r="U626" s="73" t="inlineStr">
        <is>
          <t>P0</t>
        </is>
      </c>
      <c r="V626" s="73" t="n">
        <v>0</v>
      </c>
      <c r="W626" s="73" t="inlineStr">
        <is>
          <t>L</t>
        </is>
      </c>
      <c r="X626" s="73" t="n">
        <v>0</v>
      </c>
      <c r="Y626" s="73" t="inlineStr"/>
      <c r="Z626" s="73" t="n">
        <v>0</v>
      </c>
      <c r="AA626" s="73" t="inlineStr">
        <is>
          <t>P0</t>
        </is>
      </c>
      <c r="AB626" s="73" t="n">
        <v>0</v>
      </c>
      <c r="AC626" s="73" t="n"/>
      <c r="AD626" s="73" t="n"/>
      <c r="AE626" s="73" t="n"/>
      <c r="AF626" s="73" t="n"/>
      <c r="AG626" s="73" t="n"/>
      <c r="AH626" s="73" t="n"/>
      <c r="AI626" s="73" t="n"/>
      <c r="AJ626" s="73" t="n"/>
      <c r="AK626" s="73" t="n"/>
      <c r="AL626" s="73" t="n"/>
      <c r="AM626" s="73" t="n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73" t="n"/>
      <c r="BQ626" s="62">
        <f>COUNTIF($G626:$BP626,"a")+COUNTIF($G626:$BP626,"r0,a5")/2+COUNTIF($G626:$BP626,"p5,a5")/2</f>
        <v/>
      </c>
      <c r="BR626" s="62">
        <f>COUNTIF($G626:$BP626,"d")+COUNTIF($G626:$BP626,"r0,d5")/2+COUNTIF($G626:$BP626,"p5,d5")/2</f>
        <v/>
      </c>
      <c r="BS626" s="62">
        <f>COUNTIF($G626:$BP626,"b")+COUNTIF($G626:$BP626,"r0,b5")/2+COUNTIF($G626:$BP626,"p5,b5")/2</f>
        <v/>
      </c>
      <c r="BT626" s="62">
        <f>COUNTIF($G626:$BP626,"c")+COUNTIF($G626:$BP626,"r0,c5")/2+COUNTIF($G626:$BP626,"p5,c5")/2</f>
        <v/>
      </c>
      <c r="BU626" s="62">
        <f>COUNTIF($G626:$BP626,"KH")+COUNTIF($G626:$BP626,"TL")+COUNTIF($G626:$BP626,"L")</f>
        <v/>
      </c>
      <c r="BV626" s="62" t="n"/>
      <c r="BW626" s="62">
        <f>COUNTIF($G626:$BP626,"hh")</f>
        <v/>
      </c>
      <c r="BX626" s="62">
        <f>COUNTIF($G626:$BP626,"nt7")</f>
        <v/>
      </c>
      <c r="BY626" s="62">
        <f>COUNTIF($G626:$BP626,"P")+COUNTIF($G626:$BP626,"p5,a5")/2+COUNTIF($G626:$BP626,"p5,b5")/2+COUNTIF($G626:$BP626,"p5,c5")/2+COUNTIF($G626:$BP626,"p5,d5")/2</f>
        <v/>
      </c>
      <c r="BZ626" s="63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4">
        <f>IF(BZ626&gt;25,4,IF(BZ626&gt;18,3,IF(BZ626&gt;12,2,IF(BZ626&gt;4,1,0))))-BX626-2+1</f>
        <v/>
      </c>
      <c r="CE626" s="30" t="n"/>
      <c r="CF626" s="64">
        <f>CD626*CI626</f>
        <v/>
      </c>
      <c r="CG626" s="65">
        <f>F626-BY626+1</f>
        <v/>
      </c>
      <c r="CH626" s="64">
        <f>CE626*16</f>
        <v/>
      </c>
      <c r="CI626" s="66">
        <f>VLOOKUP(A626,[1]DATA!$A$6:$AI$331,34,0)</f>
        <v/>
      </c>
      <c r="CJ626" s="67">
        <f>VLOOKUP(A626,[2]CHAMCONG!A$7:CI$333,79,0)</f>
        <v/>
      </c>
      <c r="CK626" s="68">
        <f>CJ626-CA626</f>
        <v/>
      </c>
    </row>
    <row r="627">
      <c r="A627" s="88" t="inlineStr">
        <is>
          <t>VIN10</t>
        </is>
      </c>
      <c r="B627" s="70" t="inlineStr">
        <is>
          <t>Phạm Quốc Trung</t>
        </is>
      </c>
      <c r="C627" s="77" t="inlineStr">
        <is>
          <t>QA/QC X2</t>
        </is>
      </c>
      <c r="D627" s="84" t="inlineStr">
        <is>
          <t>Trực tiếp</t>
        </is>
      </c>
      <c r="E627" s="69" t="inlineStr">
        <is>
          <t>2022-03-18</t>
        </is>
      </c>
      <c r="F627" s="69" t="inlineStr"/>
      <c r="G627" s="73" t="inlineStr">
        <is>
          <t>P0</t>
        </is>
      </c>
      <c r="H627" s="73" t="n">
        <v>0</v>
      </c>
      <c r="I627" s="75" t="inlineStr">
        <is>
          <t>P0</t>
        </is>
      </c>
      <c r="J627" s="75" t="n">
        <v>0</v>
      </c>
      <c r="K627" s="73" t="inlineStr"/>
      <c r="L627" s="73" t="n">
        <v>0</v>
      </c>
      <c r="M627" s="73" t="inlineStr">
        <is>
          <t>R0</t>
        </is>
      </c>
      <c r="N627" s="73" t="n">
        <v>0</v>
      </c>
      <c r="O627" s="75" t="inlineStr">
        <is>
          <t>P0</t>
        </is>
      </c>
      <c r="P627" s="75" t="n">
        <v>0</v>
      </c>
      <c r="Q627" s="73" t="inlineStr">
        <is>
          <t>P0</t>
        </is>
      </c>
      <c r="R627" s="73" t="n">
        <v>0</v>
      </c>
      <c r="S627" s="73" t="inlineStr">
        <is>
          <t>P0</t>
        </is>
      </c>
      <c r="T627" s="73" t="n">
        <v>0</v>
      </c>
      <c r="U627" s="73" t="inlineStr">
        <is>
          <t>P0</t>
        </is>
      </c>
      <c r="V627" s="73" t="n">
        <v>0</v>
      </c>
      <c r="W627" s="73" t="inlineStr">
        <is>
          <t>L</t>
        </is>
      </c>
      <c r="X627" s="73" t="n">
        <v>0</v>
      </c>
      <c r="Y627" s="73" t="inlineStr"/>
      <c r="Z627" s="73" t="n">
        <v>0</v>
      </c>
      <c r="AA627" s="73" t="inlineStr">
        <is>
          <t>P0</t>
        </is>
      </c>
      <c r="AB627" s="73" t="n">
        <v>0</v>
      </c>
      <c r="AC627" s="73" t="n"/>
      <c r="AD627" s="73" t="n"/>
      <c r="AE627" s="73" t="n"/>
      <c r="AF627" s="73" t="n"/>
      <c r="AG627" s="73" t="n"/>
      <c r="AH627" s="73" t="n"/>
      <c r="AI627" s="73" t="n"/>
      <c r="AJ627" s="73" t="n"/>
      <c r="AK627" s="73" t="n"/>
      <c r="AL627" s="73" t="n"/>
      <c r="AM627" s="73" t="n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73" t="n"/>
      <c r="BQ627" s="62">
        <f>COUNTIF($G627:$BP627,"a")+COUNTIF($G627:$BP627,"r0,a5")/2+COUNTIF($G627:$BP627,"p5,a5")/2</f>
        <v/>
      </c>
      <c r="BR627" s="62">
        <f>COUNTIF($G627:$BP627,"d")+COUNTIF($G627:$BP627,"r0,d5")/2+COUNTIF($G627:$BP627,"p5,d5")/2</f>
        <v/>
      </c>
      <c r="BS627" s="62">
        <f>COUNTIF($G627:$BP627,"b")+COUNTIF($G627:$BP627,"r0,b5")/2+COUNTIF($G627:$BP627,"p5,b5")/2</f>
        <v/>
      </c>
      <c r="BT627" s="62">
        <f>COUNTIF($G627:$BP627,"c")+COUNTIF($G627:$BP627,"r0,c5")/2+COUNTIF($G627:$BP627,"p5,c5")/2</f>
        <v/>
      </c>
      <c r="BU627" s="62">
        <f>COUNTIF($G627:$BP627,"KH")+COUNTIF($G627:$BP627,"TL")+COUNTIF($G627:$BP627,"L")</f>
        <v/>
      </c>
      <c r="BV627" s="62" t="n"/>
      <c r="BW627" s="62">
        <f>COUNTIF($G627:$BP627,"hh")</f>
        <v/>
      </c>
      <c r="BX627" s="62">
        <f>COUNTIF($G627:$BP627,"nt7")</f>
        <v/>
      </c>
      <c r="BY627" s="62">
        <f>COUNTIF($G627:$BP627,"P")+COUNTIF($G627:$BP627,"p5,a5")/2+COUNTIF($G627:$BP627,"p5,b5")/2+COUNTIF($G627:$BP627,"p5,c5")/2+COUNTIF($G627:$BP627,"p5,d5")/2</f>
        <v/>
      </c>
      <c r="BZ627" s="63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4">
        <f>IF(BZ627&gt;25,4,IF(BZ627&gt;18,3,IF(BZ627&gt;12,2,IF(BZ627&gt;4,1,0))))-BX627-2+1</f>
        <v/>
      </c>
      <c r="CE627" s="30" t="n"/>
      <c r="CF627" s="64">
        <f>CD627*CI627</f>
        <v/>
      </c>
      <c r="CG627" s="65">
        <f>F627-BY627+1</f>
        <v/>
      </c>
      <c r="CH627" s="64">
        <f>CE627*16</f>
        <v/>
      </c>
      <c r="CI627" s="66">
        <f>VLOOKUP(A627,[1]DATA!$A$6:$AI$331,34,0)</f>
        <v/>
      </c>
      <c r="CJ627" s="67">
        <f>VLOOKUP(A627,[2]CHAMCONG!A$7:CI$333,79,0)</f>
        <v/>
      </c>
      <c r="CK627" s="68">
        <f>CJ627-CA627</f>
        <v/>
      </c>
    </row>
    <row r="628">
      <c r="A628" s="88" t="inlineStr">
        <is>
          <t>VIN11</t>
        </is>
      </c>
      <c r="B628" s="70" t="inlineStr">
        <is>
          <t>Đặng Thị Kim Nhiên</t>
        </is>
      </c>
      <c r="C628" s="77" t="inlineStr">
        <is>
          <t>QA/QC X2</t>
        </is>
      </c>
      <c r="D628" s="84" t="inlineStr">
        <is>
          <t>Trực tiếp</t>
        </is>
      </c>
      <c r="E628" s="69" t="inlineStr">
        <is>
          <t>2022-03-18</t>
        </is>
      </c>
      <c r="F628" s="69" t="inlineStr"/>
      <c r="G628" s="73" t="inlineStr">
        <is>
          <t>A</t>
        </is>
      </c>
      <c r="H628" s="73" t="n">
        <v>4</v>
      </c>
      <c r="I628" s="75" t="inlineStr">
        <is>
          <t>A</t>
        </is>
      </c>
      <c r="J628" s="75" t="n">
        <v>0</v>
      </c>
      <c r="K628" s="73" t="inlineStr"/>
      <c r="L628" s="73" t="n">
        <v>0</v>
      </c>
      <c r="M628" s="73" t="inlineStr">
        <is>
          <t>A</t>
        </is>
      </c>
      <c r="N628" s="73" t="n">
        <v>0</v>
      </c>
      <c r="O628" s="75" t="inlineStr">
        <is>
          <t>P0</t>
        </is>
      </c>
      <c r="P628" s="75" t="n">
        <v>0</v>
      </c>
      <c r="Q628" s="73" t="inlineStr">
        <is>
          <t>P0</t>
        </is>
      </c>
      <c r="R628" s="73" t="n">
        <v>0</v>
      </c>
      <c r="S628" s="73" t="inlineStr">
        <is>
          <t>P0</t>
        </is>
      </c>
      <c r="T628" s="73" t="n">
        <v>0</v>
      </c>
      <c r="U628" s="73" t="inlineStr">
        <is>
          <t>P0</t>
        </is>
      </c>
      <c r="V628" s="73" t="n">
        <v>0</v>
      </c>
      <c r="W628" s="73" t="inlineStr">
        <is>
          <t>L</t>
        </is>
      </c>
      <c r="X628" s="73" t="n">
        <v>0</v>
      </c>
      <c r="Y628" s="73" t="inlineStr"/>
      <c r="Z628" s="73" t="n">
        <v>0</v>
      </c>
      <c r="AA628" s="73" t="inlineStr">
        <is>
          <t>P0</t>
        </is>
      </c>
      <c r="AB628" s="73" t="n">
        <v>0</v>
      </c>
      <c r="AC628" s="73" t="n"/>
      <c r="AD628" s="73" t="n"/>
      <c r="AE628" s="73" t="n"/>
      <c r="AF628" s="73" t="n"/>
      <c r="AG628" s="73" t="n"/>
      <c r="AH628" s="73" t="n"/>
      <c r="AI628" s="73" t="n"/>
      <c r="AJ628" s="73" t="n"/>
      <c r="AK628" s="73" t="n"/>
      <c r="AL628" s="73" t="n"/>
      <c r="AM628" s="73" t="n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73" t="n"/>
      <c r="BQ628" s="62">
        <f>COUNTIF($G628:$BP628,"a")+COUNTIF($G628:$BP628,"r0,a5")/2+COUNTIF($G628:$BP628,"p5,a5")/2</f>
        <v/>
      </c>
      <c r="BR628" s="62">
        <f>COUNTIF($G628:$BP628,"d")+COUNTIF($G628:$BP628,"r0,d5")/2+COUNTIF($G628:$BP628,"p5,d5")/2</f>
        <v/>
      </c>
      <c r="BS628" s="62">
        <f>COUNTIF($G628:$BP628,"b")+COUNTIF($G628:$BP628,"r0,b5")/2+COUNTIF($G628:$BP628,"p5,b5")/2</f>
        <v/>
      </c>
      <c r="BT628" s="62">
        <f>COUNTIF($G628:$BP628,"c")+COUNTIF($G628:$BP628,"r0,c5")/2+COUNTIF($G628:$BP628,"p5,c5")/2</f>
        <v/>
      </c>
      <c r="BU628" s="62">
        <f>COUNTIF($G628:$BP628,"KH")+COUNTIF($G628:$BP628,"TL")+COUNTIF($G628:$BP628,"L")</f>
        <v/>
      </c>
      <c r="BV628" s="62" t="n"/>
      <c r="BW628" s="62">
        <f>COUNTIF($G628:$BP628,"hh")</f>
        <v/>
      </c>
      <c r="BX628" s="62">
        <f>COUNTIF($G628:$BP628,"nt7")</f>
        <v/>
      </c>
      <c r="BY628" s="62">
        <f>COUNTIF($G628:$BP628,"P")+COUNTIF($G628:$BP628,"p5,a5")/2+COUNTIF($G628:$BP628,"p5,b5")/2+COUNTIF($G628:$BP628,"p5,c5")/2+COUNTIF($G628:$BP628,"p5,d5")/2</f>
        <v/>
      </c>
      <c r="BZ628" s="63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4">
        <f>IF(BZ628&gt;25,4,IF(BZ628&gt;18,3,IF(BZ628&gt;12,2,IF(BZ628&gt;4,1,0))))-BX628-2+1</f>
        <v/>
      </c>
      <c r="CE628" s="30" t="n"/>
      <c r="CF628" s="64">
        <f>CD628*CI628</f>
        <v/>
      </c>
      <c r="CG628" s="65">
        <f>F628-BY628+1</f>
        <v/>
      </c>
      <c r="CH628" s="64">
        <f>CE628*16</f>
        <v/>
      </c>
      <c r="CI628" s="66">
        <f>VLOOKUP(A628,[1]DATA!$A$6:$AI$331,34,0)</f>
        <v/>
      </c>
      <c r="CJ628" s="67">
        <f>VLOOKUP(A628,[2]CHAMCONG!A$7:CI$333,79,0)</f>
        <v/>
      </c>
      <c r="CK628" s="68">
        <f>CJ628-CA628</f>
        <v/>
      </c>
    </row>
    <row r="629">
      <c r="A629" s="88" t="inlineStr">
        <is>
          <t>VIN12</t>
        </is>
      </c>
      <c r="B629" s="70" t="inlineStr">
        <is>
          <t>Nguyễn Thị Cẩm Tiên</t>
        </is>
      </c>
      <c r="C629" s="77" t="inlineStr">
        <is>
          <t>QA/QC X1 Xi</t>
        </is>
      </c>
      <c r="D629" s="84" t="inlineStr">
        <is>
          <t>Trực tiếp</t>
        </is>
      </c>
      <c r="E629" s="69" t="inlineStr">
        <is>
          <t>2022-03-24</t>
        </is>
      </c>
      <c r="F629" s="69" t="inlineStr"/>
      <c r="G629" s="73" t="inlineStr">
        <is>
          <t>P0</t>
        </is>
      </c>
      <c r="H629" s="73" t="n">
        <v>0</v>
      </c>
      <c r="I629" s="75" t="inlineStr">
        <is>
          <t>P0</t>
        </is>
      </c>
      <c r="J629" s="75" t="n">
        <v>0</v>
      </c>
      <c r="K629" s="73" t="inlineStr"/>
      <c r="L629" s="73" t="n">
        <v>0</v>
      </c>
      <c r="M629" s="73" t="inlineStr">
        <is>
          <t>R0</t>
        </is>
      </c>
      <c r="N629" s="73" t="n">
        <v>0</v>
      </c>
      <c r="O629" s="75" t="inlineStr">
        <is>
          <t>A</t>
        </is>
      </c>
      <c r="P629" s="75" t="n">
        <v>4</v>
      </c>
      <c r="Q629" s="73" t="inlineStr">
        <is>
          <t>A</t>
        </is>
      </c>
      <c r="R629" s="73" t="n">
        <v>4</v>
      </c>
      <c r="S629" s="73" t="inlineStr">
        <is>
          <t>A</t>
        </is>
      </c>
      <c r="T629" s="73" t="n">
        <v>4</v>
      </c>
      <c r="U629" s="73" t="inlineStr">
        <is>
          <t>A</t>
        </is>
      </c>
      <c r="V629" s="73" t="n">
        <v>4</v>
      </c>
      <c r="W629" s="73" t="inlineStr">
        <is>
          <t>L</t>
        </is>
      </c>
      <c r="X629" s="73" t="n">
        <v>0</v>
      </c>
      <c r="Y629" s="73" t="inlineStr"/>
      <c r="Z629" s="73" t="n">
        <v>0</v>
      </c>
      <c r="AA629" s="73" t="inlineStr">
        <is>
          <t>P0</t>
        </is>
      </c>
      <c r="AB629" s="73" t="n">
        <v>0</v>
      </c>
      <c r="AC629" s="73" t="n"/>
      <c r="AD629" s="73" t="n"/>
      <c r="AE629" s="73" t="n"/>
      <c r="AF629" s="73" t="n"/>
      <c r="AG629" s="73" t="n"/>
      <c r="AH629" s="73" t="n"/>
      <c r="AI629" s="73" t="n"/>
      <c r="AJ629" s="73" t="n"/>
      <c r="AK629" s="73" t="n"/>
      <c r="AL629" s="73" t="n"/>
      <c r="AM629" s="73" t="n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73" t="n"/>
      <c r="BQ629" s="62">
        <f>COUNTIF($G629:$BP629,"a")+COUNTIF($G629:$BP629,"r0,a5")/2+COUNTIF($G629:$BP629,"p5,a5")/2</f>
        <v/>
      </c>
      <c r="BR629" s="62">
        <f>COUNTIF($G629:$BP629,"d")+COUNTIF($G629:$BP629,"r0,d5")/2+COUNTIF($G629:$BP629,"p5,d5")/2</f>
        <v/>
      </c>
      <c r="BS629" s="62">
        <f>COUNTIF($G629:$BP629,"b")+COUNTIF($G629:$BP629,"r0,b5")/2+COUNTIF($G629:$BP629,"p5,b5")/2</f>
        <v/>
      </c>
      <c r="BT629" s="62">
        <f>COUNTIF($G629:$BP629,"c")+COUNTIF($G629:$BP629,"r0,c5")/2+COUNTIF($G629:$BP629,"p5,c5")/2</f>
        <v/>
      </c>
      <c r="BU629" s="62">
        <f>COUNTIF($G629:$BP629,"KH")+COUNTIF($G629:$BP629,"TL")+COUNTIF($G629:$BP629,"L")</f>
        <v/>
      </c>
      <c r="BV629" s="62" t="n"/>
      <c r="BW629" s="62">
        <f>COUNTIF($G629:$BP629,"hh")</f>
        <v/>
      </c>
      <c r="BX629" s="62">
        <f>COUNTIF($G629:$BP629,"nt7")</f>
        <v/>
      </c>
      <c r="BY629" s="62">
        <f>COUNTIF($G629:$BP629,"P")+COUNTIF($G629:$BP629,"p5,a5")/2+COUNTIF($G629:$BP629,"p5,b5")/2+COUNTIF($G629:$BP629,"p5,c5")/2+COUNTIF($G629:$BP629,"p5,d5")/2</f>
        <v/>
      </c>
      <c r="BZ629" s="63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4">
        <f>IF(BZ629&gt;25,4,IF(BZ629&gt;18,3,IF(BZ629&gt;12,2,IF(BZ629&gt;4,1,0))))-BX629-2+1</f>
        <v/>
      </c>
      <c r="CE629" s="30" t="n"/>
      <c r="CF629" s="64">
        <f>CD629*CI629</f>
        <v/>
      </c>
      <c r="CG629" s="65">
        <f>F629-BY629+1</f>
        <v/>
      </c>
      <c r="CH629" s="64">
        <f>CE629*16</f>
        <v/>
      </c>
      <c r="CI629" s="66">
        <f>VLOOKUP(A629,[1]DATA!$A$6:$AI$331,34,0)</f>
        <v/>
      </c>
      <c r="CJ629" s="67">
        <f>VLOOKUP(A629,[2]CHAMCONG!A$7:CI$333,79,0)</f>
        <v/>
      </c>
      <c r="CK629" s="68">
        <f>CJ629-CA629</f>
        <v/>
      </c>
    </row>
    <row r="630">
      <c r="A630" s="88" t="inlineStr">
        <is>
          <t>VIN13</t>
        </is>
      </c>
      <c r="B630" s="70" t="inlineStr">
        <is>
          <t>Nguyễn Thị Diễm My</t>
        </is>
      </c>
      <c r="C630" s="77" t="inlineStr">
        <is>
          <t>QA/QC X1 Xi</t>
        </is>
      </c>
      <c r="D630" s="84" t="inlineStr">
        <is>
          <t>Trực tiếp</t>
        </is>
      </c>
      <c r="E630" s="69" t="inlineStr">
        <is>
          <t>2022-03-24</t>
        </is>
      </c>
      <c r="F630" s="69" t="inlineStr"/>
      <c r="G630" s="73" t="inlineStr">
        <is>
          <t>P0</t>
        </is>
      </c>
      <c r="H630" s="73" t="n">
        <v>0</v>
      </c>
      <c r="I630" s="75" t="inlineStr">
        <is>
          <t>P0</t>
        </is>
      </c>
      <c r="J630" s="75" t="n">
        <v>0</v>
      </c>
      <c r="K630" s="73" t="inlineStr"/>
      <c r="L630" s="73" t="n">
        <v>0</v>
      </c>
      <c r="M630" s="73" t="inlineStr">
        <is>
          <t>R0</t>
        </is>
      </c>
      <c r="N630" s="73" t="n">
        <v>0</v>
      </c>
      <c r="O630" s="75" t="inlineStr">
        <is>
          <t>A</t>
        </is>
      </c>
      <c r="P630" s="75" t="n">
        <v>4</v>
      </c>
      <c r="Q630" s="73" t="inlineStr">
        <is>
          <t>A</t>
        </is>
      </c>
      <c r="R630" s="73" t="n">
        <v>4</v>
      </c>
      <c r="S630" s="73" t="inlineStr">
        <is>
          <t>A</t>
        </is>
      </c>
      <c r="T630" s="73" t="n">
        <v>4</v>
      </c>
      <c r="U630" s="73" t="inlineStr">
        <is>
          <t>A</t>
        </is>
      </c>
      <c r="V630" s="73" t="n">
        <v>4</v>
      </c>
      <c r="W630" s="73" t="inlineStr">
        <is>
          <t>L</t>
        </is>
      </c>
      <c r="X630" s="73" t="n">
        <v>0</v>
      </c>
      <c r="Y630" s="73" t="inlineStr"/>
      <c r="Z630" s="73" t="n">
        <v>0</v>
      </c>
      <c r="AA630" s="73" t="inlineStr">
        <is>
          <t>P0</t>
        </is>
      </c>
      <c r="AB630" s="73" t="n">
        <v>0</v>
      </c>
      <c r="AC630" s="73" t="n"/>
      <c r="AD630" s="73" t="n"/>
      <c r="AE630" s="73" t="n"/>
      <c r="AF630" s="73" t="n"/>
      <c r="AG630" s="73" t="n"/>
      <c r="AH630" s="73" t="n"/>
      <c r="AI630" s="73" t="n"/>
      <c r="AJ630" s="73" t="n"/>
      <c r="AK630" s="73" t="n"/>
      <c r="AL630" s="73" t="n"/>
      <c r="AM630" s="73" t="n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73" t="n"/>
      <c r="BQ630" s="62">
        <f>COUNTIF($G630:$BP630,"a")+COUNTIF($G630:$BP630,"r0,a5")/2+COUNTIF($G630:$BP630,"p5,a5")/2</f>
        <v/>
      </c>
      <c r="BR630" s="62">
        <f>COUNTIF($G630:$BP630,"d")+COUNTIF($G630:$BP630,"r0,d5")/2+COUNTIF($G630:$BP630,"p5,d5")/2</f>
        <v/>
      </c>
      <c r="BS630" s="62">
        <f>COUNTIF($G630:$BP630,"b")+COUNTIF($G630:$BP630,"r0,b5")/2+COUNTIF($G630:$BP630,"p5,b5")/2</f>
        <v/>
      </c>
      <c r="BT630" s="62">
        <f>COUNTIF($G630:$BP630,"c")+COUNTIF($G630:$BP630,"r0,c5")/2+COUNTIF($G630:$BP630,"p5,c5")/2</f>
        <v/>
      </c>
      <c r="BU630" s="62">
        <f>COUNTIF($G630:$BP630,"KH")+COUNTIF($G630:$BP630,"TL")+COUNTIF($G630:$BP630,"L")</f>
        <v/>
      </c>
      <c r="BV630" s="62" t="n"/>
      <c r="BW630" s="62">
        <f>COUNTIF($G630:$BP630,"hh")</f>
        <v/>
      </c>
      <c r="BX630" s="62">
        <f>COUNTIF($G630:$BP630,"nt7")</f>
        <v/>
      </c>
      <c r="BY630" s="62">
        <f>COUNTIF($G630:$BP630,"P")+COUNTIF($G630:$BP630,"p5,a5")/2+COUNTIF($G630:$BP630,"p5,b5")/2+COUNTIF($G630:$BP630,"p5,c5")/2+COUNTIF($G630:$BP630,"p5,d5")/2</f>
        <v/>
      </c>
      <c r="BZ630" s="63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4">
        <f>IF(BZ630&gt;25,4,IF(BZ630&gt;18,3,IF(BZ630&gt;12,2,IF(BZ630&gt;4,1,0))))-BX630-2+1</f>
        <v/>
      </c>
      <c r="CE630" s="30" t="n"/>
      <c r="CF630" s="64">
        <f>CD630*CI630</f>
        <v/>
      </c>
      <c r="CG630" s="65">
        <f>F630-BY630+1</f>
        <v/>
      </c>
      <c r="CH630" s="64">
        <f>CE630*16</f>
        <v/>
      </c>
      <c r="CI630" s="66">
        <f>VLOOKUP(A630,[1]DATA!$A$6:$AI$331,34,0)</f>
        <v/>
      </c>
      <c r="CJ630" s="67">
        <f>VLOOKUP(A630,[2]CHAMCONG!A$7:CI$333,79,0)</f>
        <v/>
      </c>
      <c r="CK630" s="68">
        <f>CJ630-CA630</f>
        <v/>
      </c>
    </row>
    <row r="631">
      <c r="A631" s="88" t="n"/>
      <c r="B631" s="70" t="n"/>
      <c r="C631" s="77" t="n"/>
      <c r="D631" s="84" t="n"/>
      <c r="E631" s="69" t="n"/>
      <c r="F631" s="69" t="n"/>
      <c r="G631" s="73" t="n"/>
      <c r="H631" s="73" t="n"/>
      <c r="I631" s="75" t="n"/>
      <c r="J631" s="75" t="n"/>
      <c r="K631" s="73" t="n"/>
      <c r="L631" s="73" t="n"/>
      <c r="M631" s="73" t="n"/>
      <c r="N631" s="73" t="n"/>
      <c r="O631" s="75" t="n"/>
      <c r="P631" s="75" t="n"/>
      <c r="Q631" s="73" t="n"/>
      <c r="R631" s="73" t="n"/>
      <c r="S631" s="73" t="n"/>
      <c r="T631" s="73" t="n"/>
      <c r="U631" s="73" t="n"/>
      <c r="V631" s="73" t="n"/>
      <c r="W631" s="73" t="n"/>
      <c r="X631" s="73" t="n"/>
      <c r="Y631" s="73" t="n"/>
      <c r="Z631" s="73" t="n"/>
      <c r="AA631" s="73" t="n"/>
      <c r="AB631" s="73" t="n"/>
      <c r="AC631" s="73" t="n"/>
      <c r="AD631" s="73" t="n"/>
      <c r="AE631" s="73" t="n"/>
      <c r="AF631" s="73" t="n"/>
      <c r="AG631" s="73" t="n"/>
      <c r="AH631" s="73" t="n"/>
      <c r="AI631" s="73" t="n"/>
      <c r="AJ631" s="73" t="n"/>
      <c r="AK631" s="73" t="n"/>
      <c r="AL631" s="73" t="n"/>
      <c r="AM631" s="73" t="n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73" t="n"/>
      <c r="BQ631" s="62">
        <f>COUNTIF($G631:$BP631,"a")+COUNTIF($G631:$BP631,"r0,a5")/2+COUNTIF($G631:$BP631,"p5,a5")/2</f>
        <v/>
      </c>
      <c r="BR631" s="62">
        <f>COUNTIF($G631:$BP631,"d")+COUNTIF($G631:$BP631,"r0,d5")/2+COUNTIF($G631:$BP631,"p5,d5")/2</f>
        <v/>
      </c>
      <c r="BS631" s="62">
        <f>COUNTIF($G631:$BP631,"b")+COUNTIF($G631:$BP631,"r0,b5")/2+COUNTIF($G631:$BP631,"p5,b5")/2</f>
        <v/>
      </c>
      <c r="BT631" s="62">
        <f>COUNTIF($G631:$BP631,"c")+COUNTIF($G631:$BP631,"r0,c5")/2+COUNTIF($G631:$BP631,"p5,c5")/2</f>
        <v/>
      </c>
      <c r="BU631" s="62">
        <f>COUNTIF($G631:$BP631,"KH")+COUNTIF($G631:$BP631,"TL")+COUNTIF($G631:$BP631,"L")</f>
        <v/>
      </c>
      <c r="BV631" s="62" t="n"/>
      <c r="BW631" s="62">
        <f>COUNTIF($G631:$BP631,"hh")</f>
        <v/>
      </c>
      <c r="BX631" s="62">
        <f>COUNTIF($G631:$BP631,"nt7")</f>
        <v/>
      </c>
      <c r="BY631" s="62">
        <f>COUNTIF($G631:$BP631,"P")+COUNTIF($G631:$BP631,"p5,a5")/2+COUNTIF($G631:$BP631,"p5,b5")/2+COUNTIF($G631:$BP631,"p5,c5")/2+COUNTIF($G631:$BP631,"p5,d5")/2</f>
        <v/>
      </c>
      <c r="BZ631" s="63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4">
        <f>IF(BZ631&gt;25,4,IF(BZ631&gt;18,3,IF(BZ631&gt;12,2,IF(BZ631&gt;4,1,0))))-BX631-2+1</f>
        <v/>
      </c>
      <c r="CE631" s="30" t="n"/>
      <c r="CF631" s="64">
        <f>CD631*CI631</f>
        <v/>
      </c>
      <c r="CG631" s="65">
        <f>F631-BY631+1</f>
        <v/>
      </c>
      <c r="CH631" s="64">
        <f>CE631*16</f>
        <v/>
      </c>
      <c r="CI631" s="66">
        <f>VLOOKUP(A631,[1]DATA!$A$6:$AI$331,34,0)</f>
        <v/>
      </c>
      <c r="CJ631" s="67">
        <f>VLOOKUP(A631,[2]CHAMCONG!A$7:CI$333,79,0)</f>
        <v/>
      </c>
      <c r="CK631" s="68">
        <f>CJ631-CA631</f>
        <v/>
      </c>
    </row>
    <row r="632">
      <c r="A632" s="88" t="n"/>
      <c r="B632" s="70" t="n"/>
      <c r="C632" s="77" t="n"/>
      <c r="D632" s="84" t="n"/>
      <c r="E632" s="69" t="n"/>
      <c r="F632" s="69" t="n"/>
      <c r="G632" s="73" t="n"/>
      <c r="H632" s="73" t="n"/>
      <c r="I632" s="75" t="n"/>
      <c r="J632" s="75" t="n"/>
      <c r="K632" s="73" t="n"/>
      <c r="L632" s="73" t="n"/>
      <c r="M632" s="73" t="n"/>
      <c r="N632" s="73" t="n"/>
      <c r="O632" s="75" t="n"/>
      <c r="P632" s="75" t="n"/>
      <c r="Q632" s="73" t="n"/>
      <c r="R632" s="73" t="n"/>
      <c r="S632" s="73" t="n"/>
      <c r="T632" s="73" t="n"/>
      <c r="U632" s="73" t="n"/>
      <c r="V632" s="73" t="n"/>
      <c r="W632" s="73" t="n"/>
      <c r="X632" s="73" t="n"/>
      <c r="Y632" s="73" t="n"/>
      <c r="Z632" s="73" t="n"/>
      <c r="AA632" s="73" t="n"/>
      <c r="AB632" s="73" t="n"/>
      <c r="AC632" s="73" t="n"/>
      <c r="AD632" s="73" t="n"/>
      <c r="AE632" s="73" t="n"/>
      <c r="AF632" s="73" t="n"/>
      <c r="AG632" s="73" t="n"/>
      <c r="AH632" s="73" t="n"/>
      <c r="AI632" s="73" t="n"/>
      <c r="AJ632" s="73" t="n"/>
      <c r="AK632" s="73" t="n"/>
      <c r="AL632" s="73" t="n"/>
      <c r="AM632" s="73" t="n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73" t="n"/>
      <c r="BQ632" s="62">
        <f>COUNTIF($G632:$BP632,"a")+COUNTIF($G632:$BP632,"r0,a5")/2+COUNTIF($G632:$BP632,"p5,a5")/2</f>
        <v/>
      </c>
      <c r="BR632" s="62">
        <f>COUNTIF($G632:$BP632,"d")+COUNTIF($G632:$BP632,"r0,d5")/2+COUNTIF($G632:$BP632,"p5,d5")/2</f>
        <v/>
      </c>
      <c r="BS632" s="62">
        <f>COUNTIF($G632:$BP632,"b")+COUNTIF($G632:$BP632,"r0,b5")/2+COUNTIF($G632:$BP632,"p5,b5")/2</f>
        <v/>
      </c>
      <c r="BT632" s="62">
        <f>COUNTIF($G632:$BP632,"c")+COUNTIF($G632:$BP632,"r0,c5")/2+COUNTIF($G632:$BP632,"p5,c5")/2</f>
        <v/>
      </c>
      <c r="BU632" s="62">
        <f>COUNTIF($G632:$BP632,"KH")+COUNTIF($G632:$BP632,"TL")+COUNTIF($G632:$BP632,"L")</f>
        <v/>
      </c>
      <c r="BV632" s="62" t="n"/>
      <c r="BW632" s="62">
        <f>COUNTIF($G632:$BP632,"hh")</f>
        <v/>
      </c>
      <c r="BX632" s="62">
        <f>COUNTIF($G632:$BP632,"nt7")</f>
        <v/>
      </c>
      <c r="BY632" s="62">
        <f>COUNTIF($G632:$BP632,"P")+COUNTIF($G632:$BP632,"p5,a5")/2+COUNTIF($G632:$BP632,"p5,b5")/2+COUNTIF($G632:$BP632,"p5,c5")/2+COUNTIF($G632:$BP632,"p5,d5")/2</f>
        <v/>
      </c>
      <c r="BZ632" s="63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4">
        <f>IF(BZ632&gt;25,4,IF(BZ632&gt;18,3,IF(BZ632&gt;12,2,IF(BZ632&gt;4,1,0))))-BX632-2+1</f>
        <v/>
      </c>
      <c r="CE632" s="30" t="n"/>
      <c r="CF632" s="64">
        <f>CD632*CI632</f>
        <v/>
      </c>
      <c r="CG632" s="65">
        <f>F632-BY632+1</f>
        <v/>
      </c>
      <c r="CH632" s="64">
        <f>CE632*16</f>
        <v/>
      </c>
      <c r="CI632" s="66">
        <f>VLOOKUP(A632,[1]DATA!$A$6:$AI$331,34,0)</f>
        <v/>
      </c>
      <c r="CJ632" s="67">
        <f>VLOOKUP(A632,[2]CHAMCONG!A$7:CI$333,79,0)</f>
        <v/>
      </c>
      <c r="CK632" s="68">
        <f>CJ632-CA632</f>
        <v/>
      </c>
    </row>
    <row r="633">
      <c r="A633" s="88" t="n"/>
      <c r="B633" s="70" t="n"/>
      <c r="C633" s="77" t="n"/>
      <c r="D633" s="84" t="n"/>
      <c r="E633" s="69" t="n"/>
      <c r="F633" s="69" t="n"/>
      <c r="G633" s="73" t="n"/>
      <c r="H633" s="73" t="n"/>
      <c r="I633" s="75" t="n"/>
      <c r="J633" s="75" t="n"/>
      <c r="K633" s="73" t="n"/>
      <c r="L633" s="73" t="n"/>
      <c r="M633" s="73" t="n"/>
      <c r="N633" s="73" t="n"/>
      <c r="O633" s="75" t="n"/>
      <c r="P633" s="75" t="n"/>
      <c r="Q633" s="73" t="n"/>
      <c r="R633" s="73" t="n"/>
      <c r="S633" s="73" t="n"/>
      <c r="T633" s="73" t="n"/>
      <c r="U633" s="73" t="n"/>
      <c r="V633" s="73" t="n"/>
      <c r="W633" s="73" t="n"/>
      <c r="X633" s="73" t="n"/>
      <c r="Y633" s="73" t="n"/>
      <c r="Z633" s="73" t="n"/>
      <c r="AA633" s="73" t="n"/>
      <c r="AB633" s="73" t="n"/>
      <c r="AC633" s="73" t="n"/>
      <c r="AD633" s="73" t="n"/>
      <c r="AE633" s="73" t="n"/>
      <c r="AF633" s="73" t="n"/>
      <c r="AG633" s="73" t="n"/>
      <c r="AH633" s="73" t="n"/>
      <c r="AI633" s="73" t="n"/>
      <c r="AJ633" s="73" t="n"/>
      <c r="AK633" s="73" t="n"/>
      <c r="AL633" s="73" t="n"/>
      <c r="AM633" s="73" t="n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73" t="n"/>
      <c r="BQ633" s="62">
        <f>COUNTIF($G633:$BP633,"a")+COUNTIF($G633:$BP633,"r0,a5")/2+COUNTIF($G633:$BP633,"p5,a5")/2</f>
        <v/>
      </c>
      <c r="BR633" s="62">
        <f>COUNTIF($G633:$BP633,"d")+COUNTIF($G633:$BP633,"r0,d5")/2+COUNTIF($G633:$BP633,"p5,d5")/2</f>
        <v/>
      </c>
      <c r="BS633" s="62">
        <f>COUNTIF($G633:$BP633,"b")+COUNTIF($G633:$BP633,"r0,b5")/2+COUNTIF($G633:$BP633,"p5,b5")/2</f>
        <v/>
      </c>
      <c r="BT633" s="62">
        <f>COUNTIF($G633:$BP633,"c")+COUNTIF($G633:$BP633,"r0,c5")/2+COUNTIF($G633:$BP633,"p5,c5")/2</f>
        <v/>
      </c>
      <c r="BU633" s="62">
        <f>COUNTIF($G633:$BP633,"KH")+COUNTIF($G633:$BP633,"TL")+COUNTIF($G633:$BP633,"L")</f>
        <v/>
      </c>
      <c r="BV633" s="62" t="n"/>
      <c r="BW633" s="62">
        <f>COUNTIF($G633:$BP633,"hh")</f>
        <v/>
      </c>
      <c r="BX633" s="62">
        <f>COUNTIF($G633:$BP633,"nt7")</f>
        <v/>
      </c>
      <c r="BY633" s="62">
        <f>COUNTIF($G633:$BP633,"P")+COUNTIF($G633:$BP633,"p5,a5")/2+COUNTIF($G633:$BP633,"p5,b5")/2+COUNTIF($G633:$BP633,"p5,c5")/2+COUNTIF($G633:$BP633,"p5,d5")/2</f>
        <v/>
      </c>
      <c r="BZ633" s="63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4">
        <f>IF(BZ633&gt;25,4,IF(BZ633&gt;18,3,IF(BZ633&gt;12,2,IF(BZ633&gt;4,1,0))))-BX633-2+1</f>
        <v/>
      </c>
      <c r="CE633" s="30" t="n"/>
      <c r="CF633" s="64">
        <f>CD633*CI633</f>
        <v/>
      </c>
      <c r="CG633" s="65">
        <f>F633-BY633+1</f>
        <v/>
      </c>
      <c r="CH633" s="64">
        <f>CE633*16</f>
        <v/>
      </c>
      <c r="CI633" s="66">
        <f>VLOOKUP(A633,[1]DATA!$A$6:$AI$331,34,0)</f>
        <v/>
      </c>
      <c r="CJ633" s="67">
        <f>VLOOKUP(A633,[2]CHAMCONG!A$7:CI$333,79,0)</f>
        <v/>
      </c>
      <c r="CK633" s="68">
        <f>CJ633-CA633</f>
        <v/>
      </c>
    </row>
    <row r="634">
      <c r="A634" s="88" t="n"/>
      <c r="B634" s="70" t="n"/>
      <c r="C634" s="77" t="n"/>
      <c r="D634" s="84" t="n"/>
      <c r="E634" s="69" t="n"/>
      <c r="F634" s="69" t="n"/>
      <c r="G634" s="73" t="n"/>
      <c r="H634" s="73" t="n"/>
      <c r="I634" s="75" t="n"/>
      <c r="J634" s="75" t="n"/>
      <c r="K634" s="73" t="n"/>
      <c r="L634" s="73" t="n"/>
      <c r="M634" s="73" t="n"/>
      <c r="N634" s="73" t="n"/>
      <c r="O634" s="75" t="n"/>
      <c r="P634" s="75" t="n"/>
      <c r="Q634" s="73" t="n"/>
      <c r="R634" s="73" t="n"/>
      <c r="S634" s="73" t="n"/>
      <c r="T634" s="73" t="n"/>
      <c r="U634" s="73" t="n"/>
      <c r="V634" s="73" t="n"/>
      <c r="W634" s="73" t="n"/>
      <c r="X634" s="73" t="n"/>
      <c r="Y634" s="73" t="n"/>
      <c r="Z634" s="73" t="n"/>
      <c r="AA634" s="73" t="n"/>
      <c r="AB634" s="73" t="n"/>
      <c r="AC634" s="73" t="n"/>
      <c r="AD634" s="73" t="n"/>
      <c r="AE634" s="73" t="n"/>
      <c r="AF634" s="73" t="n"/>
      <c r="AG634" s="73" t="n"/>
      <c r="AH634" s="73" t="n"/>
      <c r="AI634" s="73" t="n"/>
      <c r="AJ634" s="73" t="n"/>
      <c r="AK634" s="73" t="n"/>
      <c r="AL634" s="73" t="n"/>
      <c r="AM634" s="73" t="n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73" t="n"/>
      <c r="BQ634" s="62">
        <f>COUNTIF($G634:$BP634,"a")+COUNTIF($G634:$BP634,"r0,a5")/2+COUNTIF($G634:$BP634,"p5,a5")/2</f>
        <v/>
      </c>
      <c r="BR634" s="62">
        <f>COUNTIF($G634:$BP634,"d")+COUNTIF($G634:$BP634,"r0,d5")/2+COUNTIF($G634:$BP634,"p5,d5")/2</f>
        <v/>
      </c>
      <c r="BS634" s="62">
        <f>COUNTIF($G634:$BP634,"b")+COUNTIF($G634:$BP634,"r0,b5")/2+COUNTIF($G634:$BP634,"p5,b5")/2</f>
        <v/>
      </c>
      <c r="BT634" s="62">
        <f>COUNTIF($G634:$BP634,"c")+COUNTIF($G634:$BP634,"r0,c5")/2+COUNTIF($G634:$BP634,"p5,c5")/2</f>
        <v/>
      </c>
      <c r="BU634" s="62">
        <f>COUNTIF($G634:$BP634,"KH")+COUNTIF($G634:$BP634,"TL")+COUNTIF($G634:$BP634,"L")</f>
        <v/>
      </c>
      <c r="BV634" s="62" t="n"/>
      <c r="BW634" s="62">
        <f>COUNTIF($G634:$BP634,"hh")</f>
        <v/>
      </c>
      <c r="BX634" s="62">
        <f>COUNTIF($G634:$BP634,"nt7")</f>
        <v/>
      </c>
      <c r="BY634" s="62">
        <f>COUNTIF($G634:$BP634,"P")+COUNTIF($G634:$BP634,"p5,a5")/2+COUNTIF($G634:$BP634,"p5,b5")/2+COUNTIF($G634:$BP634,"p5,c5")/2+COUNTIF($G634:$BP634,"p5,d5")/2</f>
        <v/>
      </c>
      <c r="BZ634" s="63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4">
        <f>IF(BZ634&gt;25,4,IF(BZ634&gt;18,3,IF(BZ634&gt;12,2,IF(BZ634&gt;4,1,0))))-BX634-2+1</f>
        <v/>
      </c>
      <c r="CE634" s="30" t="n"/>
      <c r="CF634" s="64">
        <f>CD634*CI634</f>
        <v/>
      </c>
      <c r="CG634" s="65">
        <f>F634-BY634+1</f>
        <v/>
      </c>
      <c r="CH634" s="64">
        <f>CE634*16</f>
        <v/>
      </c>
      <c r="CI634" s="66">
        <f>VLOOKUP(A634,[1]DATA!$A$6:$AI$331,34,0)</f>
        <v/>
      </c>
      <c r="CJ634" s="67">
        <f>VLOOKUP(A634,[2]CHAMCONG!A$7:CI$333,79,0)</f>
        <v/>
      </c>
      <c r="CK634" s="68">
        <f>CJ634-CA634</f>
        <v/>
      </c>
    </row>
    <row r="635">
      <c r="A635" s="88" t="n"/>
      <c r="B635" s="70" t="n"/>
      <c r="C635" s="77" t="n"/>
      <c r="D635" s="84" t="n"/>
      <c r="E635" s="69" t="n"/>
      <c r="F635" s="69" t="n"/>
      <c r="G635" s="73" t="n"/>
      <c r="H635" s="73" t="n"/>
      <c r="I635" s="75" t="n"/>
      <c r="J635" s="75" t="n"/>
      <c r="K635" s="73" t="n"/>
      <c r="L635" s="73" t="n"/>
      <c r="M635" s="73" t="n"/>
      <c r="N635" s="73" t="n"/>
      <c r="O635" s="75" t="n"/>
      <c r="P635" s="75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  <c r="AA635" s="73" t="n"/>
      <c r="AB635" s="73" t="n"/>
      <c r="AC635" s="73" t="n"/>
      <c r="AD635" s="73" t="n"/>
      <c r="AE635" s="73" t="n"/>
      <c r="AF635" s="73" t="n"/>
      <c r="AG635" s="73" t="n"/>
      <c r="AH635" s="73" t="n"/>
      <c r="AI635" s="73" t="n"/>
      <c r="AJ635" s="73" t="n"/>
      <c r="AK635" s="73" t="n"/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73" t="n"/>
      <c r="BQ635" s="62">
        <f>COUNTIF($G635:$BP635,"a")+COUNTIF($G635:$BP635,"r0,a5")/2+COUNTIF($G635:$BP635,"p5,a5")/2</f>
        <v/>
      </c>
      <c r="BR635" s="62">
        <f>COUNTIF($G635:$BP635,"d")+COUNTIF($G635:$BP635,"r0,d5")/2+COUNTIF($G635:$BP635,"p5,d5")/2</f>
        <v/>
      </c>
      <c r="BS635" s="62">
        <f>COUNTIF($G635:$BP635,"b")+COUNTIF($G635:$BP635,"r0,b5")/2+COUNTIF($G635:$BP635,"p5,b5")/2</f>
        <v/>
      </c>
      <c r="BT635" s="62">
        <f>COUNTIF($G635:$BP635,"c")+COUNTIF($G635:$BP635,"r0,c5")/2+COUNTIF($G635:$BP635,"p5,c5")/2</f>
        <v/>
      </c>
      <c r="BU635" s="62">
        <f>COUNTIF($G635:$BP635,"KH")+COUNTIF($G635:$BP635,"TL")+COUNTIF($G635:$BP635,"L")</f>
        <v/>
      </c>
      <c r="BV635" s="62" t="n"/>
      <c r="BW635" s="62">
        <f>COUNTIF($G635:$BP635,"hh")</f>
        <v/>
      </c>
      <c r="BX635" s="62">
        <f>COUNTIF($G635:$BP635,"nt7")</f>
        <v/>
      </c>
      <c r="BY635" s="62">
        <f>COUNTIF($G635:$BP635,"P")+COUNTIF($G635:$BP635,"p5,a5")/2+COUNTIF($G635:$BP635,"p5,b5")/2+COUNTIF($G635:$BP635,"p5,c5")/2+COUNTIF($G635:$BP635,"p5,d5")/2</f>
        <v/>
      </c>
      <c r="BZ635" s="63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4">
        <f>IF(BZ635&gt;25,4,IF(BZ635&gt;18,3,IF(BZ635&gt;12,2,IF(BZ635&gt;4,1,0))))-BX635-2+1</f>
        <v/>
      </c>
      <c r="CE635" s="30" t="n"/>
      <c r="CF635" s="64">
        <f>CD635*CI635</f>
        <v/>
      </c>
      <c r="CG635" s="65">
        <f>F635-BY635+1</f>
        <v/>
      </c>
      <c r="CH635" s="64">
        <f>CE635*16</f>
        <v/>
      </c>
      <c r="CI635" s="66">
        <f>VLOOKUP(A635,[1]DATA!$A$6:$AI$331,34,0)</f>
        <v/>
      </c>
      <c r="CJ635" s="67">
        <f>VLOOKUP(A635,[2]CHAMCONG!A$7:CI$333,79,0)</f>
        <v/>
      </c>
      <c r="CK635" s="68">
        <f>CJ635-CA635</f>
        <v/>
      </c>
    </row>
    <row r="636">
      <c r="A636" s="88" t="n"/>
      <c r="B636" s="70" t="n"/>
      <c r="C636" s="77" t="n"/>
      <c r="D636" s="84" t="n"/>
      <c r="E636" s="69" t="n"/>
      <c r="F636" s="69" t="n"/>
      <c r="G636" s="73" t="n"/>
      <c r="H636" s="73" t="n"/>
      <c r="I636" s="75" t="n"/>
      <c r="J636" s="75" t="n"/>
      <c r="K636" s="73" t="n"/>
      <c r="L636" s="73" t="n"/>
      <c r="M636" s="73" t="n"/>
      <c r="N636" s="73" t="n"/>
      <c r="O636" s="75" t="n"/>
      <c r="P636" s="75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  <c r="AA636" s="73" t="n"/>
      <c r="AB636" s="73" t="n"/>
      <c r="AC636" s="73" t="n"/>
      <c r="AD636" s="73" t="n"/>
      <c r="AE636" s="73" t="n"/>
      <c r="AF636" s="73" t="n"/>
      <c r="AG636" s="73" t="n"/>
      <c r="AH636" s="73" t="n"/>
      <c r="AI636" s="73" t="n"/>
      <c r="AJ636" s="73" t="n"/>
      <c r="AK636" s="73" t="n"/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73" t="n"/>
      <c r="BQ636" s="62">
        <f>COUNTIF($G636:$BP636,"a")+COUNTIF($G636:$BP636,"r0,a5")/2+COUNTIF($G636:$BP636,"p5,a5")/2</f>
        <v/>
      </c>
      <c r="BR636" s="62">
        <f>COUNTIF($G636:$BP636,"d")+COUNTIF($G636:$BP636,"r0,d5")/2+COUNTIF($G636:$BP636,"p5,d5")/2</f>
        <v/>
      </c>
      <c r="BS636" s="62">
        <f>COUNTIF($G636:$BP636,"b")+COUNTIF($G636:$BP636,"r0,b5")/2+COUNTIF($G636:$BP636,"p5,b5")/2</f>
        <v/>
      </c>
      <c r="BT636" s="62">
        <f>COUNTIF($G636:$BP636,"c")+COUNTIF($G636:$BP636,"r0,c5")/2+COUNTIF($G636:$BP636,"p5,c5")/2</f>
        <v/>
      </c>
      <c r="BU636" s="62">
        <f>COUNTIF($G636:$BP636,"KH")+COUNTIF($G636:$BP636,"TL")+COUNTIF($G636:$BP636,"L")</f>
        <v/>
      </c>
      <c r="BV636" s="62" t="n"/>
      <c r="BW636" s="62">
        <f>COUNTIF($G636:$BP636,"hh")</f>
        <v/>
      </c>
      <c r="BX636" s="62">
        <f>COUNTIF($G636:$BP636,"nt7")</f>
        <v/>
      </c>
      <c r="BY636" s="62">
        <f>COUNTIF($G636:$BP636,"P")+COUNTIF($G636:$BP636,"p5,a5")/2+COUNTIF($G636:$BP636,"p5,b5")/2+COUNTIF($G636:$BP636,"p5,c5")/2+COUNTIF($G636:$BP636,"p5,d5")/2</f>
        <v/>
      </c>
      <c r="BZ636" s="63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4">
        <f>IF(BZ636&gt;25,4,IF(BZ636&gt;18,3,IF(BZ636&gt;12,2,IF(BZ636&gt;4,1,0))))-BX636-2+1</f>
        <v/>
      </c>
      <c r="CE636" s="30" t="n"/>
      <c r="CF636" s="64">
        <f>CD636*CI636</f>
        <v/>
      </c>
      <c r="CG636" s="65">
        <f>F636-BY636+1</f>
        <v/>
      </c>
      <c r="CH636" s="64">
        <f>CE636*16</f>
        <v/>
      </c>
      <c r="CI636" s="66">
        <f>VLOOKUP(A636,[1]DATA!$A$6:$AI$331,34,0)</f>
        <v/>
      </c>
      <c r="CJ636" s="67">
        <f>VLOOKUP(A636,[2]CHAMCONG!A$7:CI$333,79,0)</f>
        <v/>
      </c>
      <c r="CK636" s="68">
        <f>CJ636-CA636</f>
        <v/>
      </c>
    </row>
    <row r="637">
      <c r="A637" s="88" t="n"/>
      <c r="B637" s="70" t="n"/>
      <c r="C637" s="77" t="n"/>
      <c r="D637" s="84" t="n"/>
      <c r="E637" s="69" t="n"/>
      <c r="F637" s="69" t="n"/>
      <c r="G637" s="73" t="n"/>
      <c r="H637" s="73" t="n"/>
      <c r="I637" s="75" t="n"/>
      <c r="J637" s="75" t="n"/>
      <c r="K637" s="73" t="n"/>
      <c r="L637" s="73" t="n"/>
      <c r="M637" s="73" t="n"/>
      <c r="N637" s="73" t="n"/>
      <c r="O637" s="75" t="n"/>
      <c r="P637" s="75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  <c r="AA637" s="73" t="n"/>
      <c r="AB637" s="73" t="n"/>
      <c r="AC637" s="73" t="n"/>
      <c r="AD637" s="73" t="n"/>
      <c r="AE637" s="73" t="n"/>
      <c r="AF637" s="73" t="n"/>
      <c r="AG637" s="73" t="n"/>
      <c r="AH637" s="73" t="n"/>
      <c r="AI637" s="73" t="n"/>
      <c r="AJ637" s="73" t="n"/>
      <c r="AK637" s="73" t="n"/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73" t="n"/>
      <c r="BQ637" s="62">
        <f>COUNTIF($G637:$BP637,"a")+COUNTIF($G637:$BP637,"r0,a5")/2+COUNTIF($G637:$BP637,"p5,a5")/2</f>
        <v/>
      </c>
      <c r="BR637" s="62">
        <f>COUNTIF($G637:$BP637,"d")+COUNTIF($G637:$BP637,"r0,d5")/2+COUNTIF($G637:$BP637,"p5,d5")/2</f>
        <v/>
      </c>
      <c r="BS637" s="62">
        <f>COUNTIF($G637:$BP637,"b")+COUNTIF($G637:$BP637,"r0,b5")/2+COUNTIF($G637:$BP637,"p5,b5")/2</f>
        <v/>
      </c>
      <c r="BT637" s="62">
        <f>COUNTIF($G637:$BP637,"c")+COUNTIF($G637:$BP637,"r0,c5")/2+COUNTIF($G637:$BP637,"p5,c5")/2</f>
        <v/>
      </c>
      <c r="BU637" s="62">
        <f>COUNTIF($G637:$BP637,"KH")+COUNTIF($G637:$BP637,"TL")+COUNTIF($G637:$BP637,"L")</f>
        <v/>
      </c>
      <c r="BV637" s="62" t="n"/>
      <c r="BW637" s="62">
        <f>COUNTIF($G637:$BP637,"hh")</f>
        <v/>
      </c>
      <c r="BX637" s="62">
        <f>COUNTIF($G637:$BP637,"nt7")</f>
        <v/>
      </c>
      <c r="BY637" s="62">
        <f>COUNTIF($G637:$BP637,"P")+COUNTIF($G637:$BP637,"p5,a5")/2+COUNTIF($G637:$BP637,"p5,b5")/2+COUNTIF($G637:$BP637,"p5,c5")/2+COUNTIF($G637:$BP637,"p5,d5")/2</f>
        <v/>
      </c>
      <c r="BZ637" s="63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4">
        <f>IF(BZ637&gt;25,4,IF(BZ637&gt;18,3,IF(BZ637&gt;12,2,IF(BZ637&gt;4,1,0))))-BX637-2+1</f>
        <v/>
      </c>
      <c r="CE637" s="30" t="n"/>
      <c r="CF637" s="64">
        <f>CD637*CI637</f>
        <v/>
      </c>
      <c r="CG637" s="65">
        <f>F637-BY637+1</f>
        <v/>
      </c>
      <c r="CH637" s="64">
        <f>CE637*16</f>
        <v/>
      </c>
      <c r="CI637" s="66">
        <f>VLOOKUP(A637,[1]DATA!$A$6:$AI$331,34,0)</f>
        <v/>
      </c>
      <c r="CJ637" s="67">
        <f>VLOOKUP(A637,[2]CHAMCONG!A$7:CI$333,79,0)</f>
        <v/>
      </c>
      <c r="CK637" s="68">
        <f>CJ637-CA637</f>
        <v/>
      </c>
    </row>
    <row r="638">
      <c r="A638" s="88" t="n"/>
      <c r="B638" s="70" t="n"/>
      <c r="C638" s="77" t="n"/>
      <c r="D638" s="84" t="n"/>
      <c r="E638" s="69" t="n"/>
      <c r="F638" s="69" t="n"/>
      <c r="G638" s="73" t="n"/>
      <c r="H638" s="73" t="n"/>
      <c r="I638" s="75" t="n"/>
      <c r="J638" s="75" t="n"/>
      <c r="K638" s="73" t="n"/>
      <c r="L638" s="73" t="n"/>
      <c r="M638" s="73" t="n"/>
      <c r="N638" s="73" t="n"/>
      <c r="O638" s="75" t="n"/>
      <c r="P638" s="75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  <c r="AA638" s="73" t="n"/>
      <c r="AB638" s="73" t="n"/>
      <c r="AC638" s="73" t="n"/>
      <c r="AD638" s="73" t="n"/>
      <c r="AE638" s="73" t="n"/>
      <c r="AF638" s="73" t="n"/>
      <c r="AG638" s="73" t="n"/>
      <c r="AH638" s="73" t="n"/>
      <c r="AI638" s="73" t="n"/>
      <c r="AJ638" s="73" t="n"/>
      <c r="AK638" s="73" t="n"/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73" t="n"/>
      <c r="BQ638" s="62">
        <f>COUNTIF($G638:$BP638,"a")+COUNTIF($G638:$BP638,"r0,a5")/2+COUNTIF($G638:$BP638,"p5,a5")/2</f>
        <v/>
      </c>
      <c r="BR638" s="62">
        <f>COUNTIF($G638:$BP638,"d")+COUNTIF($G638:$BP638,"r0,d5")/2+COUNTIF($G638:$BP638,"p5,d5")/2</f>
        <v/>
      </c>
      <c r="BS638" s="62">
        <f>COUNTIF($G638:$BP638,"b")+COUNTIF($G638:$BP638,"r0,b5")/2+COUNTIF($G638:$BP638,"p5,b5")/2</f>
        <v/>
      </c>
      <c r="BT638" s="62">
        <f>COUNTIF($G638:$BP638,"c")+COUNTIF($G638:$BP638,"r0,c5")/2+COUNTIF($G638:$BP638,"p5,c5")/2</f>
        <v/>
      </c>
      <c r="BU638" s="62">
        <f>COUNTIF($G638:$BP638,"KH")+COUNTIF($G638:$BP638,"TL")+COUNTIF($G638:$BP638,"L")</f>
        <v/>
      </c>
      <c r="BV638" s="62" t="n"/>
      <c r="BW638" s="62">
        <f>COUNTIF($G638:$BP638,"hh")</f>
        <v/>
      </c>
      <c r="BX638" s="62">
        <f>COUNTIF($G638:$BP638,"nt7")</f>
        <v/>
      </c>
      <c r="BY638" s="62">
        <f>COUNTIF($G638:$BP638,"P")+COUNTIF($G638:$BP638,"p5,a5")/2+COUNTIF($G638:$BP638,"p5,b5")/2+COUNTIF($G638:$BP638,"p5,c5")/2+COUNTIF($G638:$BP638,"p5,d5")/2</f>
        <v/>
      </c>
      <c r="BZ638" s="63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4">
        <f>IF(BZ638&gt;25,4,IF(BZ638&gt;18,3,IF(BZ638&gt;12,2,IF(BZ638&gt;4,1,0))))-BX638-2+1</f>
        <v/>
      </c>
      <c r="CE638" s="30" t="n"/>
      <c r="CF638" s="64">
        <f>CD638*CI638</f>
        <v/>
      </c>
      <c r="CG638" s="65">
        <f>F638-BY638+1</f>
        <v/>
      </c>
      <c r="CH638" s="64">
        <f>CE638*16</f>
        <v/>
      </c>
      <c r="CI638" s="66">
        <f>VLOOKUP(A638,[1]DATA!$A$6:$AI$331,34,0)</f>
        <v/>
      </c>
      <c r="CJ638" s="67">
        <f>VLOOKUP(A638,[2]CHAMCONG!A$7:CI$333,79,0)</f>
        <v/>
      </c>
      <c r="CK638" s="68">
        <f>CJ638-CA638</f>
        <v/>
      </c>
    </row>
    <row r="639">
      <c r="A639" s="88" t="n"/>
      <c r="B639" s="70" t="n"/>
      <c r="C639" s="77" t="n"/>
      <c r="D639" s="84" t="n"/>
      <c r="E639" s="69" t="n"/>
      <c r="F639" s="69" t="n"/>
      <c r="G639" s="73" t="n"/>
      <c r="H639" s="73" t="n"/>
      <c r="I639" s="75" t="n"/>
      <c r="J639" s="75" t="n"/>
      <c r="K639" s="73" t="n"/>
      <c r="L639" s="73" t="n"/>
      <c r="M639" s="73" t="n"/>
      <c r="N639" s="73" t="n"/>
      <c r="O639" s="75" t="n"/>
      <c r="P639" s="75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  <c r="AA639" s="73" t="n"/>
      <c r="AB639" s="73" t="n"/>
      <c r="AC639" s="73" t="n"/>
      <c r="AD639" s="73" t="n"/>
      <c r="AE639" s="73" t="n"/>
      <c r="AF639" s="73" t="n"/>
      <c r="AG639" s="73" t="n"/>
      <c r="AH639" s="73" t="n"/>
      <c r="AI639" s="73" t="n"/>
      <c r="AJ639" s="73" t="n"/>
      <c r="AK639" s="73" t="n"/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73" t="n"/>
      <c r="BQ639" s="62">
        <f>COUNTIF($G639:$BP639,"a")+COUNTIF($G639:$BP639,"r0,a5")/2+COUNTIF($G639:$BP639,"p5,a5")/2</f>
        <v/>
      </c>
      <c r="BR639" s="62">
        <f>COUNTIF($G639:$BP639,"d")+COUNTIF($G639:$BP639,"r0,d5")/2+COUNTIF($G639:$BP639,"p5,d5")/2</f>
        <v/>
      </c>
      <c r="BS639" s="62">
        <f>COUNTIF($G639:$BP639,"b")+COUNTIF($G639:$BP639,"r0,b5")/2+COUNTIF($G639:$BP639,"p5,b5")/2</f>
        <v/>
      </c>
      <c r="BT639" s="62">
        <f>COUNTIF($G639:$BP639,"c")+COUNTIF($G639:$BP639,"r0,c5")/2+COUNTIF($G639:$BP639,"p5,c5")/2</f>
        <v/>
      </c>
      <c r="BU639" s="62">
        <f>COUNTIF($G639:$BP639,"KH")+COUNTIF($G639:$BP639,"TL")+COUNTIF($G639:$BP639,"L")</f>
        <v/>
      </c>
      <c r="BV639" s="62" t="n"/>
      <c r="BW639" s="62">
        <f>COUNTIF($G639:$BP639,"hh")</f>
        <v/>
      </c>
      <c r="BX639" s="62">
        <f>COUNTIF($G639:$BP639,"nt7")</f>
        <v/>
      </c>
      <c r="BY639" s="62">
        <f>COUNTIF($G639:$BP639,"P")+COUNTIF($G639:$BP639,"p5,a5")/2+COUNTIF($G639:$BP639,"p5,b5")/2+COUNTIF($G639:$BP639,"p5,c5")/2+COUNTIF($G639:$BP639,"p5,d5")/2</f>
        <v/>
      </c>
      <c r="BZ639" s="63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4">
        <f>IF(BZ639&gt;25,4,IF(BZ639&gt;18,3,IF(BZ639&gt;12,2,IF(BZ639&gt;4,1,0))))-BX639-2+1</f>
        <v/>
      </c>
      <c r="CE639" s="30" t="n"/>
      <c r="CF639" s="64">
        <f>CD639*CI639</f>
        <v/>
      </c>
      <c r="CG639" s="65">
        <f>F639-BY639+1</f>
        <v/>
      </c>
      <c r="CH639" s="64">
        <f>CE639*16</f>
        <v/>
      </c>
      <c r="CI639" s="66">
        <f>VLOOKUP(A639,[1]DATA!$A$6:$AI$331,34,0)</f>
        <v/>
      </c>
      <c r="CJ639" s="67">
        <f>VLOOKUP(A639,[2]CHAMCONG!A$7:CI$333,79,0)</f>
        <v/>
      </c>
      <c r="CK639" s="68">
        <f>CJ639-CA639</f>
        <v/>
      </c>
    </row>
    <row r="640">
      <c r="A640" s="88" t="n"/>
      <c r="B640" s="70" t="n"/>
      <c r="C640" s="77" t="n"/>
      <c r="D640" s="84" t="n"/>
      <c r="E640" s="69" t="n"/>
      <c r="F640" s="69" t="n"/>
      <c r="G640" s="73" t="n"/>
      <c r="H640" s="73" t="n"/>
      <c r="I640" s="75" t="n"/>
      <c r="J640" s="75" t="n"/>
      <c r="K640" s="73" t="n"/>
      <c r="L640" s="73" t="n"/>
      <c r="M640" s="73" t="n"/>
      <c r="N640" s="73" t="n"/>
      <c r="O640" s="75" t="n"/>
      <c r="P640" s="75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  <c r="AA640" s="73" t="n"/>
      <c r="AB640" s="73" t="n"/>
      <c r="AC640" s="73" t="n"/>
      <c r="AD640" s="73" t="n"/>
      <c r="AE640" s="73" t="n"/>
      <c r="AF640" s="73" t="n"/>
      <c r="AG640" s="73" t="n"/>
      <c r="AH640" s="73" t="n"/>
      <c r="AI640" s="73" t="n"/>
      <c r="AJ640" s="73" t="n"/>
      <c r="AK640" s="73" t="n"/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73" t="n"/>
      <c r="BQ640" s="62">
        <f>COUNTIF($G640:$BP640,"a")+COUNTIF($G640:$BP640,"r0,a5")/2+COUNTIF($G640:$BP640,"p5,a5")/2</f>
        <v/>
      </c>
      <c r="BR640" s="62">
        <f>COUNTIF($G640:$BP640,"d")+COUNTIF($G640:$BP640,"r0,d5")/2+COUNTIF($G640:$BP640,"p5,d5")/2</f>
        <v/>
      </c>
      <c r="BS640" s="62">
        <f>COUNTIF($G640:$BP640,"b")+COUNTIF($G640:$BP640,"r0,b5")/2+COUNTIF($G640:$BP640,"p5,b5")/2</f>
        <v/>
      </c>
      <c r="BT640" s="62">
        <f>COUNTIF($G640:$BP640,"c")+COUNTIF($G640:$BP640,"r0,c5")/2+COUNTIF($G640:$BP640,"p5,c5")/2</f>
        <v/>
      </c>
      <c r="BU640" s="62">
        <f>COUNTIF($G640:$BP640,"KH")+COUNTIF($G640:$BP640,"TL")+COUNTIF($G640:$BP640,"L")</f>
        <v/>
      </c>
      <c r="BV640" s="62" t="n"/>
      <c r="BW640" s="62">
        <f>COUNTIF($G640:$BP640,"hh")</f>
        <v/>
      </c>
      <c r="BX640" s="62">
        <f>COUNTIF($G640:$BP640,"nt7")</f>
        <v/>
      </c>
      <c r="BY640" s="62">
        <f>COUNTIF($G640:$BP640,"P")+COUNTIF($G640:$BP640,"p5,a5")/2+COUNTIF($G640:$BP640,"p5,b5")/2+COUNTIF($G640:$BP640,"p5,c5")/2+COUNTIF($G640:$BP640,"p5,d5")/2</f>
        <v/>
      </c>
      <c r="BZ640" s="63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4">
        <f>IF(BZ640&gt;25,4,IF(BZ640&gt;18,3,IF(BZ640&gt;12,2,IF(BZ640&gt;4,1,0))))-BX640-2+1</f>
        <v/>
      </c>
      <c r="CE640" s="30" t="n"/>
      <c r="CF640" s="64">
        <f>CD640*CI640</f>
        <v/>
      </c>
      <c r="CG640" s="65">
        <f>F640-BY640+1</f>
        <v/>
      </c>
      <c r="CH640" s="64">
        <f>CE640*16</f>
        <v/>
      </c>
      <c r="CI640" s="66">
        <f>VLOOKUP(A640,[1]DATA!$A$6:$AI$331,34,0)</f>
        <v/>
      </c>
      <c r="CJ640" s="67">
        <f>VLOOKUP(A640,[2]CHAMCONG!A$7:CI$333,79,0)</f>
        <v/>
      </c>
      <c r="CK640" s="68">
        <f>CJ640-CA640</f>
        <v/>
      </c>
    </row>
    <row r="641">
      <c r="A641" s="88" t="n"/>
      <c r="B641" s="70" t="n"/>
      <c r="C641" s="77" t="n"/>
      <c r="D641" s="84" t="n"/>
      <c r="E641" s="69" t="n"/>
      <c r="F641" s="69" t="n"/>
      <c r="G641" s="73" t="n"/>
      <c r="H641" s="73" t="n"/>
      <c r="I641" s="75" t="n"/>
      <c r="J641" s="75" t="n"/>
      <c r="K641" s="73" t="n"/>
      <c r="L641" s="73" t="n"/>
      <c r="M641" s="73" t="n"/>
      <c r="N641" s="73" t="n"/>
      <c r="O641" s="75" t="n"/>
      <c r="P641" s="75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  <c r="AA641" s="73" t="n"/>
      <c r="AB641" s="73" t="n"/>
      <c r="AC641" s="73" t="n"/>
      <c r="AD641" s="73" t="n"/>
      <c r="AE641" s="73" t="n"/>
      <c r="AF641" s="73" t="n"/>
      <c r="AG641" s="73" t="n"/>
      <c r="AH641" s="73" t="n"/>
      <c r="AI641" s="73" t="n"/>
      <c r="AJ641" s="73" t="n"/>
      <c r="AK641" s="73" t="n"/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73" t="n"/>
      <c r="BQ641" s="62">
        <f>COUNTIF($G641:$BP641,"a")+COUNTIF($G641:$BP641,"r0,a5")/2+COUNTIF($G641:$BP641,"p5,a5")/2</f>
        <v/>
      </c>
      <c r="BR641" s="62">
        <f>COUNTIF($G641:$BP641,"d")+COUNTIF($G641:$BP641,"r0,d5")/2+COUNTIF($G641:$BP641,"p5,d5")/2</f>
        <v/>
      </c>
      <c r="BS641" s="62">
        <f>COUNTIF($G641:$BP641,"b")+COUNTIF($G641:$BP641,"r0,b5")/2+COUNTIF($G641:$BP641,"p5,b5")/2</f>
        <v/>
      </c>
      <c r="BT641" s="62">
        <f>COUNTIF($G641:$BP641,"c")+COUNTIF($G641:$BP641,"r0,c5")/2+COUNTIF($G641:$BP641,"p5,c5")/2</f>
        <v/>
      </c>
      <c r="BU641" s="62">
        <f>COUNTIF($G641:$BP641,"KH")+COUNTIF($G641:$BP641,"TL")+COUNTIF($G641:$BP641,"L")</f>
        <v/>
      </c>
      <c r="BV641" s="62" t="n"/>
      <c r="BW641" s="62">
        <f>COUNTIF($G641:$BP641,"hh")</f>
        <v/>
      </c>
      <c r="BX641" s="62">
        <f>COUNTIF($G641:$BP641,"nt7")</f>
        <v/>
      </c>
      <c r="BY641" s="62">
        <f>COUNTIF($G641:$BP641,"P")+COUNTIF($G641:$BP641,"p5,a5")/2+COUNTIF($G641:$BP641,"p5,b5")/2+COUNTIF($G641:$BP641,"p5,c5")/2+COUNTIF($G641:$BP641,"p5,d5")/2</f>
        <v/>
      </c>
      <c r="BZ641" s="63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4">
        <f>IF(BZ641&gt;25,4,IF(BZ641&gt;18,3,IF(BZ641&gt;12,2,IF(BZ641&gt;4,1,0))))-BX641-2+1</f>
        <v/>
      </c>
      <c r="CE641" s="30" t="n"/>
      <c r="CF641" s="64">
        <f>CD641*CI641</f>
        <v/>
      </c>
      <c r="CG641" s="65">
        <f>F641-BY641+1</f>
        <v/>
      </c>
      <c r="CH641" s="64">
        <f>CE641*16</f>
        <v/>
      </c>
      <c r="CI641" s="66">
        <f>VLOOKUP(A641,[1]DATA!$A$6:$AI$331,34,0)</f>
        <v/>
      </c>
      <c r="CJ641" s="67">
        <f>VLOOKUP(A641,[2]CHAMCONG!A$7:CI$333,79,0)</f>
        <v/>
      </c>
      <c r="CK641" s="68">
        <f>CJ641-CA641</f>
        <v/>
      </c>
    </row>
    <row r="642">
      <c r="A642" s="73" t="n"/>
      <c r="B642" s="70" t="n"/>
      <c r="C642" s="77" t="n"/>
      <c r="D642" s="84" t="n"/>
      <c r="E642" s="69" t="n"/>
      <c r="F642" s="69" t="n"/>
      <c r="G642" s="73" t="n"/>
      <c r="H642" s="73" t="n"/>
      <c r="I642" s="75" t="n"/>
      <c r="J642" s="75" t="n"/>
      <c r="K642" s="73" t="n"/>
      <c r="L642" s="73" t="n"/>
      <c r="M642" s="73" t="n"/>
      <c r="N642" s="73" t="n"/>
      <c r="O642" s="75" t="n"/>
      <c r="P642" s="75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  <c r="AA642" s="73" t="n"/>
      <c r="AB642" s="73" t="n"/>
      <c r="AC642" s="73" t="n"/>
      <c r="AD642" s="73" t="n"/>
      <c r="AE642" s="73" t="n"/>
      <c r="AF642" s="73" t="n"/>
      <c r="AG642" s="73" t="n"/>
      <c r="AH642" s="73" t="n"/>
      <c r="AI642" s="73" t="n"/>
      <c r="AJ642" s="73" t="n"/>
      <c r="AK642" s="73" t="n"/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73" t="n"/>
      <c r="BQ642" s="62">
        <f>COUNTIF($G642:$BP642,"a")+COUNTIF($G642:$BP642,"r0,a5")/2+COUNTIF($G642:$BP642,"p5,a5")/2</f>
        <v/>
      </c>
      <c r="BR642" s="62">
        <f>COUNTIF($G642:$BP642,"d")+COUNTIF($G642:$BP642,"r0,d5")/2+COUNTIF($G642:$BP642,"p5,d5")/2</f>
        <v/>
      </c>
      <c r="BS642" s="62">
        <f>COUNTIF($G642:$BP642,"b")+COUNTIF($G642:$BP642,"r0,b5")/2+COUNTIF($G642:$BP642,"p5,b5")/2</f>
        <v/>
      </c>
      <c r="BT642" s="62">
        <f>COUNTIF($G642:$BP642,"c")+COUNTIF($G642:$BP642,"r0,c5")/2+COUNTIF($G642:$BP642,"p5,c5")/2</f>
        <v/>
      </c>
      <c r="BU642" s="62">
        <f>COUNTIF($G642:$BP642,"KH")+COUNTIF($G642:$BP642,"TL")+COUNTIF($G642:$BP642,"L")</f>
        <v/>
      </c>
      <c r="BV642" s="62" t="n"/>
      <c r="BW642" s="62">
        <f>COUNTIF($G642:$BP642,"hh")</f>
        <v/>
      </c>
      <c r="BX642" s="62">
        <f>COUNTIF($G642:$BP642,"nt7")</f>
        <v/>
      </c>
      <c r="BY642" s="62">
        <f>COUNTIF($G642:$BP642,"P")+COUNTIF($G642:$BP642,"p5,a5")/2+COUNTIF($G642:$BP642,"p5,b5")/2+COUNTIF($G642:$BP642,"p5,c5")/2+COUNTIF($G642:$BP642,"p5,d5")/2</f>
        <v/>
      </c>
      <c r="BZ642" s="63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4">
        <f>IF(BZ642&gt;25,4,IF(BZ642&gt;18,3,IF(BZ642&gt;12,2,IF(BZ642&gt;4,1,0))))-BX642-2+1</f>
        <v/>
      </c>
      <c r="CE642" s="30" t="n"/>
      <c r="CF642" s="64">
        <f>CD642*CI642</f>
        <v/>
      </c>
      <c r="CG642" s="65">
        <f>F642-BY642+1</f>
        <v/>
      </c>
      <c r="CH642" s="64">
        <f>CE642*16</f>
        <v/>
      </c>
      <c r="CI642" s="66">
        <f>VLOOKUP(A642,[1]DATA!$A$6:$AI$331,34,0)</f>
        <v/>
      </c>
      <c r="CJ642" s="67">
        <f>VLOOKUP(A642,[2]CHAMCONG!A$7:CI$333,79,0)</f>
        <v/>
      </c>
      <c r="CK642" s="68">
        <f>CJ642-CA642</f>
        <v/>
      </c>
    </row>
    <row r="643">
      <c r="A643" s="73" t="n"/>
      <c r="B643" s="70" t="n"/>
      <c r="C643" s="77" t="n"/>
      <c r="D643" s="84" t="n"/>
      <c r="E643" s="69" t="n"/>
      <c r="F643" s="69" t="n"/>
      <c r="G643" s="73" t="n"/>
      <c r="H643" s="73" t="n"/>
      <c r="I643" s="75" t="n"/>
      <c r="J643" s="75" t="n"/>
      <c r="K643" s="73" t="n"/>
      <c r="L643" s="73" t="n"/>
      <c r="M643" s="73" t="n"/>
      <c r="N643" s="73" t="n"/>
      <c r="O643" s="75" t="n"/>
      <c r="P643" s="75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  <c r="AA643" s="73" t="n"/>
      <c r="AB643" s="73" t="n"/>
      <c r="AC643" s="73" t="n"/>
      <c r="AD643" s="73" t="n"/>
      <c r="AE643" s="73" t="n"/>
      <c r="AF643" s="73" t="n"/>
      <c r="AG643" s="73" t="n"/>
      <c r="AH643" s="73" t="n"/>
      <c r="AI643" s="73" t="n"/>
      <c r="AJ643" s="73" t="n"/>
      <c r="AK643" s="73" t="n"/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73" t="n"/>
      <c r="BQ643" s="62">
        <f>COUNTIF($G643:$BP643,"a")+COUNTIF($G643:$BP643,"r0,a5")/2+COUNTIF($G643:$BP643,"p5,a5")/2</f>
        <v/>
      </c>
      <c r="BR643" s="62">
        <f>COUNTIF($G643:$BP643,"d")+COUNTIF($G643:$BP643,"r0,d5")/2+COUNTIF($G643:$BP643,"p5,d5")/2</f>
        <v/>
      </c>
      <c r="BS643" s="62">
        <f>COUNTIF($G643:$BP643,"b")+COUNTIF($G643:$BP643,"r0,b5")/2+COUNTIF($G643:$BP643,"p5,b5")/2</f>
        <v/>
      </c>
      <c r="BT643" s="62">
        <f>COUNTIF($G643:$BP643,"c")+COUNTIF($G643:$BP643,"r0,c5")/2+COUNTIF($G643:$BP643,"p5,c5")/2</f>
        <v/>
      </c>
      <c r="BU643" s="62">
        <f>COUNTIF($G643:$BP643,"KH")+COUNTIF($G643:$BP643,"TL")+COUNTIF($G643:$BP643,"L")</f>
        <v/>
      </c>
      <c r="BV643" s="62" t="n"/>
      <c r="BW643" s="62">
        <f>COUNTIF($G643:$BP643,"hh")</f>
        <v/>
      </c>
      <c r="BX643" s="62">
        <f>COUNTIF($G643:$BP643,"nt7")</f>
        <v/>
      </c>
      <c r="BY643" s="62">
        <f>COUNTIF($G643:$BP643,"P")+COUNTIF($G643:$BP643,"p5,a5")/2+COUNTIF($G643:$BP643,"p5,b5")/2+COUNTIF($G643:$BP643,"p5,c5")/2+COUNTIF($G643:$BP643,"p5,d5")/2</f>
        <v/>
      </c>
      <c r="BZ643" s="63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4">
        <f>IF(BZ643&gt;25,4,IF(BZ643&gt;18,3,IF(BZ643&gt;12,2,IF(BZ643&gt;4,1,0))))-BX643-2+1</f>
        <v/>
      </c>
      <c r="CE643" s="30" t="n"/>
      <c r="CF643" s="64">
        <f>CD643*CI643</f>
        <v/>
      </c>
      <c r="CG643" s="65">
        <f>F643-BY643+1</f>
        <v/>
      </c>
      <c r="CH643" s="64">
        <f>CE643*16</f>
        <v/>
      </c>
      <c r="CI643" s="66">
        <f>VLOOKUP(A643,[1]DATA!$A$6:$AI$331,34,0)</f>
        <v/>
      </c>
      <c r="CJ643" s="67">
        <f>VLOOKUP(A643,[2]CHAMCONG!A$7:CI$333,79,0)</f>
        <v/>
      </c>
      <c r="CK643" s="68">
        <f>CJ643-CA643</f>
        <v/>
      </c>
    </row>
    <row r="644">
      <c r="A644" s="73" t="n"/>
      <c r="B644" s="70" t="n"/>
      <c r="C644" s="77" t="n"/>
      <c r="D644" s="84" t="n"/>
      <c r="E644" s="69" t="n"/>
      <c r="F644" s="69" t="n"/>
      <c r="G644" s="73" t="n"/>
      <c r="H644" s="73" t="n"/>
      <c r="I644" s="75" t="n"/>
      <c r="J644" s="75" t="n"/>
      <c r="K644" s="73" t="n"/>
      <c r="L644" s="73" t="n"/>
      <c r="M644" s="73" t="n"/>
      <c r="N644" s="73" t="n"/>
      <c r="O644" s="75" t="n"/>
      <c r="P644" s="75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  <c r="AA644" s="73" t="n"/>
      <c r="AB644" s="73" t="n"/>
      <c r="AC644" s="73" t="n"/>
      <c r="AD644" s="73" t="n"/>
      <c r="AE644" s="73" t="n"/>
      <c r="AF644" s="73" t="n"/>
      <c r="AG644" s="73" t="n"/>
      <c r="AH644" s="73" t="n"/>
      <c r="AI644" s="73" t="n"/>
      <c r="AJ644" s="73" t="n"/>
      <c r="AK644" s="73" t="n"/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73" t="n"/>
      <c r="BQ644" s="62">
        <f>COUNTIF($G644:$BP644,"a")+COUNTIF($G644:$BP644,"r0,a5")/2+COUNTIF($G644:$BP644,"p5,a5")/2</f>
        <v/>
      </c>
      <c r="BR644" s="62">
        <f>COUNTIF($G644:$BP644,"d")+COUNTIF($G644:$BP644,"r0,d5")/2+COUNTIF($G644:$BP644,"p5,d5")/2</f>
        <v/>
      </c>
      <c r="BS644" s="62">
        <f>COUNTIF($G644:$BP644,"b")+COUNTIF($G644:$BP644,"r0,b5")/2+COUNTIF($G644:$BP644,"p5,b5")/2</f>
        <v/>
      </c>
      <c r="BT644" s="62">
        <f>COUNTIF($G644:$BP644,"c")+COUNTIF($G644:$BP644,"r0,c5")/2+COUNTIF($G644:$BP644,"p5,c5")/2</f>
        <v/>
      </c>
      <c r="BU644" s="62">
        <f>COUNTIF($G644:$BP644,"KH")+COUNTIF($G644:$BP644,"TL")+COUNTIF($G644:$BP644,"L")</f>
        <v/>
      </c>
      <c r="BV644" s="62" t="n"/>
      <c r="BW644" s="62">
        <f>COUNTIF($G644:$BP644,"hh")</f>
        <v/>
      </c>
      <c r="BX644" s="62">
        <f>COUNTIF($G644:$BP644,"nt7")</f>
        <v/>
      </c>
      <c r="BY644" s="62">
        <f>COUNTIF($G644:$BP644,"P")+COUNTIF($G644:$BP644,"p5,a5")/2+COUNTIF($G644:$BP644,"p5,b5")/2+COUNTIF($G644:$BP644,"p5,c5")/2+COUNTIF($G644:$BP644,"p5,d5")/2</f>
        <v/>
      </c>
      <c r="BZ644" s="63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4">
        <f>IF(BZ644&gt;25,4,IF(BZ644&gt;18,3,IF(BZ644&gt;12,2,IF(BZ644&gt;4,1,0))))-BX644-2+1</f>
        <v/>
      </c>
      <c r="CE644" s="30" t="n"/>
      <c r="CF644" s="64">
        <f>CD644*CI644</f>
        <v/>
      </c>
      <c r="CG644" s="65">
        <f>F644-BY644+1</f>
        <v/>
      </c>
      <c r="CH644" s="64">
        <f>CE644*16</f>
        <v/>
      </c>
      <c r="CI644" s="66">
        <f>VLOOKUP(A644,[1]DATA!$A$6:$AI$331,34,0)</f>
        <v/>
      </c>
      <c r="CJ644" s="67">
        <f>VLOOKUP(A644,[2]CHAMCONG!A$7:CI$333,79,0)</f>
        <v/>
      </c>
      <c r="CK644" s="68">
        <f>CJ644-CA644</f>
        <v/>
      </c>
    </row>
    <row r="645">
      <c r="A645" s="73" t="n"/>
      <c r="B645" s="70" t="n"/>
      <c r="C645" s="77" t="n"/>
      <c r="D645" s="84" t="n"/>
      <c r="E645" s="69" t="n"/>
      <c r="F645" s="69" t="n"/>
      <c r="G645" s="73" t="n"/>
      <c r="H645" s="73" t="n"/>
      <c r="I645" s="75" t="n"/>
      <c r="J645" s="75" t="n"/>
      <c r="K645" s="73" t="n"/>
      <c r="L645" s="73" t="n"/>
      <c r="M645" s="73" t="n"/>
      <c r="N645" s="73" t="n"/>
      <c r="O645" s="75" t="n"/>
      <c r="P645" s="75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  <c r="AA645" s="73" t="n"/>
      <c r="AB645" s="73" t="n"/>
      <c r="AC645" s="73" t="n"/>
      <c r="AD645" s="73" t="n"/>
      <c r="AE645" s="73" t="n"/>
      <c r="AF645" s="73" t="n"/>
      <c r="AG645" s="73" t="n"/>
      <c r="AH645" s="73" t="n"/>
      <c r="AI645" s="73" t="n"/>
      <c r="AJ645" s="73" t="n"/>
      <c r="AK645" s="73" t="n"/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73" t="n"/>
      <c r="BQ645" s="62">
        <f>COUNTIF($G645:$BP645,"a")+COUNTIF($G645:$BP645,"r0,a5")/2+COUNTIF($G645:$BP645,"p5,a5")/2</f>
        <v/>
      </c>
      <c r="BR645" s="62">
        <f>COUNTIF($G645:$BP645,"d")+COUNTIF($G645:$BP645,"r0,d5")/2+COUNTIF($G645:$BP645,"p5,d5")/2</f>
        <v/>
      </c>
      <c r="BS645" s="62">
        <f>COUNTIF($G645:$BP645,"b")+COUNTIF($G645:$BP645,"r0,b5")/2+COUNTIF($G645:$BP645,"p5,b5")/2</f>
        <v/>
      </c>
      <c r="BT645" s="62">
        <f>COUNTIF($G645:$BP645,"c")+COUNTIF($G645:$BP645,"r0,c5")/2+COUNTIF($G645:$BP645,"p5,c5")/2</f>
        <v/>
      </c>
      <c r="BU645" s="62">
        <f>COUNTIF($G645:$BP645,"KH")+COUNTIF($G645:$BP645,"TL")+COUNTIF($G645:$BP645,"L")</f>
        <v/>
      </c>
      <c r="BV645" s="62" t="n"/>
      <c r="BW645" s="62">
        <f>COUNTIF($G645:$BP645,"hh")</f>
        <v/>
      </c>
      <c r="BX645" s="62">
        <f>COUNTIF($G645:$BP645,"nt7")</f>
        <v/>
      </c>
      <c r="BY645" s="62">
        <f>COUNTIF($G645:$BP645,"P")+COUNTIF($G645:$BP645,"p5,a5")/2+COUNTIF($G645:$BP645,"p5,b5")/2+COUNTIF($G645:$BP645,"p5,c5")/2+COUNTIF($G645:$BP645,"p5,d5")/2</f>
        <v/>
      </c>
      <c r="BZ645" s="63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4">
        <f>IF(BZ645&gt;25,4,IF(BZ645&gt;18,3,IF(BZ645&gt;12,2,IF(BZ645&gt;4,1,0))))-BX645-2+1</f>
        <v/>
      </c>
      <c r="CE645" s="30" t="n"/>
      <c r="CF645" s="64">
        <f>CD645*CI645</f>
        <v/>
      </c>
      <c r="CG645" s="65">
        <f>F645-BY645+1</f>
        <v/>
      </c>
      <c r="CH645" s="64">
        <f>CE645*16</f>
        <v/>
      </c>
      <c r="CI645" s="66">
        <f>VLOOKUP(A645,[1]DATA!$A$6:$AI$331,34,0)</f>
        <v/>
      </c>
      <c r="CJ645" s="67">
        <f>VLOOKUP(A645,[2]CHAMCONG!A$7:CI$333,79,0)</f>
        <v/>
      </c>
      <c r="CK645" s="68">
        <f>CJ645-CA645</f>
        <v/>
      </c>
    </row>
    <row r="646">
      <c r="A646" s="73" t="n"/>
      <c r="B646" s="70" t="n"/>
      <c r="C646" s="77" t="n"/>
      <c r="D646" s="84" t="n"/>
      <c r="E646" s="69" t="n"/>
      <c r="F646" s="69" t="n"/>
      <c r="G646" s="73" t="n"/>
      <c r="H646" s="73" t="n"/>
      <c r="I646" s="75" t="n"/>
      <c r="J646" s="75" t="n"/>
      <c r="K646" s="73" t="n"/>
      <c r="L646" s="73" t="n"/>
      <c r="M646" s="73" t="n"/>
      <c r="N646" s="73" t="n"/>
      <c r="O646" s="75" t="n"/>
      <c r="P646" s="75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  <c r="AA646" s="73" t="n"/>
      <c r="AB646" s="73" t="n"/>
      <c r="AC646" s="73" t="n"/>
      <c r="AD646" s="73" t="n"/>
      <c r="AE646" s="73" t="n"/>
      <c r="AF646" s="73" t="n"/>
      <c r="AG646" s="73" t="n"/>
      <c r="AH646" s="73" t="n"/>
      <c r="AI646" s="73" t="n"/>
      <c r="AJ646" s="73" t="n"/>
      <c r="AK646" s="73" t="n"/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73" t="n"/>
      <c r="BQ646" s="62">
        <f>COUNTIF($G646:$BP646,"a")+COUNTIF($G646:$BP646,"r0,a5")/2+COUNTIF($G646:$BP646,"p5,a5")/2</f>
        <v/>
      </c>
      <c r="BR646" s="62">
        <f>COUNTIF($G646:$BP646,"d")+COUNTIF($G646:$BP646,"r0,d5")/2+COUNTIF($G646:$BP646,"p5,d5")/2</f>
        <v/>
      </c>
      <c r="BS646" s="62">
        <f>COUNTIF($G646:$BP646,"b")+COUNTIF($G646:$BP646,"r0,b5")/2+COUNTIF($G646:$BP646,"p5,b5")/2</f>
        <v/>
      </c>
      <c r="BT646" s="62">
        <f>COUNTIF($G646:$BP646,"c")+COUNTIF($G646:$BP646,"r0,c5")/2+COUNTIF($G646:$BP646,"p5,c5")/2</f>
        <v/>
      </c>
      <c r="BU646" s="62">
        <f>COUNTIF($G646:$BP646,"KH")+COUNTIF($G646:$BP646,"TL")+COUNTIF($G646:$BP646,"L")</f>
        <v/>
      </c>
      <c r="BV646" s="62" t="n"/>
      <c r="BW646" s="62">
        <f>COUNTIF($G646:$BP646,"hh")</f>
        <v/>
      </c>
      <c r="BX646" s="62">
        <f>COUNTIF($G646:$BP646,"nt7")</f>
        <v/>
      </c>
      <c r="BY646" s="62">
        <f>COUNTIF($G646:$BP646,"P")+COUNTIF($G646:$BP646,"p5,a5")/2+COUNTIF($G646:$BP646,"p5,b5")/2+COUNTIF($G646:$BP646,"p5,c5")/2+COUNTIF($G646:$BP646,"p5,d5")/2</f>
        <v/>
      </c>
      <c r="BZ646" s="63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4">
        <f>IF(BZ646&gt;25,4,IF(BZ646&gt;18,3,IF(BZ646&gt;12,2,IF(BZ646&gt;4,1,0))))-BX646-2+1</f>
        <v/>
      </c>
      <c r="CE646" s="30" t="n"/>
      <c r="CF646" s="64">
        <f>CD646*CI646</f>
        <v/>
      </c>
      <c r="CG646" s="65">
        <f>F646-BY646+1</f>
        <v/>
      </c>
      <c r="CH646" s="64">
        <f>CE646*16</f>
        <v/>
      </c>
      <c r="CI646" s="66">
        <f>VLOOKUP(A646,[1]DATA!$A$6:$AI$331,34,0)</f>
        <v/>
      </c>
      <c r="CJ646" s="67">
        <f>VLOOKUP(A646,[2]CHAMCONG!A$7:CI$333,79,0)</f>
        <v/>
      </c>
      <c r="CK646" s="68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62">
        <f>COUNTIF($G647:$BP647,"a")+COUNTIF($G647:$BP647,"r0,a5")/2+COUNTIF($G647:$BP647,"p5,a5")/2</f>
        <v/>
      </c>
      <c r="BR647" s="62">
        <f>COUNTIF($G647:$BP647,"d")+COUNTIF($G647:$BP647,"r0,d5")/2+COUNTIF($G647:$BP647,"p5,d5")/2</f>
        <v/>
      </c>
      <c r="BS647" s="62">
        <f>COUNTIF($G647:$BP647,"b")+COUNTIF($G647:$BP647,"r0,b5")/2+COUNTIF($G647:$BP647,"p5,b5")/2</f>
        <v/>
      </c>
      <c r="BT647" s="62">
        <f>COUNTIF($G647:$BP647,"c")+COUNTIF($G647:$BP647,"r0,c5")/2+COUNTIF($G647:$BP647,"p5,c5")/2</f>
        <v/>
      </c>
      <c r="BU647" s="62">
        <f>COUNTIF($G647:$BP647,"KH")+COUNTIF($G647:$BP647,"TL")+COUNTIF($G647:$BP647,"L")</f>
        <v/>
      </c>
      <c r="BV647" s="62" t="n"/>
      <c r="BW647" s="62">
        <f>COUNTIF($G647:$BP647,"hh")</f>
        <v/>
      </c>
      <c r="BX647" s="62">
        <f>COUNTIF($G647:$BP647,"nt7")</f>
        <v/>
      </c>
      <c r="BY647" s="62">
        <f>COUNTIF($G647:$BP647,"P")+COUNTIF($G647:$BP647,"p5,a5")/2+COUNTIF($G647:$BP647,"p5,b5")/2+COUNTIF($G647:$BP647,"p5,c5")/2+COUNTIF($G647:$BP647,"p5,d5")/2</f>
        <v/>
      </c>
      <c r="BZ647" s="63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4">
        <f>IF(BZ647&gt;25,4,IF(BZ647&gt;18,3,IF(BZ647&gt;12,2,IF(BZ647&gt;4,1,0))))-BX647-2+1</f>
        <v/>
      </c>
      <c r="CE647" s="30" t="n"/>
      <c r="CF647" s="64">
        <f>CD647*CI647</f>
        <v/>
      </c>
      <c r="CG647" s="65">
        <f>F647-BY647+1</f>
        <v/>
      </c>
      <c r="CH647" s="64">
        <f>CE647*16</f>
        <v/>
      </c>
      <c r="CI647" s="66">
        <f>VLOOKUP(A647,[1]DATA!$A$6:$AI$331,34,0)</f>
        <v/>
      </c>
      <c r="CJ647" s="67">
        <f>VLOOKUP(A647,[2]CHAMCONG!A$7:CI$333,79,0)</f>
        <v/>
      </c>
      <c r="CK647" s="68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62">
        <f>COUNTIF($G648:$BP648,"a")+COUNTIF($G648:$BP648,"r0,a5")/2+COUNTIF($G648:$BP648,"p5,a5")/2</f>
        <v/>
      </c>
      <c r="BR648" s="62">
        <f>COUNTIF($G648:$BP648,"d")+COUNTIF($G648:$BP648,"r0,d5")/2+COUNTIF($G648:$BP648,"p5,d5")/2</f>
        <v/>
      </c>
      <c r="BS648" s="62">
        <f>COUNTIF($G648:$BP648,"b")+COUNTIF($G648:$BP648,"r0,b5")/2+COUNTIF($G648:$BP648,"p5,b5")/2</f>
        <v/>
      </c>
      <c r="BT648" s="62">
        <f>COUNTIF($G648:$BP648,"c")+COUNTIF($G648:$BP648,"r0,c5")/2+COUNTIF($G648:$BP648,"p5,c5")/2</f>
        <v/>
      </c>
      <c r="BU648" s="62">
        <f>COUNTIF($G648:$BP648,"KH")+COUNTIF($G648:$BP648,"TL")+COUNTIF($G648:$BP648,"L")</f>
        <v/>
      </c>
      <c r="BV648" s="62" t="n"/>
      <c r="BW648" s="62">
        <f>COUNTIF($G648:$BP648,"hh")</f>
        <v/>
      </c>
      <c r="BX648" s="62">
        <f>COUNTIF($G648:$BP648,"nt7")</f>
        <v/>
      </c>
      <c r="BY648" s="62">
        <f>COUNTIF($G648:$BP648,"P")+COUNTIF($G648:$BP648,"p5,a5")/2+COUNTIF($G648:$BP648,"p5,b5")/2+COUNTIF($G648:$BP648,"p5,c5")/2+COUNTIF($G648:$BP648,"p5,d5")/2</f>
        <v/>
      </c>
      <c r="BZ648" s="63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4">
        <f>IF(BZ648&gt;25,4,IF(BZ648&gt;18,3,IF(BZ648&gt;12,2,IF(BZ648&gt;4,1,0))))-BX648-2+1</f>
        <v/>
      </c>
      <c r="CE648" s="30" t="n"/>
      <c r="CF648" s="64">
        <f>CD648*CI648</f>
        <v/>
      </c>
      <c r="CG648" s="65">
        <f>F648-BY648+1</f>
        <v/>
      </c>
      <c r="CH648" s="64">
        <f>CE648*16</f>
        <v/>
      </c>
      <c r="CI648" s="66">
        <f>VLOOKUP(A648,[1]DATA!$A$6:$AI$331,34,0)</f>
        <v/>
      </c>
      <c r="CJ648" s="67">
        <f>VLOOKUP(A648,[2]CHAMCONG!A$7:CI$333,79,0)</f>
        <v/>
      </c>
      <c r="CK648" s="68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62">
        <f>COUNTIF($G649:$BP649,"a")+COUNTIF($G649:$BP649,"r0,a5")/2+COUNTIF($G649:$BP649,"p5,a5")/2</f>
        <v/>
      </c>
      <c r="BR649" s="62">
        <f>COUNTIF($G649:$BP649,"d")+COUNTIF($G649:$BP649,"r0,d5")/2+COUNTIF($G649:$BP649,"p5,d5")/2</f>
        <v/>
      </c>
      <c r="BS649" s="62">
        <f>COUNTIF($G649:$BP649,"b")+COUNTIF($G649:$BP649,"r0,b5")/2+COUNTIF($G649:$BP649,"p5,b5")/2</f>
        <v/>
      </c>
      <c r="BT649" s="62">
        <f>COUNTIF($G649:$BP649,"c")+COUNTIF($G649:$BP649,"r0,c5")/2+COUNTIF($G649:$BP649,"p5,c5")/2</f>
        <v/>
      </c>
      <c r="BU649" s="62">
        <f>COUNTIF($G649:$BP649,"KH")+COUNTIF($G649:$BP649,"TL")+COUNTIF($G649:$BP649,"L")</f>
        <v/>
      </c>
      <c r="BV649" s="62" t="n"/>
      <c r="BW649" s="62">
        <f>COUNTIF($G649:$BP649,"hh")</f>
        <v/>
      </c>
      <c r="BX649" s="62">
        <f>COUNTIF($G649:$BP649,"nt7")</f>
        <v/>
      </c>
      <c r="BY649" s="62">
        <f>COUNTIF($G649:$BP649,"P")+COUNTIF($G649:$BP649,"p5,a5")/2+COUNTIF($G649:$BP649,"p5,b5")/2+COUNTIF($G649:$BP649,"p5,c5")/2+COUNTIF($G649:$BP649,"p5,d5")/2</f>
        <v/>
      </c>
      <c r="BZ649" s="63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4">
        <f>IF(BZ649&gt;25,4,IF(BZ649&gt;18,3,IF(BZ649&gt;12,2,IF(BZ649&gt;4,1,0))))-BX649-2+1</f>
        <v/>
      </c>
      <c r="CE649" s="30" t="n"/>
      <c r="CF649" s="64">
        <f>CD649*CI649</f>
        <v/>
      </c>
      <c r="CG649" s="65">
        <f>F649-BY649+1</f>
        <v/>
      </c>
      <c r="CH649" s="64">
        <f>CE649*16</f>
        <v/>
      </c>
      <c r="CI649" s="66">
        <f>VLOOKUP(A649,[1]DATA!$A$6:$AI$331,34,0)</f>
        <v/>
      </c>
      <c r="CJ649" s="67">
        <f>VLOOKUP(A649,[2]CHAMCONG!A$7:CI$333,79,0)</f>
        <v/>
      </c>
      <c r="CK649" s="68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62">
        <f>COUNTIF($G650:$BP650,"a")+COUNTIF($G650:$BP650,"r0,a5")/2+COUNTIF($G650:$BP650,"p5,a5")/2</f>
        <v/>
      </c>
      <c r="BR650" s="62">
        <f>COUNTIF($G650:$BP650,"d")+COUNTIF($G650:$BP650,"r0,d5")/2+COUNTIF($G650:$BP650,"p5,d5")/2</f>
        <v/>
      </c>
      <c r="BS650" s="62">
        <f>COUNTIF($G650:$BP650,"b")+COUNTIF($G650:$BP650,"r0,b5")/2+COUNTIF($G650:$BP650,"p5,b5")/2</f>
        <v/>
      </c>
      <c r="BT650" s="62">
        <f>COUNTIF($G650:$BP650,"c")+COUNTIF($G650:$BP650,"r0,c5")/2+COUNTIF($G650:$BP650,"p5,c5")/2</f>
        <v/>
      </c>
      <c r="BU650" s="62">
        <f>COUNTIF($G650:$BP650,"KH")+COUNTIF($G650:$BP650,"TL")+COUNTIF($G650:$BP650,"L")</f>
        <v/>
      </c>
      <c r="BV650" s="62" t="n"/>
      <c r="BW650" s="62">
        <f>COUNTIF($G650:$BP650,"hh")</f>
        <v/>
      </c>
      <c r="BX650" s="62">
        <f>COUNTIF($G650:$BP650,"nt7")</f>
        <v/>
      </c>
      <c r="BY650" s="62">
        <f>COUNTIF($G650:$BP650,"P")+COUNTIF($G650:$BP650,"p5,a5")/2+COUNTIF($G650:$BP650,"p5,b5")/2+COUNTIF($G650:$BP650,"p5,c5")/2+COUNTIF($G650:$BP650,"p5,d5")/2</f>
        <v/>
      </c>
      <c r="BZ650" s="63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4">
        <f>IF(BZ650&gt;25,4,IF(BZ650&gt;18,3,IF(BZ650&gt;12,2,IF(BZ650&gt;4,1,0))))-BX650-2+1</f>
        <v/>
      </c>
      <c r="CE650" s="30" t="n"/>
      <c r="CF650" s="64">
        <f>CD650*CI650</f>
        <v/>
      </c>
      <c r="CG650" s="65">
        <f>F650-BY650+1</f>
        <v/>
      </c>
      <c r="CH650" s="64">
        <f>CE650*16</f>
        <v/>
      </c>
      <c r="CI650" s="66">
        <f>VLOOKUP(A650,[1]DATA!$A$6:$AI$331,34,0)</f>
        <v/>
      </c>
      <c r="CJ650" s="67">
        <f>VLOOKUP(A650,[2]CHAMCONG!A$7:CI$333,79,0)</f>
        <v/>
      </c>
      <c r="CK650" s="68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62">
        <f>COUNTIF($G651:$BP651,"a")+COUNTIF($G651:$BP651,"r0,a5")/2+COUNTIF($G651:$BP651,"p5,a5")/2</f>
        <v/>
      </c>
      <c r="BR651" s="62">
        <f>COUNTIF($G651:$BP651,"d")+COUNTIF($G651:$BP651,"r0,d5")/2+COUNTIF($G651:$BP651,"p5,d5")/2</f>
        <v/>
      </c>
      <c r="BS651" s="62">
        <f>COUNTIF($G651:$BP651,"b")+COUNTIF($G651:$BP651,"r0,b5")/2+COUNTIF($G651:$BP651,"p5,b5")/2</f>
        <v/>
      </c>
      <c r="BT651" s="62">
        <f>COUNTIF($G651:$BP651,"c")+COUNTIF($G651:$BP651,"r0,c5")/2+COUNTIF($G651:$BP651,"p5,c5")/2</f>
        <v/>
      </c>
      <c r="BU651" s="62">
        <f>COUNTIF($G651:$BP651,"KH")+COUNTIF($G651:$BP651,"TL")+COUNTIF($G651:$BP651,"L")</f>
        <v/>
      </c>
      <c r="BV651" s="62" t="n"/>
      <c r="BW651" s="62">
        <f>COUNTIF($G651:$BP651,"hh")</f>
        <v/>
      </c>
      <c r="BX651" s="62">
        <f>COUNTIF($G651:$BP651,"nt7")</f>
        <v/>
      </c>
      <c r="BY651" s="62">
        <f>COUNTIF($G651:$BP651,"P")+COUNTIF($G651:$BP651,"p5,a5")/2+COUNTIF($G651:$BP651,"p5,b5")/2+COUNTIF($G651:$BP651,"p5,c5")/2+COUNTIF($G651:$BP651,"p5,d5")/2</f>
        <v/>
      </c>
      <c r="BZ651" s="63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4">
        <f>IF(BZ651&gt;25,4,IF(BZ651&gt;18,3,IF(BZ651&gt;12,2,IF(BZ651&gt;4,1,0))))-BX651-2+1</f>
        <v/>
      </c>
      <c r="CE651" s="30" t="n"/>
      <c r="CF651" s="64">
        <f>CD651*CI651</f>
        <v/>
      </c>
      <c r="CG651" s="65">
        <f>F651-BY651+1</f>
        <v/>
      </c>
      <c r="CH651" s="64">
        <f>CE651*16</f>
        <v/>
      </c>
      <c r="CI651" s="66">
        <f>VLOOKUP(A651,[1]DATA!$A$6:$AI$331,34,0)</f>
        <v/>
      </c>
      <c r="CJ651" s="67">
        <f>VLOOKUP(A651,[2]CHAMCONG!A$7:CI$333,79,0)</f>
        <v/>
      </c>
      <c r="CK651" s="68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62">
        <f>COUNTIF($G652:$BP652,"a")+COUNTIF($G652:$BP652,"r0,a5")/2+COUNTIF($G652:$BP652,"p5,a5")/2</f>
        <v/>
      </c>
      <c r="BR652" s="62">
        <f>COUNTIF($G652:$BP652,"d")+COUNTIF($G652:$BP652,"r0,d5")/2+COUNTIF($G652:$BP652,"p5,d5")/2</f>
        <v/>
      </c>
      <c r="BS652" s="62">
        <f>COUNTIF($G652:$BP652,"b")+COUNTIF($G652:$BP652,"r0,b5")/2+COUNTIF($G652:$BP652,"p5,b5")/2</f>
        <v/>
      </c>
      <c r="BT652" s="62">
        <f>COUNTIF($G652:$BP652,"c")+COUNTIF($G652:$BP652,"r0,c5")/2+COUNTIF($G652:$BP652,"p5,c5")/2</f>
        <v/>
      </c>
      <c r="BU652" s="62">
        <f>COUNTIF($G652:$BP652,"KH")+COUNTIF($G652:$BP652,"TL")+COUNTIF($G652:$BP652,"L")</f>
        <v/>
      </c>
      <c r="BV652" s="62" t="n"/>
      <c r="BW652" s="62">
        <f>COUNTIF($G652:$BP652,"hh")</f>
        <v/>
      </c>
      <c r="BX652" s="62">
        <f>COUNTIF($G652:$BP652,"nt7")</f>
        <v/>
      </c>
      <c r="BY652" s="62">
        <f>COUNTIF($G652:$BP652,"P")+COUNTIF($G652:$BP652,"p5,a5")/2+COUNTIF($G652:$BP652,"p5,b5")/2+COUNTIF($G652:$BP652,"p5,c5")/2+COUNTIF($G652:$BP652,"p5,d5")/2</f>
        <v/>
      </c>
      <c r="BZ652" s="63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4">
        <f>IF(BZ652&gt;25,4,IF(BZ652&gt;18,3,IF(BZ652&gt;12,2,IF(BZ652&gt;4,1,0))))-BX652-2+1</f>
        <v/>
      </c>
      <c r="CE652" s="30" t="n"/>
      <c r="CF652" s="64">
        <f>CD652*CI652</f>
        <v/>
      </c>
      <c r="CG652" s="65">
        <f>F652-BY652+1</f>
        <v/>
      </c>
      <c r="CH652" s="64">
        <f>CE652*16</f>
        <v/>
      </c>
      <c r="CI652" s="66">
        <f>VLOOKUP(A652,[1]DATA!$A$6:$AI$331,34,0)</f>
        <v/>
      </c>
      <c r="CJ652" s="67">
        <f>VLOOKUP(A652,[2]CHAMCONG!A$7:CI$333,79,0)</f>
        <v/>
      </c>
      <c r="CK652" s="68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62">
        <f>COUNTIF($G653:$BP653,"a")+COUNTIF($G653:$BP653,"r0,a5")/2+COUNTIF($G653:$BP653,"p5,a5")/2</f>
        <v/>
      </c>
      <c r="BR653" s="62">
        <f>COUNTIF($G653:$BP653,"d")+COUNTIF($G653:$BP653,"r0,d5")/2+COUNTIF($G653:$BP653,"p5,d5")/2</f>
        <v/>
      </c>
      <c r="BS653" s="62">
        <f>COUNTIF($G653:$BP653,"b")+COUNTIF($G653:$BP653,"r0,b5")/2+COUNTIF($G653:$BP653,"p5,b5")/2</f>
        <v/>
      </c>
      <c r="BT653" s="62">
        <f>COUNTIF($G653:$BP653,"c")+COUNTIF($G653:$BP653,"r0,c5")/2+COUNTIF($G653:$BP653,"p5,c5")/2</f>
        <v/>
      </c>
      <c r="BU653" s="62">
        <f>COUNTIF($G653:$BP653,"KH")+COUNTIF($G653:$BP653,"TL")+COUNTIF($G653:$BP653,"L")</f>
        <v/>
      </c>
      <c r="BV653" s="62" t="n"/>
      <c r="BW653" s="62">
        <f>COUNTIF($G653:$BP653,"hh")</f>
        <v/>
      </c>
      <c r="BX653" s="62">
        <f>COUNTIF($G653:$BP653,"nt7")</f>
        <v/>
      </c>
      <c r="BY653" s="62">
        <f>COUNTIF($G653:$BP653,"P")+COUNTIF($G653:$BP653,"p5,a5")/2+COUNTIF($G653:$BP653,"p5,b5")/2+COUNTIF($G653:$BP653,"p5,c5")/2+COUNTIF($G653:$BP653,"p5,d5")/2</f>
        <v/>
      </c>
      <c r="BZ653" s="63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4">
        <f>IF(BZ653&gt;25,4,IF(BZ653&gt;18,3,IF(BZ653&gt;12,2,IF(BZ653&gt;4,1,0))))-BX653-2+1</f>
        <v/>
      </c>
      <c r="CE653" s="30" t="n"/>
      <c r="CF653" s="64">
        <f>CD653*CI653</f>
        <v/>
      </c>
      <c r="CG653" s="65">
        <f>F653-BY653+1</f>
        <v/>
      </c>
      <c r="CH653" s="64">
        <f>CE653*16</f>
        <v/>
      </c>
      <c r="CI653" s="66">
        <f>VLOOKUP(A653,[1]DATA!$A$6:$AI$331,34,0)</f>
        <v/>
      </c>
      <c r="CJ653" s="67">
        <f>VLOOKUP(A653,[2]CHAMCONG!A$7:CI$333,79,0)</f>
        <v/>
      </c>
      <c r="CK653" s="68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62">
        <f>COUNTIF($G654:$BP654,"a")+COUNTIF($G654:$BP654,"r0,a5")/2+COUNTIF($G654:$BP654,"p5,a5")/2</f>
        <v/>
      </c>
      <c r="BR654" s="62">
        <f>COUNTIF($G654:$BP654,"d")+COUNTIF($G654:$BP654,"r0,d5")/2+COUNTIF($G654:$BP654,"p5,d5")/2</f>
        <v/>
      </c>
      <c r="BS654" s="62">
        <f>COUNTIF($G654:$BP654,"b")+COUNTIF($G654:$BP654,"r0,b5")/2+COUNTIF($G654:$BP654,"p5,b5")/2</f>
        <v/>
      </c>
      <c r="BT654" s="62">
        <f>COUNTIF($G654:$BP654,"c")+COUNTIF($G654:$BP654,"r0,c5")/2+COUNTIF($G654:$BP654,"p5,c5")/2</f>
        <v/>
      </c>
      <c r="BU654" s="62">
        <f>COUNTIF($G654:$BP654,"KH")+COUNTIF($G654:$BP654,"TL")+COUNTIF($G654:$BP654,"L")</f>
        <v/>
      </c>
      <c r="BV654" s="62" t="n"/>
      <c r="BW654" s="62">
        <f>COUNTIF($G654:$BP654,"hh")</f>
        <v/>
      </c>
      <c r="BX654" s="62">
        <f>COUNTIF($G654:$BP654,"nt7")</f>
        <v/>
      </c>
      <c r="BY654" s="62">
        <f>COUNTIF($G654:$BP654,"P")+COUNTIF($G654:$BP654,"p5,a5")/2+COUNTIF($G654:$BP654,"p5,b5")/2+COUNTIF($G654:$BP654,"p5,c5")/2+COUNTIF($G654:$BP654,"p5,d5")/2</f>
        <v/>
      </c>
      <c r="BZ654" s="63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4">
        <f>IF(BZ654&gt;25,4,IF(BZ654&gt;18,3,IF(BZ654&gt;12,2,IF(BZ654&gt;4,1,0))))-BX654-2+1</f>
        <v/>
      </c>
      <c r="CE654" s="30" t="n"/>
      <c r="CF654" s="64">
        <f>CD654*CI654</f>
        <v/>
      </c>
      <c r="CG654" s="65">
        <f>F654-BY654+1</f>
        <v/>
      </c>
      <c r="CH654" s="64">
        <f>CE654*16</f>
        <v/>
      </c>
      <c r="CI654" s="66">
        <f>VLOOKUP(A654,[1]DATA!$A$6:$AI$331,34,0)</f>
        <v/>
      </c>
      <c r="CJ654" s="67">
        <f>VLOOKUP(A654,[2]CHAMCONG!A$7:CI$333,79,0)</f>
        <v/>
      </c>
      <c r="CK654" s="68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62">
        <f>COUNTIF($G655:$BP655,"a")+COUNTIF($G655:$BP655,"r0,a5")/2+COUNTIF($G655:$BP655,"p5,a5")/2</f>
        <v/>
      </c>
      <c r="BR655" s="62">
        <f>COUNTIF($G655:$BP655,"d")+COUNTIF($G655:$BP655,"r0,d5")/2+COUNTIF($G655:$BP655,"p5,d5")/2</f>
        <v/>
      </c>
      <c r="BS655" s="62">
        <f>COUNTIF($G655:$BP655,"b")+COUNTIF($G655:$BP655,"r0,b5")/2+COUNTIF($G655:$BP655,"p5,b5")/2</f>
        <v/>
      </c>
      <c r="BT655" s="62">
        <f>COUNTIF($G655:$BP655,"c")+COUNTIF($G655:$BP655,"r0,c5")/2+COUNTIF($G655:$BP655,"p5,c5")/2</f>
        <v/>
      </c>
      <c r="BU655" s="62">
        <f>COUNTIF($G655:$BP655,"KH")+COUNTIF($G655:$BP655,"TL")+COUNTIF($G655:$BP655,"L")</f>
        <v/>
      </c>
      <c r="BV655" s="62" t="n"/>
      <c r="BW655" s="62">
        <f>COUNTIF($G655:$BP655,"hh")</f>
        <v/>
      </c>
      <c r="BX655" s="62">
        <f>COUNTIF($G655:$BP655,"nt7")</f>
        <v/>
      </c>
      <c r="BY655" s="62">
        <f>COUNTIF($G655:$BP655,"P")+COUNTIF($G655:$BP655,"p5,a5")/2+COUNTIF($G655:$BP655,"p5,b5")/2+COUNTIF($G655:$BP655,"p5,c5")/2+COUNTIF($G655:$BP655,"p5,d5")/2</f>
        <v/>
      </c>
      <c r="BZ655" s="63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4">
        <f>IF(BZ655&gt;25,4,IF(BZ655&gt;18,3,IF(BZ655&gt;12,2,IF(BZ655&gt;4,1,0))))-BX655-2+1</f>
        <v/>
      </c>
      <c r="CE655" s="30" t="n"/>
      <c r="CF655" s="64">
        <f>CD655*CI655</f>
        <v/>
      </c>
      <c r="CG655" s="65">
        <f>F655-BY655+1</f>
        <v/>
      </c>
      <c r="CH655" s="64">
        <f>CE655*16</f>
        <v/>
      </c>
      <c r="CI655" s="66">
        <f>VLOOKUP(A655,[1]DATA!$A$6:$AI$331,34,0)</f>
        <v/>
      </c>
      <c r="CJ655" s="67">
        <f>VLOOKUP(A655,[2]CHAMCONG!A$7:CI$333,79,0)</f>
        <v/>
      </c>
      <c r="CK655" s="68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62">
        <f>COUNTIF($G656:$BP656,"a")+COUNTIF($G656:$BP656,"r0,a5")/2+COUNTIF($G656:$BP656,"p5,a5")/2</f>
        <v/>
      </c>
      <c r="BR656" s="62">
        <f>COUNTIF($G656:$BP656,"d")+COUNTIF($G656:$BP656,"r0,d5")/2+COUNTIF($G656:$BP656,"p5,d5")/2</f>
        <v/>
      </c>
      <c r="BS656" s="62">
        <f>COUNTIF($G656:$BP656,"b")+COUNTIF($G656:$BP656,"r0,b5")/2+COUNTIF($G656:$BP656,"p5,b5")/2</f>
        <v/>
      </c>
      <c r="BT656" s="62">
        <f>COUNTIF($G656:$BP656,"c")+COUNTIF($G656:$BP656,"r0,c5")/2+COUNTIF($G656:$BP656,"p5,c5")/2</f>
        <v/>
      </c>
      <c r="BU656" s="62">
        <f>COUNTIF($G656:$BP656,"KH")+COUNTIF($G656:$BP656,"TL")+COUNTIF($G656:$BP656,"L")</f>
        <v/>
      </c>
      <c r="BV656" s="62" t="n"/>
      <c r="BW656" s="62">
        <f>COUNTIF($G656:$BP656,"hh")</f>
        <v/>
      </c>
      <c r="BX656" s="62">
        <f>COUNTIF($G656:$BP656,"nt7")</f>
        <v/>
      </c>
      <c r="BY656" s="62">
        <f>COUNTIF($G656:$BP656,"P")+COUNTIF($G656:$BP656,"p5,a5")/2+COUNTIF($G656:$BP656,"p5,b5")/2+COUNTIF($G656:$BP656,"p5,c5")/2+COUNTIF($G656:$BP656,"p5,d5")/2</f>
        <v/>
      </c>
      <c r="BZ656" s="63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4">
        <f>IF(BZ656&gt;25,4,IF(BZ656&gt;18,3,IF(BZ656&gt;12,2,IF(BZ656&gt;4,1,0))))-BX656-2+1</f>
        <v/>
      </c>
      <c r="CE656" s="30" t="n"/>
      <c r="CF656" s="64">
        <f>CD656*CI656</f>
        <v/>
      </c>
      <c r="CG656" s="65">
        <f>F656-BY656+1</f>
        <v/>
      </c>
      <c r="CH656" s="64">
        <f>CE656*16</f>
        <v/>
      </c>
      <c r="CI656" s="66">
        <f>VLOOKUP(A656,[1]DATA!$A$6:$AI$331,34,0)</f>
        <v/>
      </c>
      <c r="CJ656" s="67">
        <f>VLOOKUP(A656,[2]CHAMCONG!A$7:CI$333,79,0)</f>
        <v/>
      </c>
      <c r="CK656" s="68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62">
        <f>COUNTIF($G657:$BP657,"a")+COUNTIF($G657:$BP657,"r0,a5")/2+COUNTIF($G657:$BP657,"p5,a5")/2</f>
        <v/>
      </c>
      <c r="BR657" s="62">
        <f>COUNTIF($G657:$BP657,"d")+COUNTIF($G657:$BP657,"r0,d5")/2+COUNTIF($G657:$BP657,"p5,d5")/2</f>
        <v/>
      </c>
      <c r="BS657" s="62">
        <f>COUNTIF($G657:$BP657,"b")+COUNTIF($G657:$BP657,"r0,b5")/2+COUNTIF($G657:$BP657,"p5,b5")/2</f>
        <v/>
      </c>
      <c r="BT657" s="62">
        <f>COUNTIF($G657:$BP657,"c")+COUNTIF($G657:$BP657,"r0,c5")/2+COUNTIF($G657:$BP657,"p5,c5")/2</f>
        <v/>
      </c>
      <c r="BU657" s="62">
        <f>COUNTIF($G657:$BP657,"KH")+COUNTIF($G657:$BP657,"TL")+COUNTIF($G657:$BP657,"L")</f>
        <v/>
      </c>
      <c r="BV657" s="62" t="n"/>
      <c r="BW657" s="62">
        <f>COUNTIF($G657:$BP657,"hh")</f>
        <v/>
      </c>
      <c r="BX657" s="62">
        <f>COUNTIF($G657:$BP657,"nt7")</f>
        <v/>
      </c>
      <c r="BY657" s="62">
        <f>COUNTIF($G657:$BP657,"P")+COUNTIF($G657:$BP657,"p5,a5")/2+COUNTIF($G657:$BP657,"p5,b5")/2+COUNTIF($G657:$BP657,"p5,c5")/2+COUNTIF($G657:$BP657,"p5,d5")/2</f>
        <v/>
      </c>
      <c r="BZ657" s="63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4">
        <f>IF(BZ657&gt;25,4,IF(BZ657&gt;18,3,IF(BZ657&gt;12,2,IF(BZ657&gt;4,1,0))))-BX657-2+1</f>
        <v/>
      </c>
      <c r="CE657" s="30" t="n"/>
      <c r="CF657" s="64">
        <f>CD657*CI657</f>
        <v/>
      </c>
      <c r="CG657" s="65">
        <f>F657-BY657+1</f>
        <v/>
      </c>
      <c r="CH657" s="64">
        <f>CE657*16</f>
        <v/>
      </c>
      <c r="CI657" s="66">
        <f>VLOOKUP(A657,[1]DATA!$A$6:$AI$331,34,0)</f>
        <v/>
      </c>
      <c r="CJ657" s="67">
        <f>VLOOKUP(A657,[2]CHAMCONG!A$7:CI$333,79,0)</f>
        <v/>
      </c>
      <c r="CK657" s="68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62">
        <f>COUNTIF($G658:$BP658,"a")+COUNTIF($G658:$BP658,"r0,a5")/2+COUNTIF($G658:$BP658,"p5,a5")/2</f>
        <v/>
      </c>
      <c r="BR658" s="62">
        <f>COUNTIF($G658:$BP658,"d")+COUNTIF($G658:$BP658,"r0,d5")/2+COUNTIF($G658:$BP658,"p5,d5")/2</f>
        <v/>
      </c>
      <c r="BS658" s="62">
        <f>COUNTIF($G658:$BP658,"b")+COUNTIF($G658:$BP658,"r0,b5")/2+COUNTIF($G658:$BP658,"p5,b5")/2</f>
        <v/>
      </c>
      <c r="BT658" s="62">
        <f>COUNTIF($G658:$BP658,"c")+COUNTIF($G658:$BP658,"r0,c5")/2+COUNTIF($G658:$BP658,"p5,c5")/2</f>
        <v/>
      </c>
      <c r="BU658" s="62">
        <f>COUNTIF($G658:$BP658,"KH")+COUNTIF($G658:$BP658,"TL")+COUNTIF($G658:$BP658,"L")</f>
        <v/>
      </c>
      <c r="BV658" s="62" t="n"/>
      <c r="BW658" s="62">
        <f>COUNTIF($G658:$BP658,"hh")</f>
        <v/>
      </c>
      <c r="BX658" s="62">
        <f>COUNTIF($G658:$BP658,"nt7")</f>
        <v/>
      </c>
      <c r="BY658" s="62">
        <f>COUNTIF($G658:$BP658,"P")+COUNTIF($G658:$BP658,"p5,a5")/2+COUNTIF($G658:$BP658,"p5,b5")/2+COUNTIF($G658:$BP658,"p5,c5")/2+COUNTIF($G658:$BP658,"p5,d5")/2</f>
        <v/>
      </c>
      <c r="BZ658" s="63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4">
        <f>IF(BZ658&gt;25,4,IF(BZ658&gt;18,3,IF(BZ658&gt;12,2,IF(BZ658&gt;4,1,0))))-BX658-2+1</f>
        <v/>
      </c>
      <c r="CE658" s="30" t="n"/>
      <c r="CF658" s="64">
        <f>CD658*CI658</f>
        <v/>
      </c>
      <c r="CG658" s="65">
        <f>F658-BY658+1</f>
        <v/>
      </c>
      <c r="CH658" s="64">
        <f>CE658*16</f>
        <v/>
      </c>
      <c r="CI658" s="66">
        <f>VLOOKUP(A658,[1]DATA!$A$6:$AI$331,34,0)</f>
        <v/>
      </c>
      <c r="CJ658" s="67">
        <f>VLOOKUP(A658,[2]CHAMCONG!A$7:CI$333,79,0)</f>
        <v/>
      </c>
      <c r="CK658" s="68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62">
        <f>COUNTIF($G659:$BP659,"a")+COUNTIF($G659:$BP659,"r0,a5")/2+COUNTIF($G659:$BP659,"p5,a5")/2</f>
        <v/>
      </c>
      <c r="BR659" s="62">
        <f>COUNTIF($G659:$BP659,"d")+COUNTIF($G659:$BP659,"r0,d5")/2+COUNTIF($G659:$BP659,"p5,d5")/2</f>
        <v/>
      </c>
      <c r="BS659" s="62">
        <f>COUNTIF($G659:$BP659,"b")+COUNTIF($G659:$BP659,"r0,b5")/2+COUNTIF($G659:$BP659,"p5,b5")/2</f>
        <v/>
      </c>
      <c r="BT659" s="62">
        <f>COUNTIF($G659:$BP659,"c")+COUNTIF($G659:$BP659,"r0,c5")/2+COUNTIF($G659:$BP659,"p5,c5")/2</f>
        <v/>
      </c>
      <c r="BU659" s="62">
        <f>COUNTIF($G659:$BP659,"KH")+COUNTIF($G659:$BP659,"TL")+COUNTIF($G659:$BP659,"L")</f>
        <v/>
      </c>
      <c r="BV659" s="62" t="n"/>
      <c r="BW659" s="62">
        <f>COUNTIF($G659:$BP659,"hh")</f>
        <v/>
      </c>
      <c r="BX659" s="62">
        <f>COUNTIF($G659:$BP659,"nt7")</f>
        <v/>
      </c>
      <c r="BY659" s="62">
        <f>COUNTIF($G659:$BP659,"P")+COUNTIF($G659:$BP659,"p5,a5")/2+COUNTIF($G659:$BP659,"p5,b5")/2+COUNTIF($G659:$BP659,"p5,c5")/2+COUNTIF($G659:$BP659,"p5,d5")/2</f>
        <v/>
      </c>
      <c r="BZ659" s="63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4">
        <f>IF(BZ659&gt;25,4,IF(BZ659&gt;18,3,IF(BZ659&gt;12,2,IF(BZ659&gt;4,1,0))))-BX659-2+1</f>
        <v/>
      </c>
      <c r="CE659" s="30" t="n"/>
      <c r="CF659" s="64">
        <f>CD659*CI659</f>
        <v/>
      </c>
      <c r="CG659" s="65">
        <f>F659-BY659+1</f>
        <v/>
      </c>
      <c r="CH659" s="64">
        <f>CE659*16</f>
        <v/>
      </c>
      <c r="CI659" s="66">
        <f>VLOOKUP(A659,[1]DATA!$A$6:$AI$331,34,0)</f>
        <v/>
      </c>
      <c r="CJ659" s="67">
        <f>VLOOKUP(A659,[2]CHAMCONG!A$7:CI$333,79,0)</f>
        <v/>
      </c>
      <c r="CK659" s="68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62">
        <f>COUNTIF($G660:$BP660,"a")+COUNTIF($G660:$BP660,"r0,a5")/2+COUNTIF($G660:$BP660,"p5,a5")/2</f>
        <v/>
      </c>
      <c r="BR660" s="62">
        <f>COUNTIF($G660:$BP660,"d")+COUNTIF($G660:$BP660,"r0,d5")/2+COUNTIF($G660:$BP660,"p5,d5")/2</f>
        <v/>
      </c>
      <c r="BS660" s="62">
        <f>COUNTIF($G660:$BP660,"b")+COUNTIF($G660:$BP660,"r0,b5")/2+COUNTIF($G660:$BP660,"p5,b5")/2</f>
        <v/>
      </c>
      <c r="BT660" s="62">
        <f>COUNTIF($G660:$BP660,"c")+COUNTIF($G660:$BP660,"r0,c5")/2+COUNTIF($G660:$BP660,"p5,c5")/2</f>
        <v/>
      </c>
      <c r="BU660" s="62">
        <f>COUNTIF($G660:$BP660,"KH")+COUNTIF($G660:$BP660,"TL")+COUNTIF($G660:$BP660,"L")</f>
        <v/>
      </c>
      <c r="BV660" s="62" t="n"/>
      <c r="BW660" s="62">
        <f>COUNTIF($G660:$BP660,"hh")</f>
        <v/>
      </c>
      <c r="BX660" s="62">
        <f>COUNTIF($G660:$BP660,"nt7")</f>
        <v/>
      </c>
      <c r="BY660" s="62">
        <f>COUNTIF($G660:$BP660,"P")+COUNTIF($G660:$BP660,"p5,a5")/2+COUNTIF($G660:$BP660,"p5,b5")/2+COUNTIF($G660:$BP660,"p5,c5")/2+COUNTIF($G660:$BP660,"p5,d5")/2</f>
        <v/>
      </c>
      <c r="BZ660" s="63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4">
        <f>IF(BZ660&gt;25,4,IF(BZ660&gt;18,3,IF(BZ660&gt;12,2,IF(BZ660&gt;4,1,0))))-BX660-2+1</f>
        <v/>
      </c>
      <c r="CE660" s="30" t="n"/>
      <c r="CF660" s="64">
        <f>CD660*CI660</f>
        <v/>
      </c>
      <c r="CG660" s="65">
        <f>F660-BY660+1</f>
        <v/>
      </c>
      <c r="CH660" s="64">
        <f>CE660*16</f>
        <v/>
      </c>
      <c r="CI660" s="66">
        <f>VLOOKUP(A660,[1]DATA!$A$6:$AI$331,34,0)</f>
        <v/>
      </c>
      <c r="CJ660" s="67">
        <f>VLOOKUP(A660,[2]CHAMCONG!A$7:CI$333,79,0)</f>
        <v/>
      </c>
      <c r="CK660" s="68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62">
        <f>COUNTIF($G661:$BP661,"a")+COUNTIF($G661:$BP661,"r0,a5")/2+COUNTIF($G661:$BP661,"p5,a5")/2</f>
        <v/>
      </c>
      <c r="BR661" s="62">
        <f>COUNTIF($G661:$BP661,"d")+COUNTIF($G661:$BP661,"r0,d5")/2+COUNTIF($G661:$BP661,"p5,d5")/2</f>
        <v/>
      </c>
      <c r="BS661" s="62">
        <f>COUNTIF($G661:$BP661,"b")+COUNTIF($G661:$BP661,"r0,b5")/2+COUNTIF($G661:$BP661,"p5,b5")/2</f>
        <v/>
      </c>
      <c r="BT661" s="62">
        <f>COUNTIF($G661:$BP661,"c")+COUNTIF($G661:$BP661,"r0,c5")/2+COUNTIF($G661:$BP661,"p5,c5")/2</f>
        <v/>
      </c>
      <c r="BU661" s="62">
        <f>COUNTIF($G661:$BP661,"KH")+COUNTIF($G661:$BP661,"TL")+COUNTIF($G661:$BP661,"L")</f>
        <v/>
      </c>
      <c r="BV661" s="62" t="n"/>
      <c r="BW661" s="62">
        <f>COUNTIF($G661:$BP661,"hh")</f>
        <v/>
      </c>
      <c r="BX661" s="62">
        <f>COUNTIF($G661:$BP661,"nt7")</f>
        <v/>
      </c>
      <c r="BY661" s="62">
        <f>COUNTIF($G661:$BP661,"P")+COUNTIF($G661:$BP661,"p5,a5")/2+COUNTIF($G661:$BP661,"p5,b5")/2+COUNTIF($G661:$BP661,"p5,c5")/2+COUNTIF($G661:$BP661,"p5,d5")/2</f>
        <v/>
      </c>
      <c r="BZ661" s="63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4">
        <f>IF(BZ661&gt;25,4,IF(BZ661&gt;18,3,IF(BZ661&gt;12,2,IF(BZ661&gt;4,1,0))))-BX661-2+1</f>
        <v/>
      </c>
      <c r="CE661" s="30" t="n"/>
      <c r="CF661" s="64">
        <f>CD661*CI661</f>
        <v/>
      </c>
      <c r="CG661" s="65">
        <f>F661-BY661+1</f>
        <v/>
      </c>
      <c r="CH661" s="64">
        <f>CE661*16</f>
        <v/>
      </c>
      <c r="CI661" s="66">
        <f>VLOOKUP(A661,[1]DATA!$A$6:$AI$331,34,0)</f>
        <v/>
      </c>
      <c r="CJ661" s="67">
        <f>VLOOKUP(A661,[2]CHAMCONG!A$7:CI$333,79,0)</f>
        <v/>
      </c>
      <c r="CK661" s="68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62">
        <f>COUNTIF($G662:$BP662,"a")+COUNTIF($G662:$BP662,"r0,a5")/2+COUNTIF($G662:$BP662,"p5,a5")/2</f>
        <v/>
      </c>
      <c r="BR662" s="62">
        <f>COUNTIF($G662:$BP662,"d")+COUNTIF($G662:$BP662,"r0,d5")/2+COUNTIF($G662:$BP662,"p5,d5")/2</f>
        <v/>
      </c>
      <c r="BS662" s="62">
        <f>COUNTIF($G662:$BP662,"b")+COUNTIF($G662:$BP662,"r0,b5")/2+COUNTIF($G662:$BP662,"p5,b5")/2</f>
        <v/>
      </c>
      <c r="BT662" s="62">
        <f>COUNTIF($G662:$BP662,"c")+COUNTIF($G662:$BP662,"r0,c5")/2+COUNTIF($G662:$BP662,"p5,c5")/2</f>
        <v/>
      </c>
      <c r="BU662" s="62">
        <f>COUNTIF($G662:$BP662,"KH")+COUNTIF($G662:$BP662,"TL")+COUNTIF($G662:$BP662,"L")</f>
        <v/>
      </c>
      <c r="BV662" s="62" t="n"/>
      <c r="BW662" s="62">
        <f>COUNTIF($G662:$BP662,"hh")</f>
        <v/>
      </c>
      <c r="BX662" s="62">
        <f>COUNTIF($G662:$BP662,"nt7")</f>
        <v/>
      </c>
      <c r="BY662" s="62">
        <f>COUNTIF($G662:$BP662,"P")+COUNTIF($G662:$BP662,"p5,a5")/2+COUNTIF($G662:$BP662,"p5,b5")/2+COUNTIF($G662:$BP662,"p5,c5")/2+COUNTIF($G662:$BP662,"p5,d5")/2</f>
        <v/>
      </c>
      <c r="BZ662" s="63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4">
        <f>IF(BZ662&gt;25,4,IF(BZ662&gt;18,3,IF(BZ662&gt;12,2,IF(BZ662&gt;4,1,0))))-BX662-2+1</f>
        <v/>
      </c>
      <c r="CE662" s="30" t="n"/>
      <c r="CF662" s="64">
        <f>CD662*CI662</f>
        <v/>
      </c>
      <c r="CG662" s="65">
        <f>F662-BY662+1</f>
        <v/>
      </c>
      <c r="CH662" s="64">
        <f>CE662*16</f>
        <v/>
      </c>
      <c r="CI662" s="66">
        <f>VLOOKUP(A662,[1]DATA!$A$6:$AI$331,34,0)</f>
        <v/>
      </c>
      <c r="CJ662" s="67">
        <f>VLOOKUP(A662,[2]CHAMCONG!A$7:CI$333,79,0)</f>
        <v/>
      </c>
      <c r="CK662" s="68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62">
        <f>COUNTIF($G663:$BP663,"a")+COUNTIF($G663:$BP663,"r0,a5")/2+COUNTIF($G663:$BP663,"p5,a5")/2</f>
        <v/>
      </c>
      <c r="BR663" s="62">
        <f>COUNTIF($G663:$BP663,"d")+COUNTIF($G663:$BP663,"r0,d5")/2+COUNTIF($G663:$BP663,"p5,d5")/2</f>
        <v/>
      </c>
      <c r="BS663" s="62">
        <f>COUNTIF($G663:$BP663,"b")+COUNTIF($G663:$BP663,"r0,b5")/2+COUNTIF($G663:$BP663,"p5,b5")/2</f>
        <v/>
      </c>
      <c r="BT663" s="62">
        <f>COUNTIF($G663:$BP663,"c")+COUNTIF($G663:$BP663,"r0,c5")/2+COUNTIF($G663:$BP663,"p5,c5")/2</f>
        <v/>
      </c>
      <c r="BU663" s="62">
        <f>COUNTIF($G663:$BP663,"KH")+COUNTIF($G663:$BP663,"TL")+COUNTIF($G663:$BP663,"L")</f>
        <v/>
      </c>
      <c r="BV663" s="62" t="n"/>
      <c r="BW663" s="62">
        <f>COUNTIF($G663:$BP663,"hh")</f>
        <v/>
      </c>
      <c r="BX663" s="62">
        <f>COUNTIF($G663:$BP663,"nt7")</f>
        <v/>
      </c>
      <c r="BY663" s="62">
        <f>COUNTIF($G663:$BP663,"P")+COUNTIF($G663:$BP663,"p5,a5")/2+COUNTIF($G663:$BP663,"p5,b5")/2+COUNTIF($G663:$BP663,"p5,c5")/2+COUNTIF($G663:$BP663,"p5,d5")/2</f>
        <v/>
      </c>
      <c r="BZ663" s="63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4">
        <f>IF(BZ663&gt;25,4,IF(BZ663&gt;18,3,IF(BZ663&gt;12,2,IF(BZ663&gt;4,1,0))))-BX663-2+1</f>
        <v/>
      </c>
      <c r="CE663" s="30" t="n"/>
      <c r="CF663" s="64">
        <f>CD663*CI663</f>
        <v/>
      </c>
      <c r="CG663" s="65">
        <f>F663-BY663+1</f>
        <v/>
      </c>
      <c r="CH663" s="64">
        <f>CE663*16</f>
        <v/>
      </c>
      <c r="CI663" s="66">
        <f>VLOOKUP(A663,[1]DATA!$A$6:$AI$331,34,0)</f>
        <v/>
      </c>
      <c r="CJ663" s="67">
        <f>VLOOKUP(A663,[2]CHAMCONG!A$7:CI$333,79,0)</f>
        <v/>
      </c>
      <c r="CK663" s="68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62">
        <f>COUNTIF($G664:$BP664,"a")+COUNTIF($G664:$BP664,"r0,a5")/2+COUNTIF($G664:$BP664,"p5,a5")/2</f>
        <v/>
      </c>
      <c r="BR664" s="62">
        <f>COUNTIF($G664:$BP664,"d")+COUNTIF($G664:$BP664,"r0,d5")/2+COUNTIF($G664:$BP664,"p5,d5")/2</f>
        <v/>
      </c>
      <c r="BS664" s="62">
        <f>COUNTIF($G664:$BP664,"b")+COUNTIF($G664:$BP664,"r0,b5")/2+COUNTIF($G664:$BP664,"p5,b5")/2</f>
        <v/>
      </c>
      <c r="BT664" s="62">
        <f>COUNTIF($G664:$BP664,"c")+COUNTIF($G664:$BP664,"r0,c5")/2+COUNTIF($G664:$BP664,"p5,c5")/2</f>
        <v/>
      </c>
      <c r="BU664" s="62">
        <f>COUNTIF($G664:$BP664,"KH")+COUNTIF($G664:$BP664,"TL")+COUNTIF($G664:$BP664,"L")</f>
        <v/>
      </c>
      <c r="BV664" s="62" t="n"/>
      <c r="BW664" s="62">
        <f>COUNTIF($G664:$BP664,"hh")</f>
        <v/>
      </c>
      <c r="BX664" s="62">
        <f>COUNTIF($G664:$BP664,"nt7")</f>
        <v/>
      </c>
      <c r="BY664" s="62">
        <f>COUNTIF($G664:$BP664,"P")+COUNTIF($G664:$BP664,"p5,a5")/2+COUNTIF($G664:$BP664,"p5,b5")/2+COUNTIF($G664:$BP664,"p5,c5")/2+COUNTIF($G664:$BP664,"p5,d5")/2</f>
        <v/>
      </c>
      <c r="BZ664" s="63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4">
        <f>IF(BZ664&gt;25,4,IF(BZ664&gt;18,3,IF(BZ664&gt;12,2,IF(BZ664&gt;4,1,0))))-BX664-2+1</f>
        <v/>
      </c>
      <c r="CE664" s="30" t="n"/>
      <c r="CF664" s="64">
        <f>CD664*CI664</f>
        <v/>
      </c>
      <c r="CG664" s="65">
        <f>F664-BY664+1</f>
        <v/>
      </c>
      <c r="CH664" s="64">
        <f>CE664*16</f>
        <v/>
      </c>
      <c r="CI664" s="66">
        <f>VLOOKUP(A664,[1]DATA!$A$6:$AI$331,34,0)</f>
        <v/>
      </c>
      <c r="CJ664" s="67">
        <f>VLOOKUP(A664,[2]CHAMCONG!A$7:CI$333,79,0)</f>
        <v/>
      </c>
      <c r="CK664" s="68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62">
        <f>COUNTIF($G665:$BP665,"a")+COUNTIF($G665:$BP665,"r0,a5")/2+COUNTIF($G665:$BP665,"p5,a5")/2</f>
        <v/>
      </c>
      <c r="BR665" s="62">
        <f>COUNTIF($G665:$BP665,"d")+COUNTIF($G665:$BP665,"r0,d5")/2+COUNTIF($G665:$BP665,"p5,d5")/2</f>
        <v/>
      </c>
      <c r="BS665" s="62">
        <f>COUNTIF($G665:$BP665,"b")+COUNTIF($G665:$BP665,"r0,b5")/2+COUNTIF($G665:$BP665,"p5,b5")/2</f>
        <v/>
      </c>
      <c r="BT665" s="62">
        <f>COUNTIF($G665:$BP665,"c")+COUNTIF($G665:$BP665,"r0,c5")/2+COUNTIF($G665:$BP665,"p5,c5")/2</f>
        <v/>
      </c>
      <c r="BU665" s="62">
        <f>COUNTIF($G665:$BP665,"KH")+COUNTIF($G665:$BP665,"TL")+COUNTIF($G665:$BP665,"L")</f>
        <v/>
      </c>
      <c r="BV665" s="62" t="n"/>
      <c r="BW665" s="62">
        <f>COUNTIF($G665:$BP665,"hh")</f>
        <v/>
      </c>
      <c r="BX665" s="62">
        <f>COUNTIF($G665:$BP665,"nt7")</f>
        <v/>
      </c>
      <c r="BY665" s="62">
        <f>COUNTIF($G665:$BP665,"P")+COUNTIF($G665:$BP665,"p5,a5")/2+COUNTIF($G665:$BP665,"p5,b5")/2+COUNTIF($G665:$BP665,"p5,c5")/2+COUNTIF($G665:$BP665,"p5,d5")/2</f>
        <v/>
      </c>
      <c r="BZ665" s="63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4">
        <f>IF(BZ665&gt;25,4,IF(BZ665&gt;18,3,IF(BZ665&gt;12,2,IF(BZ665&gt;4,1,0))))-BX665-2+1</f>
        <v/>
      </c>
      <c r="CE665" s="30" t="n"/>
      <c r="CF665" s="64">
        <f>CD665*CI665</f>
        <v/>
      </c>
      <c r="CG665" s="65">
        <f>F665-BY665+1</f>
        <v/>
      </c>
      <c r="CH665" s="64">
        <f>CE665*16</f>
        <v/>
      </c>
      <c r="CI665" s="66">
        <f>VLOOKUP(A665,[1]DATA!$A$6:$AI$331,34,0)</f>
        <v/>
      </c>
      <c r="CJ665" s="67">
        <f>VLOOKUP(A665,[2]CHAMCONG!A$7:CI$333,79,0)</f>
        <v/>
      </c>
      <c r="CK665" s="68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62">
        <f>COUNTIF($G666:$BP666,"a")+COUNTIF($G666:$BP666,"r0,a5")/2+COUNTIF($G666:$BP666,"p5,a5")/2</f>
        <v/>
      </c>
      <c r="BR666" s="62">
        <f>COUNTIF($G666:$BP666,"d")+COUNTIF($G666:$BP666,"r0,d5")/2+COUNTIF($G666:$BP666,"p5,d5")/2</f>
        <v/>
      </c>
      <c r="BS666" s="62">
        <f>COUNTIF($G666:$BP666,"b")+COUNTIF($G666:$BP666,"r0,b5")/2+COUNTIF($G666:$BP666,"p5,b5")/2</f>
        <v/>
      </c>
      <c r="BT666" s="62">
        <f>COUNTIF($G666:$BP666,"c")+COUNTIF($G666:$BP666,"r0,c5")/2+COUNTIF($G666:$BP666,"p5,c5")/2</f>
        <v/>
      </c>
      <c r="BU666" s="62">
        <f>COUNTIF($G666:$BP666,"KH")+COUNTIF($G666:$BP666,"TL")+COUNTIF($G666:$BP666,"L")</f>
        <v/>
      </c>
      <c r="BV666" s="62" t="n"/>
      <c r="BW666" s="62">
        <f>COUNTIF($G666:$BP666,"hh")</f>
        <v/>
      </c>
      <c r="BX666" s="62">
        <f>COUNTIF($G666:$BP666,"nt7")</f>
        <v/>
      </c>
      <c r="BY666" s="62">
        <f>COUNTIF($G666:$BP666,"P")+COUNTIF($G666:$BP666,"p5,a5")/2+COUNTIF($G666:$BP666,"p5,b5")/2+COUNTIF($G666:$BP666,"p5,c5")/2+COUNTIF($G666:$BP666,"p5,d5")/2</f>
        <v/>
      </c>
      <c r="BZ666" s="63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4">
        <f>IF(BZ666&gt;25,4,IF(BZ666&gt;18,3,IF(BZ666&gt;12,2,IF(BZ666&gt;4,1,0))))-BX666-2+1</f>
        <v/>
      </c>
      <c r="CE666" s="30" t="n"/>
      <c r="CF666" s="64">
        <f>CD666*CI666</f>
        <v/>
      </c>
      <c r="CG666" s="65">
        <f>F666-BY666+1</f>
        <v/>
      </c>
      <c r="CH666" s="64">
        <f>CE666*16</f>
        <v/>
      </c>
      <c r="CI666" s="66">
        <f>VLOOKUP(A666,[1]DATA!$A$6:$AI$331,34,0)</f>
        <v/>
      </c>
      <c r="CJ666" s="67">
        <f>VLOOKUP(A666,[2]CHAMCONG!A$7:CI$333,79,0)</f>
        <v/>
      </c>
      <c r="CK666" s="68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62">
        <f>COUNTIF($G667:$BP667,"a")+COUNTIF($G667:$BP667,"r0,a5")/2+COUNTIF($G667:$BP667,"p5,a5")/2</f>
        <v/>
      </c>
      <c r="BR667" s="62">
        <f>COUNTIF($G667:$BP667,"d")+COUNTIF($G667:$BP667,"r0,d5")/2+COUNTIF($G667:$BP667,"p5,d5")/2</f>
        <v/>
      </c>
      <c r="BS667" s="62">
        <f>COUNTIF($G667:$BP667,"b")+COUNTIF($G667:$BP667,"r0,b5")/2+COUNTIF($G667:$BP667,"p5,b5")/2</f>
        <v/>
      </c>
      <c r="BT667" s="62">
        <f>COUNTIF($G667:$BP667,"c")+COUNTIF($G667:$BP667,"r0,c5")/2+COUNTIF($G667:$BP667,"p5,c5")/2</f>
        <v/>
      </c>
      <c r="BU667" s="62">
        <f>COUNTIF($G667:$BP667,"KH")+COUNTIF($G667:$BP667,"TL")+COUNTIF($G667:$BP667,"L")</f>
        <v/>
      </c>
      <c r="BV667" s="62" t="n"/>
      <c r="BW667" s="62">
        <f>COUNTIF($G667:$BP667,"hh")</f>
        <v/>
      </c>
      <c r="BX667" s="62">
        <f>COUNTIF($G667:$BP667,"nt7")</f>
        <v/>
      </c>
      <c r="BY667" s="62">
        <f>COUNTIF($G667:$BP667,"P")+COUNTIF($G667:$BP667,"p5,a5")/2+COUNTIF($G667:$BP667,"p5,b5")/2+COUNTIF($G667:$BP667,"p5,c5")/2+COUNTIF($G667:$BP667,"p5,d5")/2</f>
        <v/>
      </c>
      <c r="BZ667" s="63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4">
        <f>IF(BZ667&gt;25,4,IF(BZ667&gt;18,3,IF(BZ667&gt;12,2,IF(BZ667&gt;4,1,0))))-BX667-2+1</f>
        <v/>
      </c>
      <c r="CE667" s="30" t="n"/>
      <c r="CF667" s="64">
        <f>CD667*CI667</f>
        <v/>
      </c>
      <c r="CG667" s="65">
        <f>F667-BY667+1</f>
        <v/>
      </c>
      <c r="CH667" s="64">
        <f>CE667*16</f>
        <v/>
      </c>
      <c r="CI667" s="66">
        <f>VLOOKUP(A667,[1]DATA!$A$6:$AI$331,34,0)</f>
        <v/>
      </c>
      <c r="CJ667" s="67">
        <f>VLOOKUP(A667,[2]CHAMCONG!A$7:CI$333,79,0)</f>
        <v/>
      </c>
      <c r="CK667" s="68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62">
        <f>COUNTIF($G668:$BP668,"a")+COUNTIF($G668:$BP668,"r0,a5")/2+COUNTIF($G668:$BP668,"p5,a5")/2</f>
        <v/>
      </c>
      <c r="BR668" s="62">
        <f>COUNTIF($G668:$BP668,"d")+COUNTIF($G668:$BP668,"r0,d5")/2+COUNTIF($G668:$BP668,"p5,d5")/2</f>
        <v/>
      </c>
      <c r="BS668" s="62">
        <f>COUNTIF($G668:$BP668,"b")+COUNTIF($G668:$BP668,"r0,b5")/2+COUNTIF($G668:$BP668,"p5,b5")/2</f>
        <v/>
      </c>
      <c r="BT668" s="62">
        <f>COUNTIF($G668:$BP668,"c")+COUNTIF($G668:$BP668,"r0,c5")/2+COUNTIF($G668:$BP668,"p5,c5")/2</f>
        <v/>
      </c>
      <c r="BU668" s="62">
        <f>COUNTIF($G668:$BP668,"KH")+COUNTIF($G668:$BP668,"TL")+COUNTIF($G668:$BP668,"L")</f>
        <v/>
      </c>
      <c r="BV668" s="62" t="n"/>
      <c r="BW668" s="62">
        <f>COUNTIF($G668:$BP668,"hh")</f>
        <v/>
      </c>
      <c r="BX668" s="62">
        <f>COUNTIF($G668:$BP668,"nt7")</f>
        <v/>
      </c>
      <c r="BY668" s="62">
        <f>COUNTIF($G668:$BP668,"P")+COUNTIF($G668:$BP668,"p5,a5")/2+COUNTIF($G668:$BP668,"p5,b5")/2+COUNTIF($G668:$BP668,"p5,c5")/2+COUNTIF($G668:$BP668,"p5,d5")/2</f>
        <v/>
      </c>
      <c r="BZ668" s="63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4">
        <f>IF(BZ668&gt;25,4,IF(BZ668&gt;18,3,IF(BZ668&gt;12,2,IF(BZ668&gt;4,1,0))))-BX668-2+1</f>
        <v/>
      </c>
      <c r="CE668" s="30" t="n"/>
      <c r="CF668" s="64">
        <f>CD668*CI668</f>
        <v/>
      </c>
      <c r="CG668" s="65">
        <f>F668-BY668+1</f>
        <v/>
      </c>
      <c r="CH668" s="64">
        <f>CE668*16</f>
        <v/>
      </c>
      <c r="CI668" s="66">
        <f>VLOOKUP(A668,[1]DATA!$A$6:$AI$331,34,0)</f>
        <v/>
      </c>
      <c r="CJ668" s="67">
        <f>VLOOKUP(A668,[2]CHAMCONG!A$7:CI$333,79,0)</f>
        <v/>
      </c>
      <c r="CK668" s="68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62">
        <f>COUNTIF($G669:$BP669,"a")+COUNTIF($G669:$BP669,"r0,a5")/2+COUNTIF($G669:$BP669,"p5,a5")/2</f>
        <v/>
      </c>
      <c r="BR669" s="62">
        <f>COUNTIF($G669:$BP669,"d")+COUNTIF($G669:$BP669,"r0,d5")/2+COUNTIF($G669:$BP669,"p5,d5")/2</f>
        <v/>
      </c>
      <c r="BS669" s="62">
        <f>COUNTIF($G669:$BP669,"b")+COUNTIF($G669:$BP669,"r0,b5")/2+COUNTIF($G669:$BP669,"p5,b5")/2</f>
        <v/>
      </c>
      <c r="BT669" s="62">
        <f>COUNTIF($G669:$BP669,"c")+COUNTIF($G669:$BP669,"r0,c5")/2+COUNTIF($G669:$BP669,"p5,c5")/2</f>
        <v/>
      </c>
      <c r="BU669" s="62">
        <f>COUNTIF($G669:$BP669,"KH")+COUNTIF($G669:$BP669,"TL")+COUNTIF($G669:$BP669,"L")</f>
        <v/>
      </c>
      <c r="BV669" s="62" t="n"/>
      <c r="BW669" s="62">
        <f>COUNTIF($G669:$BP669,"hh")</f>
        <v/>
      </c>
      <c r="BX669" s="62">
        <f>COUNTIF($G669:$BP669,"nt7")</f>
        <v/>
      </c>
      <c r="BY669" s="62">
        <f>COUNTIF($G669:$BP669,"P")+COUNTIF($G669:$BP669,"p5,a5")/2+COUNTIF($G669:$BP669,"p5,b5")/2+COUNTIF($G669:$BP669,"p5,c5")/2+COUNTIF($G669:$BP669,"p5,d5")/2</f>
        <v/>
      </c>
      <c r="BZ669" s="63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4">
        <f>IF(BZ669&gt;25,4,IF(BZ669&gt;18,3,IF(BZ669&gt;12,2,IF(BZ669&gt;4,1,0))))-BX669-2+1</f>
        <v/>
      </c>
      <c r="CE669" s="30" t="n"/>
      <c r="CF669" s="64">
        <f>CD669*CI669</f>
        <v/>
      </c>
      <c r="CG669" s="65">
        <f>F669-BY669+1</f>
        <v/>
      </c>
      <c r="CH669" s="64">
        <f>CE669*16</f>
        <v/>
      </c>
      <c r="CI669" s="66">
        <f>VLOOKUP(A669,[1]DATA!$A$6:$AI$331,34,0)</f>
        <v/>
      </c>
      <c r="CJ669" s="67">
        <f>VLOOKUP(A669,[2]CHAMCONG!A$7:CI$333,79,0)</f>
        <v/>
      </c>
      <c r="CK669" s="68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62">
        <f>COUNTIF($G670:$BP670,"a")+COUNTIF($G670:$BP670,"r0,a5")/2+COUNTIF($G670:$BP670,"p5,a5")/2</f>
        <v/>
      </c>
      <c r="BR670" s="62">
        <f>COUNTIF($G670:$BP670,"d")+COUNTIF($G670:$BP670,"r0,d5")/2+COUNTIF($G670:$BP670,"p5,d5")/2</f>
        <v/>
      </c>
      <c r="BS670" s="62">
        <f>COUNTIF($G670:$BP670,"b")+COUNTIF($G670:$BP670,"r0,b5")/2+COUNTIF($G670:$BP670,"p5,b5")/2</f>
        <v/>
      </c>
      <c r="BT670" s="62">
        <f>COUNTIF($G670:$BP670,"c")+COUNTIF($G670:$BP670,"r0,c5")/2+COUNTIF($G670:$BP670,"p5,c5")/2</f>
        <v/>
      </c>
      <c r="BU670" s="62">
        <f>COUNTIF($G670:$BP670,"KH")+COUNTIF($G670:$BP670,"TL")+COUNTIF($G670:$BP670,"L")</f>
        <v/>
      </c>
      <c r="BV670" s="62" t="n"/>
      <c r="BW670" s="62">
        <f>COUNTIF($G670:$BP670,"hh")</f>
        <v/>
      </c>
      <c r="BX670" s="62">
        <f>COUNTIF($G670:$BP670,"nt7")</f>
        <v/>
      </c>
      <c r="BY670" s="62">
        <f>COUNTIF($G670:$BP670,"P")+COUNTIF($G670:$BP670,"p5,a5")/2+COUNTIF($G670:$BP670,"p5,b5")/2+COUNTIF($G670:$BP670,"p5,c5")/2+COUNTIF($G670:$BP670,"p5,d5")/2</f>
        <v/>
      </c>
      <c r="BZ670" s="63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4">
        <f>IF(BZ670&gt;25,4,IF(BZ670&gt;18,3,IF(BZ670&gt;12,2,IF(BZ670&gt;4,1,0))))-BX670-2+1</f>
        <v/>
      </c>
      <c r="CE670" s="30" t="n"/>
      <c r="CF670" s="64">
        <f>CD670*CI670</f>
        <v/>
      </c>
      <c r="CG670" s="65">
        <f>F670-BY670+1</f>
        <v/>
      </c>
      <c r="CH670" s="64">
        <f>CE670*16</f>
        <v/>
      </c>
      <c r="CI670" s="66">
        <f>VLOOKUP(A670,[1]DATA!$A$6:$AI$331,34,0)</f>
        <v/>
      </c>
      <c r="CJ670" s="67">
        <f>VLOOKUP(A670,[2]CHAMCONG!A$7:CI$333,79,0)</f>
        <v/>
      </c>
      <c r="CK670" s="68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62">
        <f>COUNTIF($G671:$BP671,"a")+COUNTIF($G671:$BP671,"r0,a5")/2+COUNTIF($G671:$BP671,"p5,a5")/2</f>
        <v/>
      </c>
      <c r="BR671" s="62">
        <f>COUNTIF($G671:$BP671,"d")+COUNTIF($G671:$BP671,"r0,d5")/2+COUNTIF($G671:$BP671,"p5,d5")/2</f>
        <v/>
      </c>
      <c r="BS671" s="62">
        <f>COUNTIF($G671:$BP671,"b")+COUNTIF($G671:$BP671,"r0,b5")/2+COUNTIF($G671:$BP671,"p5,b5")/2</f>
        <v/>
      </c>
      <c r="BT671" s="62">
        <f>COUNTIF($G671:$BP671,"c")+COUNTIF($G671:$BP671,"r0,c5")/2+COUNTIF($G671:$BP671,"p5,c5")/2</f>
        <v/>
      </c>
      <c r="BU671" s="62">
        <f>COUNTIF($G671:$BP671,"KH")+COUNTIF($G671:$BP671,"TL")+COUNTIF($G671:$BP671,"L")</f>
        <v/>
      </c>
      <c r="BV671" s="62" t="n"/>
      <c r="BW671" s="62">
        <f>COUNTIF($G671:$BP671,"hh")</f>
        <v/>
      </c>
      <c r="BX671" s="62">
        <f>COUNTIF($G671:$BP671,"nt7")</f>
        <v/>
      </c>
      <c r="BY671" s="62">
        <f>COUNTIF($G671:$BP671,"P")+COUNTIF($G671:$BP671,"p5,a5")/2+COUNTIF($G671:$BP671,"p5,b5")/2+COUNTIF($G671:$BP671,"p5,c5")/2+COUNTIF($G671:$BP671,"p5,d5")/2</f>
        <v/>
      </c>
      <c r="BZ671" s="63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4">
        <f>IF(BZ671&gt;25,4,IF(BZ671&gt;18,3,IF(BZ671&gt;12,2,IF(BZ671&gt;4,1,0))))-BX671-2+1</f>
        <v/>
      </c>
      <c r="CE671" s="30" t="n"/>
      <c r="CF671" s="64">
        <f>CD671*CI671</f>
        <v/>
      </c>
      <c r="CG671" s="65">
        <f>F671-BY671+1</f>
        <v/>
      </c>
      <c r="CH671" s="64">
        <f>CE671*16</f>
        <v/>
      </c>
      <c r="CI671" s="66">
        <f>VLOOKUP(A671,[1]DATA!$A$6:$AI$331,34,0)</f>
        <v/>
      </c>
      <c r="CJ671" s="67">
        <f>VLOOKUP(A671,[2]CHAMCONG!A$7:CI$333,79,0)</f>
        <v/>
      </c>
      <c r="CK671" s="68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62">
        <f>COUNTIF($G672:$BP672,"a")+COUNTIF($G672:$BP672,"r0,a5")/2+COUNTIF($G672:$BP672,"p5,a5")/2</f>
        <v/>
      </c>
      <c r="BR672" s="62">
        <f>COUNTIF($G672:$BP672,"d")+COUNTIF($G672:$BP672,"r0,d5")/2+COUNTIF($G672:$BP672,"p5,d5")/2</f>
        <v/>
      </c>
      <c r="BS672" s="62">
        <f>COUNTIF($G672:$BP672,"b")+COUNTIF($G672:$BP672,"r0,b5")/2+COUNTIF($G672:$BP672,"p5,b5")/2</f>
        <v/>
      </c>
      <c r="BT672" s="62">
        <f>COUNTIF($G672:$BP672,"c")+COUNTIF($G672:$BP672,"r0,c5")/2+COUNTIF($G672:$BP672,"p5,c5")/2</f>
        <v/>
      </c>
      <c r="BU672" s="62">
        <f>COUNTIF($G672:$BP672,"KH")+COUNTIF($G672:$BP672,"TL")+COUNTIF($G672:$BP672,"L")</f>
        <v/>
      </c>
      <c r="BV672" s="62" t="n"/>
      <c r="BW672" s="62">
        <f>COUNTIF($G672:$BP672,"hh")</f>
        <v/>
      </c>
      <c r="BX672" s="62">
        <f>COUNTIF($G672:$BP672,"nt7")</f>
        <v/>
      </c>
      <c r="BY672" s="62">
        <f>COUNTIF($G672:$BP672,"P")+COUNTIF($G672:$BP672,"p5,a5")/2+COUNTIF($G672:$BP672,"p5,b5")/2+COUNTIF($G672:$BP672,"p5,c5")/2+COUNTIF($G672:$BP672,"p5,d5")/2</f>
        <v/>
      </c>
      <c r="BZ672" s="63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4">
        <f>IF(BZ672&gt;25,4,IF(BZ672&gt;18,3,IF(BZ672&gt;12,2,IF(BZ672&gt;4,1,0))))-BX672-2+1</f>
        <v/>
      </c>
      <c r="CE672" s="30" t="n"/>
      <c r="CF672" s="64">
        <f>CD672*CI672</f>
        <v/>
      </c>
      <c r="CG672" s="65">
        <f>F672-BY672+1</f>
        <v/>
      </c>
      <c r="CH672" s="64">
        <f>CE672*16</f>
        <v/>
      </c>
      <c r="CI672" s="66">
        <f>VLOOKUP(A672,[1]DATA!$A$6:$AI$331,34,0)</f>
        <v/>
      </c>
      <c r="CJ672" s="67">
        <f>VLOOKUP(A672,[2]CHAMCONG!A$7:CI$333,79,0)</f>
        <v/>
      </c>
      <c r="CK672" s="68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62">
        <f>COUNTIF($G673:$BP673,"a")+COUNTIF($G673:$BP673,"r0,a5")/2+COUNTIF($G673:$BP673,"p5,a5")/2</f>
        <v/>
      </c>
      <c r="BR673" s="62">
        <f>COUNTIF($G673:$BP673,"d")+COUNTIF($G673:$BP673,"r0,d5")/2+COUNTIF($G673:$BP673,"p5,d5")/2</f>
        <v/>
      </c>
      <c r="BS673" s="62">
        <f>COUNTIF($G673:$BP673,"b")+COUNTIF($G673:$BP673,"r0,b5")/2+COUNTIF($G673:$BP673,"p5,b5")/2</f>
        <v/>
      </c>
      <c r="BT673" s="62">
        <f>COUNTIF($G673:$BP673,"c")+COUNTIF($G673:$BP673,"r0,c5")/2+COUNTIF($G673:$BP673,"p5,c5")/2</f>
        <v/>
      </c>
      <c r="BU673" s="62">
        <f>COUNTIF($G673:$BP673,"KH")+COUNTIF($G673:$BP673,"TL")+COUNTIF($G673:$BP673,"L")</f>
        <v/>
      </c>
      <c r="BV673" s="62" t="n"/>
      <c r="BW673" s="62">
        <f>COUNTIF($G673:$BP673,"hh")</f>
        <v/>
      </c>
      <c r="BX673" s="62">
        <f>COUNTIF($G673:$BP673,"nt7")</f>
        <v/>
      </c>
      <c r="BY673" s="62">
        <f>COUNTIF($G673:$BP673,"P")+COUNTIF($G673:$BP673,"p5,a5")/2+COUNTIF($G673:$BP673,"p5,b5")/2+COUNTIF($G673:$BP673,"p5,c5")/2+COUNTIF($G673:$BP673,"p5,d5")/2</f>
        <v/>
      </c>
      <c r="BZ673" s="63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4">
        <f>IF(BZ673&gt;25,4,IF(BZ673&gt;18,3,IF(BZ673&gt;12,2,IF(BZ673&gt;4,1,0))))-BX673-2+1</f>
        <v/>
      </c>
      <c r="CE673" s="30" t="n"/>
      <c r="CF673" s="64">
        <f>CD673*CI673</f>
        <v/>
      </c>
      <c r="CG673" s="65">
        <f>F673-BY673+1</f>
        <v/>
      </c>
      <c r="CH673" s="64">
        <f>CE673*16</f>
        <v/>
      </c>
      <c r="CI673" s="66">
        <f>VLOOKUP(A673,[1]DATA!$A$6:$AI$331,34,0)</f>
        <v/>
      </c>
      <c r="CJ673" s="67">
        <f>VLOOKUP(A673,[2]CHAMCONG!A$7:CI$333,79,0)</f>
        <v/>
      </c>
      <c r="CK673" s="68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62">
        <f>COUNTIF($G674:$BP674,"a")+COUNTIF($G674:$BP674,"r0,a5")/2+COUNTIF($G674:$BP674,"p5,a5")/2</f>
        <v/>
      </c>
      <c r="BR674" s="62">
        <f>COUNTIF($G674:$BP674,"d")+COUNTIF($G674:$BP674,"r0,d5")/2+COUNTIF($G674:$BP674,"p5,d5")/2</f>
        <v/>
      </c>
      <c r="BS674" s="62">
        <f>COUNTIF($G674:$BP674,"b")+COUNTIF($G674:$BP674,"r0,b5")/2+COUNTIF($G674:$BP674,"p5,b5")/2</f>
        <v/>
      </c>
      <c r="BT674" s="62">
        <f>COUNTIF($G674:$BP674,"c")+COUNTIF($G674:$BP674,"r0,c5")/2+COUNTIF($G674:$BP674,"p5,c5")/2</f>
        <v/>
      </c>
      <c r="BU674" s="62">
        <f>COUNTIF($G674:$BP674,"KH")+COUNTIF($G674:$BP674,"TL")+COUNTIF($G674:$BP674,"L")</f>
        <v/>
      </c>
      <c r="BV674" s="62" t="n"/>
      <c r="BW674" s="62">
        <f>COUNTIF($G674:$BP674,"hh")</f>
        <v/>
      </c>
      <c r="BX674" s="62">
        <f>COUNTIF($G674:$BP674,"nt7")</f>
        <v/>
      </c>
      <c r="BY674" s="62">
        <f>COUNTIF($G674:$BP674,"P")+COUNTIF($G674:$BP674,"p5,a5")/2+COUNTIF($G674:$BP674,"p5,b5")/2+COUNTIF($G674:$BP674,"p5,c5")/2+COUNTIF($G674:$BP674,"p5,d5")/2</f>
        <v/>
      </c>
      <c r="BZ674" s="63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4">
        <f>IF(BZ674&gt;25,4,IF(BZ674&gt;18,3,IF(BZ674&gt;12,2,IF(BZ674&gt;4,1,0))))-BX674-2+1</f>
        <v/>
      </c>
      <c r="CE674" s="30" t="n"/>
      <c r="CF674" s="64">
        <f>CD674*CI674</f>
        <v/>
      </c>
      <c r="CG674" s="65">
        <f>F674-BY674+1</f>
        <v/>
      </c>
      <c r="CH674" s="64">
        <f>CE674*16</f>
        <v/>
      </c>
      <c r="CI674" s="66">
        <f>VLOOKUP(A674,[1]DATA!$A$6:$AI$331,34,0)</f>
        <v/>
      </c>
      <c r="CJ674" s="67">
        <f>VLOOKUP(A674,[2]CHAMCONG!A$7:CI$333,79,0)</f>
        <v/>
      </c>
      <c r="CK674" s="68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62">
        <f>COUNTIF($G675:$BP675,"a")+COUNTIF($G675:$BP675,"r0,a5")/2+COUNTIF($G675:$BP675,"p5,a5")/2</f>
        <v/>
      </c>
      <c r="BR675" s="62">
        <f>COUNTIF($G675:$BP675,"d")+COUNTIF($G675:$BP675,"r0,d5")/2+COUNTIF($G675:$BP675,"p5,d5")/2</f>
        <v/>
      </c>
      <c r="BS675" s="62">
        <f>COUNTIF($G675:$BP675,"b")+COUNTIF($G675:$BP675,"r0,b5")/2+COUNTIF($G675:$BP675,"p5,b5")/2</f>
        <v/>
      </c>
      <c r="BT675" s="62">
        <f>COUNTIF($G675:$BP675,"c")+COUNTIF($G675:$BP675,"r0,c5")/2+COUNTIF($G675:$BP675,"p5,c5")/2</f>
        <v/>
      </c>
      <c r="BU675" s="62">
        <f>COUNTIF($G675:$BP675,"KH")+COUNTIF($G675:$BP675,"TL")+COUNTIF($G675:$BP675,"L")</f>
        <v/>
      </c>
      <c r="BV675" s="62" t="n"/>
      <c r="BW675" s="62">
        <f>COUNTIF($G675:$BP675,"hh")</f>
        <v/>
      </c>
      <c r="BX675" s="62">
        <f>COUNTIF($G675:$BP675,"nt7")</f>
        <v/>
      </c>
      <c r="BY675" s="62">
        <f>COUNTIF($G675:$BP675,"P")+COUNTIF($G675:$BP675,"p5,a5")/2+COUNTIF($G675:$BP675,"p5,b5")/2+COUNTIF($G675:$BP675,"p5,c5")/2+COUNTIF($G675:$BP675,"p5,d5")/2</f>
        <v/>
      </c>
      <c r="BZ675" s="63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4">
        <f>IF(BZ675&gt;25,4,IF(BZ675&gt;18,3,IF(BZ675&gt;12,2,IF(BZ675&gt;4,1,0))))-BX675-2+1</f>
        <v/>
      </c>
      <c r="CE675" s="30" t="n"/>
      <c r="CF675" s="64">
        <f>CD675*CI675</f>
        <v/>
      </c>
      <c r="CG675" s="65">
        <f>F675-BY675+1</f>
        <v/>
      </c>
      <c r="CH675" s="64">
        <f>CE675*16</f>
        <v/>
      </c>
      <c r="CI675" s="66">
        <f>VLOOKUP(A675,[1]DATA!$A$6:$AI$331,34,0)</f>
        <v/>
      </c>
      <c r="CJ675" s="67">
        <f>VLOOKUP(A675,[2]CHAMCONG!A$7:CI$333,79,0)</f>
        <v/>
      </c>
      <c r="CK675" s="68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62">
        <f>COUNTIF($G676:$BP676,"a")+COUNTIF($G676:$BP676,"r0,a5")/2+COUNTIF($G676:$BP676,"p5,a5")/2</f>
        <v/>
      </c>
      <c r="BR676" s="62">
        <f>COUNTIF($G676:$BP676,"d")+COUNTIF($G676:$BP676,"r0,d5")/2+COUNTIF($G676:$BP676,"p5,d5")/2</f>
        <v/>
      </c>
      <c r="BS676" s="62">
        <f>COUNTIF($G676:$BP676,"b")+COUNTIF($G676:$BP676,"r0,b5")/2+COUNTIF($G676:$BP676,"p5,b5")/2</f>
        <v/>
      </c>
      <c r="BT676" s="62">
        <f>COUNTIF($G676:$BP676,"c")+COUNTIF($G676:$BP676,"r0,c5")/2+COUNTIF($G676:$BP676,"p5,c5")/2</f>
        <v/>
      </c>
      <c r="BU676" s="62">
        <f>COUNTIF($G676:$BP676,"KH")+COUNTIF($G676:$BP676,"TL")+COUNTIF($G676:$BP676,"L")</f>
        <v/>
      </c>
      <c r="BV676" s="62" t="n"/>
      <c r="BW676" s="62">
        <f>COUNTIF($G676:$BP676,"hh")</f>
        <v/>
      </c>
      <c r="BX676" s="62">
        <f>COUNTIF($G676:$BP676,"nt7")</f>
        <v/>
      </c>
      <c r="BY676" s="62">
        <f>COUNTIF($G676:$BP676,"P")+COUNTIF($G676:$BP676,"p5,a5")/2+COUNTIF($G676:$BP676,"p5,b5")/2+COUNTIF($G676:$BP676,"p5,c5")/2+COUNTIF($G676:$BP676,"p5,d5")/2</f>
        <v/>
      </c>
      <c r="BZ676" s="63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4">
        <f>IF(BZ676&gt;25,4,IF(BZ676&gt;18,3,IF(BZ676&gt;12,2,IF(BZ676&gt;4,1,0))))-BX676-2+1</f>
        <v/>
      </c>
      <c r="CE676" s="30" t="n"/>
      <c r="CF676" s="64">
        <f>CD676*CI676</f>
        <v/>
      </c>
      <c r="CG676" s="65">
        <f>F676-BY676+1</f>
        <v/>
      </c>
      <c r="CH676" s="64">
        <f>CE676*16</f>
        <v/>
      </c>
      <c r="CI676" s="66">
        <f>VLOOKUP(A676,[1]DATA!$A$6:$AI$331,34,0)</f>
        <v/>
      </c>
      <c r="CJ676" s="67">
        <f>VLOOKUP(A676,[2]CHAMCONG!A$7:CI$333,79,0)</f>
        <v/>
      </c>
      <c r="CK676" s="68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62">
        <f>COUNTIF($G677:$BP677,"a")+COUNTIF($G677:$BP677,"r0,a5")/2+COUNTIF($G677:$BP677,"p5,a5")/2</f>
        <v/>
      </c>
      <c r="BR677" s="62">
        <f>COUNTIF($G677:$BP677,"d")+COUNTIF($G677:$BP677,"r0,d5")/2+COUNTIF($G677:$BP677,"p5,d5")/2</f>
        <v/>
      </c>
      <c r="BS677" s="62">
        <f>COUNTIF($G677:$BP677,"b")+COUNTIF($G677:$BP677,"r0,b5")/2+COUNTIF($G677:$BP677,"p5,b5")/2</f>
        <v/>
      </c>
      <c r="BT677" s="62">
        <f>COUNTIF($G677:$BP677,"c")+COUNTIF($G677:$BP677,"r0,c5")/2+COUNTIF($G677:$BP677,"p5,c5")/2</f>
        <v/>
      </c>
      <c r="BU677" s="62">
        <f>COUNTIF($G677:$BP677,"KH")+COUNTIF($G677:$BP677,"TL")+COUNTIF($G677:$BP677,"L")</f>
        <v/>
      </c>
      <c r="BV677" s="62" t="n"/>
      <c r="BW677" s="62">
        <f>COUNTIF($G677:$BP677,"hh")</f>
        <v/>
      </c>
      <c r="BX677" s="62">
        <f>COUNTIF($G677:$BP677,"nt7")</f>
        <v/>
      </c>
      <c r="BY677" s="62">
        <f>COUNTIF($G677:$BP677,"P")+COUNTIF($G677:$BP677,"p5,a5")/2+COUNTIF($G677:$BP677,"p5,b5")/2+COUNTIF($G677:$BP677,"p5,c5")/2+COUNTIF($G677:$BP677,"p5,d5")/2</f>
        <v/>
      </c>
      <c r="BZ677" s="63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4">
        <f>IF(BZ677&gt;25,4,IF(BZ677&gt;18,3,IF(BZ677&gt;12,2,IF(BZ677&gt;4,1,0))))-BX677-2+1</f>
        <v/>
      </c>
      <c r="CE677" s="30" t="n"/>
      <c r="CF677" s="64">
        <f>CD677*CI677</f>
        <v/>
      </c>
      <c r="CG677" s="65">
        <f>F677-BY677+1</f>
        <v/>
      </c>
      <c r="CH677" s="64">
        <f>CE677*16</f>
        <v/>
      </c>
      <c r="CI677" s="66">
        <f>VLOOKUP(A677,[1]DATA!$A$6:$AI$331,34,0)</f>
        <v/>
      </c>
      <c r="CJ677" s="67">
        <f>VLOOKUP(A677,[2]CHAMCONG!A$7:CI$333,79,0)</f>
        <v/>
      </c>
      <c r="CK677" s="68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62">
        <f>COUNTIF($G678:$BP678,"a")+COUNTIF($G678:$BP678,"r0,a5")/2+COUNTIF($G678:$BP678,"p5,a5")/2</f>
        <v/>
      </c>
      <c r="BR678" s="62">
        <f>COUNTIF($G678:$BP678,"d")+COUNTIF($G678:$BP678,"r0,d5")/2+COUNTIF($G678:$BP678,"p5,d5")/2</f>
        <v/>
      </c>
      <c r="BS678" s="62">
        <f>COUNTIF($G678:$BP678,"b")+COUNTIF($G678:$BP678,"r0,b5")/2+COUNTIF($G678:$BP678,"p5,b5")/2</f>
        <v/>
      </c>
      <c r="BT678" s="62">
        <f>COUNTIF($G678:$BP678,"c")+COUNTIF($G678:$BP678,"r0,c5")/2+COUNTIF($G678:$BP678,"p5,c5")/2</f>
        <v/>
      </c>
      <c r="BU678" s="62">
        <f>COUNTIF($G678:$BP678,"KH")+COUNTIF($G678:$BP678,"TL")+COUNTIF($G678:$BP678,"L")</f>
        <v/>
      </c>
      <c r="BV678" s="62" t="n"/>
      <c r="BW678" s="62">
        <f>COUNTIF($G678:$BP678,"hh")</f>
        <v/>
      </c>
      <c r="BX678" s="62">
        <f>COUNTIF($G678:$BP678,"nt7")</f>
        <v/>
      </c>
      <c r="BY678" s="62">
        <f>COUNTIF($G678:$BP678,"P")+COUNTIF($G678:$BP678,"p5,a5")/2+COUNTIF($G678:$BP678,"p5,b5")/2+COUNTIF($G678:$BP678,"p5,c5")/2+COUNTIF($G678:$BP678,"p5,d5")/2</f>
        <v/>
      </c>
      <c r="BZ678" s="63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4">
        <f>IF(BZ678&gt;25,4,IF(BZ678&gt;18,3,IF(BZ678&gt;12,2,IF(BZ678&gt;4,1,0))))-BX678-2+1</f>
        <v/>
      </c>
      <c r="CE678" s="30" t="n"/>
      <c r="CF678" s="64">
        <f>CD678*CI678</f>
        <v/>
      </c>
      <c r="CG678" s="65">
        <f>F678-BY678+1</f>
        <v/>
      </c>
      <c r="CH678" s="64">
        <f>CE678*16</f>
        <v/>
      </c>
      <c r="CI678" s="66">
        <f>VLOOKUP(A678,[1]DATA!$A$6:$AI$331,34,0)</f>
        <v/>
      </c>
      <c r="CJ678" s="67">
        <f>VLOOKUP(A678,[2]CHAMCONG!A$7:CI$333,79,0)</f>
        <v/>
      </c>
      <c r="CK678" s="68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62">
        <f>COUNTIF($G679:$BP679,"a")+COUNTIF($G679:$BP679,"r0,a5")/2+COUNTIF($G679:$BP679,"p5,a5")/2</f>
        <v/>
      </c>
      <c r="BR679" s="62">
        <f>COUNTIF($G679:$BP679,"d")+COUNTIF($G679:$BP679,"r0,d5")/2+COUNTIF($G679:$BP679,"p5,d5")/2</f>
        <v/>
      </c>
      <c r="BS679" s="62">
        <f>COUNTIF($G679:$BP679,"b")+COUNTIF($G679:$BP679,"r0,b5")/2+COUNTIF($G679:$BP679,"p5,b5")/2</f>
        <v/>
      </c>
      <c r="BT679" s="62">
        <f>COUNTIF($G679:$BP679,"c")+COUNTIF($G679:$BP679,"r0,c5")/2+COUNTIF($G679:$BP679,"p5,c5")/2</f>
        <v/>
      </c>
      <c r="BU679" s="62">
        <f>COUNTIF($G679:$BP679,"KH")+COUNTIF($G679:$BP679,"TL")+COUNTIF($G679:$BP679,"L")</f>
        <v/>
      </c>
      <c r="BV679" s="62" t="n"/>
      <c r="BW679" s="62">
        <f>COUNTIF($G679:$BP679,"hh")</f>
        <v/>
      </c>
      <c r="BX679" s="62">
        <f>COUNTIF($G679:$BP679,"nt7")</f>
        <v/>
      </c>
      <c r="BY679" s="62">
        <f>COUNTIF($G679:$BP679,"P")+COUNTIF($G679:$BP679,"p5,a5")/2+COUNTIF($G679:$BP679,"p5,b5")/2+COUNTIF($G679:$BP679,"p5,c5")/2+COUNTIF($G679:$BP679,"p5,d5")/2</f>
        <v/>
      </c>
      <c r="BZ679" s="63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4">
        <f>IF(BZ679&gt;25,4,IF(BZ679&gt;18,3,IF(BZ679&gt;12,2,IF(BZ679&gt;4,1,0))))-BX679-2+1</f>
        <v/>
      </c>
      <c r="CE679" s="30" t="n"/>
      <c r="CF679" s="64">
        <f>CD679*CI679</f>
        <v/>
      </c>
      <c r="CG679" s="65">
        <f>F679-BY679+1</f>
        <v/>
      </c>
      <c r="CH679" s="64">
        <f>CE679*16</f>
        <v/>
      </c>
      <c r="CI679" s="66">
        <f>VLOOKUP(A679,[1]DATA!$A$6:$AI$331,34,0)</f>
        <v/>
      </c>
      <c r="CJ679" s="67">
        <f>VLOOKUP(A679,[2]CHAMCONG!A$7:CI$333,79,0)</f>
        <v/>
      </c>
      <c r="CK679" s="68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62">
        <f>COUNTIF($G680:$BP680,"a")+COUNTIF($G680:$BP680,"r0,a5")/2+COUNTIF($G680:$BP680,"p5,a5")/2</f>
        <v/>
      </c>
      <c r="BR680" s="62">
        <f>COUNTIF($G680:$BP680,"d")+COUNTIF($G680:$BP680,"r0,d5")/2+COUNTIF($G680:$BP680,"p5,d5")/2</f>
        <v/>
      </c>
      <c r="BS680" s="62">
        <f>COUNTIF($G680:$BP680,"b")+COUNTIF($G680:$BP680,"r0,b5")/2+COUNTIF($G680:$BP680,"p5,b5")/2</f>
        <v/>
      </c>
      <c r="BT680" s="62">
        <f>COUNTIF($G680:$BP680,"c")+COUNTIF($G680:$BP680,"r0,c5")/2+COUNTIF($G680:$BP680,"p5,c5")/2</f>
        <v/>
      </c>
      <c r="BU680" s="62">
        <f>COUNTIF($G680:$BP680,"KH")+COUNTIF($G680:$BP680,"TL")+COUNTIF($G680:$BP680,"L")</f>
        <v/>
      </c>
      <c r="BV680" s="62" t="n"/>
      <c r="BW680" s="62">
        <f>COUNTIF($G680:$BP680,"hh")</f>
        <v/>
      </c>
      <c r="BX680" s="62">
        <f>COUNTIF($G680:$BP680,"nt7")</f>
        <v/>
      </c>
      <c r="BY680" s="62">
        <f>COUNTIF($G680:$BP680,"P")+COUNTIF($G680:$BP680,"p5,a5")/2+COUNTIF($G680:$BP680,"p5,b5")/2+COUNTIF($G680:$BP680,"p5,c5")/2+COUNTIF($G680:$BP680,"p5,d5")/2</f>
        <v/>
      </c>
      <c r="BZ680" s="63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4">
        <f>IF(BZ680&gt;25,4,IF(BZ680&gt;18,3,IF(BZ680&gt;12,2,IF(BZ680&gt;4,1,0))))-BX680-2+1</f>
        <v/>
      </c>
      <c r="CE680" s="30" t="n"/>
      <c r="CF680" s="64">
        <f>CD680*CI680</f>
        <v/>
      </c>
      <c r="CG680" s="65">
        <f>F680-BY680+1</f>
        <v/>
      </c>
      <c r="CH680" s="64">
        <f>CE680*16</f>
        <v/>
      </c>
      <c r="CI680" s="66">
        <f>VLOOKUP(A680,[1]DATA!$A$6:$AI$331,34,0)</f>
        <v/>
      </c>
      <c r="CJ680" s="67">
        <f>VLOOKUP(A680,[2]CHAMCONG!A$7:CI$333,79,0)</f>
        <v/>
      </c>
      <c r="CK680" s="68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62">
        <f>COUNTIF($G681:$BP681,"a")+COUNTIF($G681:$BP681,"r0,a5")/2+COUNTIF($G681:$BP681,"p5,a5")/2</f>
        <v/>
      </c>
      <c r="BR681" s="62">
        <f>COUNTIF($G681:$BP681,"d")+COUNTIF($G681:$BP681,"r0,d5")/2+COUNTIF($G681:$BP681,"p5,d5")/2</f>
        <v/>
      </c>
      <c r="BS681" s="62">
        <f>COUNTIF($G681:$BP681,"b")+COUNTIF($G681:$BP681,"r0,b5")/2+COUNTIF($G681:$BP681,"p5,b5")/2</f>
        <v/>
      </c>
      <c r="BT681" s="62">
        <f>COUNTIF($G681:$BP681,"c")+COUNTIF($G681:$BP681,"r0,c5")/2+COUNTIF($G681:$BP681,"p5,c5")/2</f>
        <v/>
      </c>
      <c r="BU681" s="62">
        <f>COUNTIF($G681:$BP681,"KH")+COUNTIF($G681:$BP681,"TL")+COUNTIF($G681:$BP681,"L")</f>
        <v/>
      </c>
      <c r="BV681" s="62" t="n"/>
      <c r="BW681" s="62">
        <f>COUNTIF($G681:$BP681,"hh")</f>
        <v/>
      </c>
      <c r="BX681" s="62">
        <f>COUNTIF($G681:$BP681,"nt7")</f>
        <v/>
      </c>
      <c r="BY681" s="62">
        <f>COUNTIF($G681:$BP681,"P")+COUNTIF($G681:$BP681,"p5,a5")/2+COUNTIF($G681:$BP681,"p5,b5")/2+COUNTIF($G681:$BP681,"p5,c5")/2+COUNTIF($G681:$BP681,"p5,d5")/2</f>
        <v/>
      </c>
      <c r="BZ681" s="63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4">
        <f>IF(BZ681&gt;25,4,IF(BZ681&gt;18,3,IF(BZ681&gt;12,2,IF(BZ681&gt;4,1,0))))-BX681-2+1</f>
        <v/>
      </c>
      <c r="CE681" s="30" t="n"/>
      <c r="CF681" s="64">
        <f>CD681*CI681</f>
        <v/>
      </c>
      <c r="CG681" s="65">
        <f>F681-BY681+1</f>
        <v/>
      </c>
      <c r="CH681" s="64">
        <f>CE681*16</f>
        <v/>
      </c>
      <c r="CI681" s="66">
        <f>VLOOKUP(A681,[1]DATA!$A$6:$AI$331,34,0)</f>
        <v/>
      </c>
      <c r="CJ681" s="67">
        <f>VLOOKUP(A681,[2]CHAMCONG!A$7:CI$333,79,0)</f>
        <v/>
      </c>
      <c r="CK681" s="68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62">
        <f>COUNTIF($G682:$BP682,"a")+COUNTIF($G682:$BP682,"r0,a5")/2+COUNTIF($G682:$BP682,"p5,a5")/2</f>
        <v/>
      </c>
      <c r="BR682" s="62">
        <f>COUNTIF($G682:$BP682,"d")+COUNTIF($G682:$BP682,"r0,d5")/2+COUNTIF($G682:$BP682,"p5,d5")/2</f>
        <v/>
      </c>
      <c r="BS682" s="62">
        <f>COUNTIF($G682:$BP682,"b")+COUNTIF($G682:$BP682,"r0,b5")/2+COUNTIF($G682:$BP682,"p5,b5")/2</f>
        <v/>
      </c>
      <c r="BT682" s="62">
        <f>COUNTIF($G682:$BP682,"c")+COUNTIF($G682:$BP682,"r0,c5")/2+COUNTIF($G682:$BP682,"p5,c5")/2</f>
        <v/>
      </c>
      <c r="BU682" s="62">
        <f>COUNTIF($G682:$BP682,"KH")+COUNTIF($G682:$BP682,"TL")+COUNTIF($G682:$BP682,"L")</f>
        <v/>
      </c>
      <c r="BV682" s="62" t="n"/>
      <c r="BW682" s="62">
        <f>COUNTIF($G682:$BP682,"hh")</f>
        <v/>
      </c>
      <c r="BX682" s="62">
        <f>COUNTIF($G682:$BP682,"nt7")</f>
        <v/>
      </c>
      <c r="BY682" s="62">
        <f>COUNTIF($G682:$BP682,"P")+COUNTIF($G682:$BP682,"p5,a5")/2+COUNTIF($G682:$BP682,"p5,b5")/2+COUNTIF($G682:$BP682,"p5,c5")/2+COUNTIF($G682:$BP682,"p5,d5")/2</f>
        <v/>
      </c>
      <c r="BZ682" s="63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4">
        <f>IF(BZ682&gt;25,4,IF(BZ682&gt;18,3,IF(BZ682&gt;12,2,IF(BZ682&gt;4,1,0))))-BX682-2+1</f>
        <v/>
      </c>
      <c r="CE682" s="30" t="n"/>
      <c r="CF682" s="64">
        <f>CD682*CI682</f>
        <v/>
      </c>
      <c r="CG682" s="65">
        <f>F682-BY682+1</f>
        <v/>
      </c>
      <c r="CH682" s="64">
        <f>CE682*16</f>
        <v/>
      </c>
      <c r="CI682" s="66">
        <f>VLOOKUP(A682,[1]DATA!$A$6:$AI$331,34,0)</f>
        <v/>
      </c>
      <c r="CJ682" s="67">
        <f>VLOOKUP(A682,[2]CHAMCONG!A$7:CI$333,79,0)</f>
        <v/>
      </c>
      <c r="CK682" s="68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62">
        <f>COUNTIF($G683:$BP683,"a")+COUNTIF($G683:$BP683,"r0,a5")/2+COUNTIF($G683:$BP683,"p5,a5")/2</f>
        <v/>
      </c>
      <c r="BR683" s="62">
        <f>COUNTIF($G683:$BP683,"d")+COUNTIF($G683:$BP683,"r0,d5")/2+COUNTIF($G683:$BP683,"p5,d5")/2</f>
        <v/>
      </c>
      <c r="BS683" s="62">
        <f>COUNTIF($G683:$BP683,"b")+COUNTIF($G683:$BP683,"r0,b5")/2+COUNTIF($G683:$BP683,"p5,b5")/2</f>
        <v/>
      </c>
      <c r="BT683" s="62">
        <f>COUNTIF($G683:$BP683,"c")+COUNTIF($G683:$BP683,"r0,c5")/2+COUNTIF($G683:$BP683,"p5,c5")/2</f>
        <v/>
      </c>
      <c r="BU683" s="62">
        <f>COUNTIF($G683:$BP683,"KH")+COUNTIF($G683:$BP683,"TL")+COUNTIF($G683:$BP683,"L")</f>
        <v/>
      </c>
      <c r="BV683" s="62" t="n"/>
      <c r="BW683" s="62">
        <f>COUNTIF($G683:$BP683,"hh")</f>
        <v/>
      </c>
      <c r="BX683" s="62">
        <f>COUNTIF($G683:$BP683,"nt7")</f>
        <v/>
      </c>
      <c r="BY683" s="62">
        <f>COUNTIF($G683:$BP683,"P")+COUNTIF($G683:$BP683,"p5,a5")/2+COUNTIF($G683:$BP683,"p5,b5")/2+COUNTIF($G683:$BP683,"p5,c5")/2+COUNTIF($G683:$BP683,"p5,d5")/2</f>
        <v/>
      </c>
      <c r="BZ683" s="63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4">
        <f>IF(BZ683&gt;25,4,IF(BZ683&gt;18,3,IF(BZ683&gt;12,2,IF(BZ683&gt;4,1,0))))-BX683-2+1</f>
        <v/>
      </c>
      <c r="CE683" s="30" t="n"/>
      <c r="CF683" s="64">
        <f>CD683*CI683</f>
        <v/>
      </c>
      <c r="CG683" s="65">
        <f>F683-BY683+1</f>
        <v/>
      </c>
      <c r="CH683" s="64">
        <f>CE683*16</f>
        <v/>
      </c>
      <c r="CI683" s="66">
        <f>VLOOKUP(A683,[1]DATA!$A$6:$AI$331,34,0)</f>
        <v/>
      </c>
      <c r="CJ683" s="67">
        <f>VLOOKUP(A683,[2]CHAMCONG!A$7:CI$333,79,0)</f>
        <v/>
      </c>
      <c r="CK683" s="68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62">
        <f>COUNTIF($G684:$BP684,"a")+COUNTIF($G684:$BP684,"r0,a5")/2+COUNTIF($G684:$BP684,"p5,a5")/2</f>
        <v/>
      </c>
      <c r="BR684" s="62">
        <f>COUNTIF($G684:$BP684,"d")+COUNTIF($G684:$BP684,"r0,d5")/2+COUNTIF($G684:$BP684,"p5,d5")/2</f>
        <v/>
      </c>
      <c r="BS684" s="62">
        <f>COUNTIF($G684:$BP684,"b")+COUNTIF($G684:$BP684,"r0,b5")/2+COUNTIF($G684:$BP684,"p5,b5")/2</f>
        <v/>
      </c>
      <c r="BT684" s="62">
        <f>COUNTIF($G684:$BP684,"c")+COUNTIF($G684:$BP684,"r0,c5")/2+COUNTIF($G684:$BP684,"p5,c5")/2</f>
        <v/>
      </c>
      <c r="BU684" s="62">
        <f>COUNTIF($G684:$BP684,"KH")+COUNTIF($G684:$BP684,"TL")+COUNTIF($G684:$BP684,"L")</f>
        <v/>
      </c>
      <c r="BV684" s="62" t="n"/>
      <c r="BW684" s="62">
        <f>COUNTIF($G684:$BP684,"hh")</f>
        <v/>
      </c>
      <c r="BX684" s="62">
        <f>COUNTIF($G684:$BP684,"nt7")</f>
        <v/>
      </c>
      <c r="BY684" s="62">
        <f>COUNTIF($G684:$BP684,"P")+COUNTIF($G684:$BP684,"p5,a5")/2+COUNTIF($G684:$BP684,"p5,b5")/2+COUNTIF($G684:$BP684,"p5,c5")/2+COUNTIF($G684:$BP684,"p5,d5")/2</f>
        <v/>
      </c>
      <c r="BZ684" s="63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4">
        <f>IF(BZ684&gt;25,4,IF(BZ684&gt;18,3,IF(BZ684&gt;12,2,IF(BZ684&gt;4,1,0))))-BX684-2+1</f>
        <v/>
      </c>
      <c r="CE684" s="30" t="n"/>
      <c r="CF684" s="64">
        <f>CD684*CI684</f>
        <v/>
      </c>
      <c r="CG684" s="65">
        <f>F684-BY684+1</f>
        <v/>
      </c>
      <c r="CH684" s="64">
        <f>CE684*16</f>
        <v/>
      </c>
      <c r="CI684" s="66">
        <f>VLOOKUP(A684,[1]DATA!$A$6:$AI$331,34,0)</f>
        <v/>
      </c>
      <c r="CJ684" s="67">
        <f>VLOOKUP(A684,[2]CHAMCONG!A$7:CI$333,79,0)</f>
        <v/>
      </c>
      <c r="CK684" s="68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62">
        <f>COUNTIF($G685:$BP685,"a")+COUNTIF($G685:$BP685,"r0,a5")/2+COUNTIF($G685:$BP685,"p5,a5")/2</f>
        <v/>
      </c>
      <c r="BR685" s="62">
        <f>COUNTIF($G685:$BP685,"d")+COUNTIF($G685:$BP685,"r0,d5")/2+COUNTIF($G685:$BP685,"p5,d5")/2</f>
        <v/>
      </c>
      <c r="BS685" s="62">
        <f>COUNTIF($G685:$BP685,"b")+COUNTIF($G685:$BP685,"r0,b5")/2+COUNTIF($G685:$BP685,"p5,b5")/2</f>
        <v/>
      </c>
      <c r="BT685" s="62">
        <f>COUNTIF($G685:$BP685,"c")+COUNTIF($G685:$BP685,"r0,c5")/2+COUNTIF($G685:$BP685,"p5,c5")/2</f>
        <v/>
      </c>
      <c r="BU685" s="62">
        <f>COUNTIF($G685:$BP685,"KH")+COUNTIF($G685:$BP685,"TL")+COUNTIF($G685:$BP685,"L")</f>
        <v/>
      </c>
      <c r="BV685" s="62" t="n"/>
      <c r="BW685" s="62">
        <f>COUNTIF($G685:$BP685,"hh")</f>
        <v/>
      </c>
      <c r="BX685" s="62">
        <f>COUNTIF($G685:$BP685,"nt7")</f>
        <v/>
      </c>
      <c r="BY685" s="62">
        <f>COUNTIF($G685:$BP685,"P")+COUNTIF($G685:$BP685,"p5,a5")/2+COUNTIF($G685:$BP685,"p5,b5")/2+COUNTIF($G685:$BP685,"p5,c5")/2+COUNTIF($G685:$BP685,"p5,d5")/2</f>
        <v/>
      </c>
      <c r="BZ685" s="63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4">
        <f>IF(BZ685&gt;25,4,IF(BZ685&gt;18,3,IF(BZ685&gt;12,2,IF(BZ685&gt;4,1,0))))-BX685-2+1</f>
        <v/>
      </c>
      <c r="CE685" s="30" t="n"/>
      <c r="CF685" s="64">
        <f>CD685*CI685</f>
        <v/>
      </c>
      <c r="CG685" s="65">
        <f>F685-BY685+1</f>
        <v/>
      </c>
      <c r="CH685" s="64">
        <f>CE685*16</f>
        <v/>
      </c>
      <c r="CI685" s="66">
        <f>VLOOKUP(A685,[1]DATA!$A$6:$AI$331,34,0)</f>
        <v/>
      </c>
      <c r="CJ685" s="67">
        <f>VLOOKUP(A685,[2]CHAMCONG!A$7:CI$333,79,0)</f>
        <v/>
      </c>
      <c r="CK685" s="68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62">
        <f>COUNTIF($G686:$BP686,"a")+COUNTIF($G686:$BP686,"r0,a5")/2+COUNTIF($G686:$BP686,"p5,a5")/2</f>
        <v/>
      </c>
      <c r="BR686" s="62">
        <f>COUNTIF($G686:$BP686,"d")+COUNTIF($G686:$BP686,"r0,d5")/2+COUNTIF($G686:$BP686,"p5,d5")/2</f>
        <v/>
      </c>
      <c r="BS686" s="62">
        <f>COUNTIF($G686:$BP686,"b")+COUNTIF($G686:$BP686,"r0,b5")/2+COUNTIF($G686:$BP686,"p5,b5")/2</f>
        <v/>
      </c>
      <c r="BT686" s="62">
        <f>COUNTIF($G686:$BP686,"c")+COUNTIF($G686:$BP686,"r0,c5")/2+COUNTIF($G686:$BP686,"p5,c5")/2</f>
        <v/>
      </c>
      <c r="BU686" s="62">
        <f>COUNTIF($G686:$BP686,"KH")+COUNTIF($G686:$BP686,"TL")+COUNTIF($G686:$BP686,"L")</f>
        <v/>
      </c>
      <c r="BV686" s="62" t="n"/>
      <c r="BW686" s="62">
        <f>COUNTIF($G686:$BP686,"hh")</f>
        <v/>
      </c>
      <c r="BX686" s="62">
        <f>COUNTIF($G686:$BP686,"nt7")</f>
        <v/>
      </c>
      <c r="BY686" s="62">
        <f>COUNTIF($G686:$BP686,"P")+COUNTIF($G686:$BP686,"p5,a5")/2+COUNTIF($G686:$BP686,"p5,b5")/2+COUNTIF($G686:$BP686,"p5,c5")/2+COUNTIF($G686:$BP686,"p5,d5")/2</f>
        <v/>
      </c>
      <c r="BZ686" s="63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4">
        <f>IF(BZ686&gt;25,4,IF(BZ686&gt;18,3,IF(BZ686&gt;12,2,IF(BZ686&gt;4,1,0))))-BX686-2+1</f>
        <v/>
      </c>
      <c r="CE686" s="30" t="n"/>
      <c r="CF686" s="64">
        <f>CD686*CI686</f>
        <v/>
      </c>
      <c r="CG686" s="65">
        <f>F686-BY686+1</f>
        <v/>
      </c>
      <c r="CH686" s="64">
        <f>CE686*16</f>
        <v/>
      </c>
      <c r="CI686" s="66">
        <f>VLOOKUP(A686,[1]DATA!$A$6:$AI$331,34,0)</f>
        <v/>
      </c>
      <c r="CJ686" s="67">
        <f>VLOOKUP(A686,[2]CHAMCONG!A$7:CI$333,79,0)</f>
        <v/>
      </c>
      <c r="CK686" s="68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62">
        <f>COUNTIF($G687:$BP687,"a")+COUNTIF($G687:$BP687,"r0,a5")/2+COUNTIF($G687:$BP687,"p5,a5")/2</f>
        <v/>
      </c>
      <c r="BR687" s="62">
        <f>COUNTIF($G687:$BP687,"d")+COUNTIF($G687:$BP687,"r0,d5")/2+COUNTIF($G687:$BP687,"p5,d5")/2</f>
        <v/>
      </c>
      <c r="BS687" s="62">
        <f>COUNTIF($G687:$BP687,"b")+COUNTIF($G687:$BP687,"r0,b5")/2+COUNTIF($G687:$BP687,"p5,b5")/2</f>
        <v/>
      </c>
      <c r="BT687" s="62">
        <f>COUNTIF($G687:$BP687,"c")+COUNTIF($G687:$BP687,"r0,c5")/2+COUNTIF($G687:$BP687,"p5,c5")/2</f>
        <v/>
      </c>
      <c r="BU687" s="62">
        <f>COUNTIF($G687:$BP687,"KH")+COUNTIF($G687:$BP687,"TL")+COUNTIF($G687:$BP687,"L")</f>
        <v/>
      </c>
      <c r="BV687" s="62" t="n"/>
      <c r="BW687" s="62">
        <f>COUNTIF($G687:$BP687,"hh")</f>
        <v/>
      </c>
      <c r="BX687" s="62">
        <f>COUNTIF($G687:$BP687,"nt7")</f>
        <v/>
      </c>
      <c r="BY687" s="62">
        <f>COUNTIF($G687:$BP687,"P")+COUNTIF($G687:$BP687,"p5,a5")/2+COUNTIF($G687:$BP687,"p5,b5")/2+COUNTIF($G687:$BP687,"p5,c5")/2+COUNTIF($G687:$BP687,"p5,d5")/2</f>
        <v/>
      </c>
      <c r="BZ687" s="63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4">
        <f>IF(BZ687&gt;25,4,IF(BZ687&gt;18,3,IF(BZ687&gt;12,2,IF(BZ687&gt;4,1,0))))-BX687-2+1</f>
        <v/>
      </c>
      <c r="CE687" s="30" t="n"/>
      <c r="CF687" s="64">
        <f>CD687*CI687</f>
        <v/>
      </c>
      <c r="CG687" s="65">
        <f>F687-BY687+1</f>
        <v/>
      </c>
      <c r="CH687" s="64">
        <f>CE687*16</f>
        <v/>
      </c>
      <c r="CI687" s="66">
        <f>VLOOKUP(A687,[1]DATA!$A$6:$AI$331,34,0)</f>
        <v/>
      </c>
      <c r="CJ687" s="67">
        <f>VLOOKUP(A687,[2]CHAMCONG!A$7:CI$333,79,0)</f>
        <v/>
      </c>
      <c r="CK687" s="68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62">
        <f>COUNTIF($G688:$BP688,"a")+COUNTIF($G688:$BP688,"r0,a5")/2+COUNTIF($G688:$BP688,"p5,a5")/2</f>
        <v/>
      </c>
      <c r="BR688" s="62">
        <f>COUNTIF($G688:$BP688,"d")+COUNTIF($G688:$BP688,"r0,d5")/2+COUNTIF($G688:$BP688,"p5,d5")/2</f>
        <v/>
      </c>
      <c r="BS688" s="62">
        <f>COUNTIF($G688:$BP688,"b")+COUNTIF($G688:$BP688,"r0,b5")/2+COUNTIF($G688:$BP688,"p5,b5")/2</f>
        <v/>
      </c>
      <c r="BT688" s="62">
        <f>COUNTIF($G688:$BP688,"c")+COUNTIF($G688:$BP688,"r0,c5")/2+COUNTIF($G688:$BP688,"p5,c5")/2</f>
        <v/>
      </c>
      <c r="BU688" s="62">
        <f>COUNTIF($G688:$BP688,"KH")+COUNTIF($G688:$BP688,"TL")+COUNTIF($G688:$BP688,"L")</f>
        <v/>
      </c>
      <c r="BV688" s="62" t="n"/>
      <c r="BW688" s="62">
        <f>COUNTIF($G688:$BP688,"hh")</f>
        <v/>
      </c>
      <c r="BX688" s="62">
        <f>COUNTIF($G688:$BP688,"nt7")</f>
        <v/>
      </c>
      <c r="BY688" s="62">
        <f>COUNTIF($G688:$BP688,"P")+COUNTIF($G688:$BP688,"p5,a5")/2+COUNTIF($G688:$BP688,"p5,b5")/2+COUNTIF($G688:$BP688,"p5,c5")/2+COUNTIF($G688:$BP688,"p5,d5")/2</f>
        <v/>
      </c>
      <c r="BZ688" s="63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4">
        <f>IF(BZ688&gt;25,4,IF(BZ688&gt;18,3,IF(BZ688&gt;12,2,IF(BZ688&gt;4,1,0))))-BX688-2+1</f>
        <v/>
      </c>
      <c r="CE688" s="30" t="n"/>
      <c r="CF688" s="64">
        <f>CD688*CI688</f>
        <v/>
      </c>
      <c r="CG688" s="65">
        <f>F688-BY688+1</f>
        <v/>
      </c>
      <c r="CH688" s="64">
        <f>CE688*16</f>
        <v/>
      </c>
      <c r="CI688" s="66">
        <f>VLOOKUP(A688,[1]DATA!$A$6:$AI$331,34,0)</f>
        <v/>
      </c>
      <c r="CJ688" s="67">
        <f>VLOOKUP(A688,[2]CHAMCONG!A$7:CI$333,79,0)</f>
        <v/>
      </c>
      <c r="CK688" s="68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62">
        <f>COUNTIF($G689:$BP689,"a")+COUNTIF($G689:$BP689,"r0,a5")/2+COUNTIF($G689:$BP689,"p5,a5")/2</f>
        <v/>
      </c>
      <c r="BR689" s="62">
        <f>COUNTIF($G689:$BP689,"d")+COUNTIF($G689:$BP689,"r0,d5")/2+COUNTIF($G689:$BP689,"p5,d5")/2</f>
        <v/>
      </c>
      <c r="BS689" s="62">
        <f>COUNTIF($G689:$BP689,"b")+COUNTIF($G689:$BP689,"r0,b5")/2+COUNTIF($G689:$BP689,"p5,b5")/2</f>
        <v/>
      </c>
      <c r="BT689" s="62">
        <f>COUNTIF($G689:$BP689,"c")+COUNTIF($G689:$BP689,"r0,c5")/2+COUNTIF($G689:$BP689,"p5,c5")/2</f>
        <v/>
      </c>
      <c r="BU689" s="62">
        <f>COUNTIF($G689:$BP689,"KH")+COUNTIF($G689:$BP689,"TL")+COUNTIF($G689:$BP689,"L")</f>
        <v/>
      </c>
      <c r="BV689" s="62" t="n"/>
      <c r="BW689" s="62">
        <f>COUNTIF($G689:$BP689,"hh")</f>
        <v/>
      </c>
      <c r="BX689" s="62">
        <f>COUNTIF($G689:$BP689,"nt7")</f>
        <v/>
      </c>
      <c r="BY689" s="62">
        <f>COUNTIF($G689:$BP689,"P")+COUNTIF($G689:$BP689,"p5,a5")/2+COUNTIF($G689:$BP689,"p5,b5")/2+COUNTIF($G689:$BP689,"p5,c5")/2+COUNTIF($G689:$BP689,"p5,d5")/2</f>
        <v/>
      </c>
      <c r="BZ689" s="63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4">
        <f>IF(BZ689&gt;25,4,IF(BZ689&gt;18,3,IF(BZ689&gt;12,2,IF(BZ689&gt;4,1,0))))-BX689-2+1</f>
        <v/>
      </c>
      <c r="CE689" s="30" t="n"/>
      <c r="CF689" s="64">
        <f>CD689*CI689</f>
        <v/>
      </c>
      <c r="CG689" s="65">
        <f>F689-BY689+1</f>
        <v/>
      </c>
      <c r="CH689" s="64">
        <f>CE689*16</f>
        <v/>
      </c>
      <c r="CI689" s="66">
        <f>VLOOKUP(A689,[1]DATA!$A$6:$AI$331,34,0)</f>
        <v/>
      </c>
      <c r="CJ689" s="67">
        <f>VLOOKUP(A689,[2]CHAMCONG!A$7:CI$333,79,0)</f>
        <v/>
      </c>
      <c r="CK689" s="68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62">
        <f>COUNTIF($G690:$BP690,"a")+COUNTIF($G690:$BP690,"r0,a5")/2+COUNTIF($G690:$BP690,"p5,a5")/2</f>
        <v/>
      </c>
      <c r="BR690" s="62">
        <f>COUNTIF($G690:$BP690,"d")+COUNTIF($G690:$BP690,"r0,d5")/2+COUNTIF($G690:$BP690,"p5,d5")/2</f>
        <v/>
      </c>
      <c r="BS690" s="62">
        <f>COUNTIF($G690:$BP690,"b")+COUNTIF($G690:$BP690,"r0,b5")/2+COUNTIF($G690:$BP690,"p5,b5")/2</f>
        <v/>
      </c>
      <c r="BT690" s="62">
        <f>COUNTIF($G690:$BP690,"c")+COUNTIF($G690:$BP690,"r0,c5")/2+COUNTIF($G690:$BP690,"p5,c5")/2</f>
        <v/>
      </c>
      <c r="BU690" s="62">
        <f>COUNTIF($G690:$BP690,"KH")+COUNTIF($G690:$BP690,"TL")+COUNTIF($G690:$BP690,"L")</f>
        <v/>
      </c>
      <c r="BV690" s="62" t="n"/>
      <c r="BW690" s="62">
        <f>COUNTIF($G690:$BP690,"hh")</f>
        <v/>
      </c>
      <c r="BX690" s="62">
        <f>COUNTIF($G690:$BP690,"nt7")</f>
        <v/>
      </c>
      <c r="BY690" s="62">
        <f>COUNTIF($G690:$BP690,"P")+COUNTIF($G690:$BP690,"p5,a5")/2+COUNTIF($G690:$BP690,"p5,b5")/2+COUNTIF($G690:$BP690,"p5,c5")/2+COUNTIF($G690:$BP690,"p5,d5")/2</f>
        <v/>
      </c>
      <c r="BZ690" s="63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4">
        <f>IF(BZ690&gt;25,4,IF(BZ690&gt;18,3,IF(BZ690&gt;12,2,IF(BZ690&gt;4,1,0))))-BX690-2+1</f>
        <v/>
      </c>
      <c r="CE690" s="30" t="n"/>
      <c r="CF690" s="64">
        <f>CD690*CI690</f>
        <v/>
      </c>
      <c r="CG690" s="65">
        <f>F690-BY690+1</f>
        <v/>
      </c>
      <c r="CH690" s="64">
        <f>CE690*16</f>
        <v/>
      </c>
      <c r="CI690" s="66">
        <f>VLOOKUP(A690,[1]DATA!$A$6:$AI$331,34,0)</f>
        <v/>
      </c>
      <c r="CJ690" s="67">
        <f>VLOOKUP(A690,[2]CHAMCONG!A$7:CI$333,79,0)</f>
        <v/>
      </c>
      <c r="CK690" s="68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62">
        <f>COUNTIF($G691:$BP691,"a")+COUNTIF($G691:$BP691,"r0,a5")/2+COUNTIF($G691:$BP691,"p5,a5")/2</f>
        <v/>
      </c>
      <c r="BR691" s="62">
        <f>COUNTIF($G691:$BP691,"d")+COUNTIF($G691:$BP691,"r0,d5")/2+COUNTIF($G691:$BP691,"p5,d5")/2</f>
        <v/>
      </c>
      <c r="BS691" s="62">
        <f>COUNTIF($G691:$BP691,"b")+COUNTIF($G691:$BP691,"r0,b5")/2+COUNTIF($G691:$BP691,"p5,b5")/2</f>
        <v/>
      </c>
      <c r="BT691" s="62">
        <f>COUNTIF($G691:$BP691,"c")+COUNTIF($G691:$BP691,"r0,c5")/2+COUNTIF($G691:$BP691,"p5,c5")/2</f>
        <v/>
      </c>
      <c r="BU691" s="62">
        <f>COUNTIF($G691:$BP691,"KH")+COUNTIF($G691:$BP691,"TL")+COUNTIF($G691:$BP691,"L")</f>
        <v/>
      </c>
      <c r="BV691" s="62" t="n"/>
      <c r="BW691" s="62">
        <f>COUNTIF($G691:$BP691,"hh")</f>
        <v/>
      </c>
      <c r="BX691" s="62">
        <f>COUNTIF($G691:$BP691,"nt7")</f>
        <v/>
      </c>
      <c r="BY691" s="62">
        <f>COUNTIF($G691:$BP691,"P")+COUNTIF($G691:$BP691,"p5,a5")/2+COUNTIF($G691:$BP691,"p5,b5")/2+COUNTIF($G691:$BP691,"p5,c5")/2+COUNTIF($G691:$BP691,"p5,d5")/2</f>
        <v/>
      </c>
      <c r="BZ691" s="63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4">
        <f>IF(BZ691&gt;25,4,IF(BZ691&gt;18,3,IF(BZ691&gt;12,2,IF(BZ691&gt;4,1,0))))-BX691-2+1</f>
        <v/>
      </c>
      <c r="CE691" s="30" t="n"/>
      <c r="CF691" s="64">
        <f>CD691*CI691</f>
        <v/>
      </c>
      <c r="CG691" s="65">
        <f>F691-BY691+1</f>
        <v/>
      </c>
      <c r="CH691" s="64">
        <f>CE691*16</f>
        <v/>
      </c>
      <c r="CI691" s="66">
        <f>VLOOKUP(A691,[1]DATA!$A$6:$AI$331,34,0)</f>
        <v/>
      </c>
      <c r="CJ691" s="67">
        <f>VLOOKUP(A691,[2]CHAMCONG!A$7:CI$333,79,0)</f>
        <v/>
      </c>
      <c r="CK691" s="68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62">
        <f>COUNTIF($G692:$BP692,"a")+COUNTIF($G692:$BP692,"r0,a5")/2+COUNTIF($G692:$BP692,"p5,a5")/2</f>
        <v/>
      </c>
      <c r="BR692" s="62">
        <f>COUNTIF($G692:$BP692,"d")+COUNTIF($G692:$BP692,"r0,d5")/2+COUNTIF($G692:$BP692,"p5,d5")/2</f>
        <v/>
      </c>
      <c r="BS692" s="62">
        <f>COUNTIF($G692:$BP692,"b")+COUNTIF($G692:$BP692,"r0,b5")/2+COUNTIF($G692:$BP692,"p5,b5")/2</f>
        <v/>
      </c>
      <c r="BT692" s="62">
        <f>COUNTIF($G692:$BP692,"c")+COUNTIF($G692:$BP692,"r0,c5")/2+COUNTIF($G692:$BP692,"p5,c5")/2</f>
        <v/>
      </c>
      <c r="BU692" s="62">
        <f>COUNTIF($G692:$BP692,"KH")+COUNTIF($G692:$BP692,"TL")+COUNTIF($G692:$BP692,"L")</f>
        <v/>
      </c>
      <c r="BV692" s="62" t="n"/>
      <c r="BW692" s="62">
        <f>COUNTIF($G692:$BP692,"hh")</f>
        <v/>
      </c>
      <c r="BX692" s="62">
        <f>COUNTIF($G692:$BP692,"nt7")</f>
        <v/>
      </c>
      <c r="BY692" s="62">
        <f>COUNTIF($G692:$BP692,"P")+COUNTIF($G692:$BP692,"p5,a5")/2+COUNTIF($G692:$BP692,"p5,b5")/2+COUNTIF($G692:$BP692,"p5,c5")/2+COUNTIF($G692:$BP692,"p5,d5")/2</f>
        <v/>
      </c>
      <c r="BZ692" s="63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4">
        <f>IF(BZ692&gt;25,4,IF(BZ692&gt;18,3,IF(BZ692&gt;12,2,IF(BZ692&gt;4,1,0))))-BX692-2+1</f>
        <v/>
      </c>
      <c r="CE692" s="30" t="n"/>
      <c r="CF692" s="64">
        <f>CD692*CI692</f>
        <v/>
      </c>
      <c r="CG692" s="65">
        <f>F692-BY692+1</f>
        <v/>
      </c>
      <c r="CH692" s="64">
        <f>CE692*16</f>
        <v/>
      </c>
      <c r="CI692" s="66">
        <f>VLOOKUP(A692,[1]DATA!$A$6:$AI$331,34,0)</f>
        <v/>
      </c>
      <c r="CJ692" s="67">
        <f>VLOOKUP(A692,[2]CHAMCONG!A$7:CI$333,79,0)</f>
        <v/>
      </c>
      <c r="CK692" s="68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62">
        <f>COUNTIF($G693:$BP693,"a")+COUNTIF($G693:$BP693,"r0,a5")/2+COUNTIF($G693:$BP693,"p5,a5")/2</f>
        <v/>
      </c>
      <c r="BR693" s="62">
        <f>COUNTIF($G693:$BP693,"d")+COUNTIF($G693:$BP693,"r0,d5")/2+COUNTIF($G693:$BP693,"p5,d5")/2</f>
        <v/>
      </c>
      <c r="BS693" s="62">
        <f>COUNTIF($G693:$BP693,"b")+COUNTIF($G693:$BP693,"r0,b5")/2+COUNTIF($G693:$BP693,"p5,b5")/2</f>
        <v/>
      </c>
      <c r="BT693" s="62">
        <f>COUNTIF($G693:$BP693,"c")+COUNTIF($G693:$BP693,"r0,c5")/2+COUNTIF($G693:$BP693,"p5,c5")/2</f>
        <v/>
      </c>
      <c r="BU693" s="62">
        <f>COUNTIF($G693:$BP693,"KH")+COUNTIF($G693:$BP693,"TL")+COUNTIF($G693:$BP693,"L")</f>
        <v/>
      </c>
      <c r="BV693" s="62" t="n"/>
      <c r="BW693" s="62">
        <f>COUNTIF($G693:$BP693,"hh")</f>
        <v/>
      </c>
      <c r="BX693" s="62">
        <f>COUNTIF($G693:$BP693,"nt7")</f>
        <v/>
      </c>
      <c r="BY693" s="62">
        <f>COUNTIF($G693:$BP693,"P")+COUNTIF($G693:$BP693,"p5,a5")/2+COUNTIF($G693:$BP693,"p5,b5")/2+COUNTIF($G693:$BP693,"p5,c5")/2+COUNTIF($G693:$BP693,"p5,d5")/2</f>
        <v/>
      </c>
      <c r="BZ693" s="63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4">
        <f>IF(BZ693&gt;25,4,IF(BZ693&gt;18,3,IF(BZ693&gt;12,2,IF(BZ693&gt;4,1,0))))-BX693-2+1</f>
        <v/>
      </c>
      <c r="CE693" s="30" t="n"/>
      <c r="CF693" s="64">
        <f>CD693*CI693</f>
        <v/>
      </c>
      <c r="CG693" s="65">
        <f>F693-BY693+1</f>
        <v/>
      </c>
      <c r="CH693" s="64">
        <f>CE693*16</f>
        <v/>
      </c>
      <c r="CI693" s="66">
        <f>VLOOKUP(A693,[1]DATA!$A$6:$AI$331,34,0)</f>
        <v/>
      </c>
      <c r="CJ693" s="67">
        <f>VLOOKUP(A693,[2]CHAMCONG!A$7:CI$333,79,0)</f>
        <v/>
      </c>
      <c r="CK693" s="68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62">
        <f>COUNTIF($G694:$BP694,"a")+COUNTIF($G694:$BP694,"r0,a5")/2+COUNTIF($G694:$BP694,"p5,a5")/2</f>
        <v/>
      </c>
      <c r="BR694" s="62">
        <f>COUNTIF($G694:$BP694,"d")+COUNTIF($G694:$BP694,"r0,d5")/2+COUNTIF($G694:$BP694,"p5,d5")/2</f>
        <v/>
      </c>
      <c r="BS694" s="62">
        <f>COUNTIF($G694:$BP694,"b")+COUNTIF($G694:$BP694,"r0,b5")/2+COUNTIF($G694:$BP694,"p5,b5")/2</f>
        <v/>
      </c>
      <c r="BT694" s="62">
        <f>COUNTIF($G694:$BP694,"c")+COUNTIF($G694:$BP694,"r0,c5")/2+COUNTIF($G694:$BP694,"p5,c5")/2</f>
        <v/>
      </c>
      <c r="BU694" s="62">
        <f>COUNTIF($G694:$BP694,"KH")+COUNTIF($G694:$BP694,"TL")+COUNTIF($G694:$BP694,"L")</f>
        <v/>
      </c>
      <c r="BV694" s="62" t="n"/>
      <c r="BW694" s="62">
        <f>COUNTIF($G694:$BP694,"hh")</f>
        <v/>
      </c>
      <c r="BX694" s="62">
        <f>COUNTIF($G694:$BP694,"nt7")</f>
        <v/>
      </c>
      <c r="BY694" s="62">
        <f>COUNTIF($G694:$BP694,"P")+COUNTIF($G694:$BP694,"p5,a5")/2+COUNTIF($G694:$BP694,"p5,b5")/2+COUNTIF($G694:$BP694,"p5,c5")/2+COUNTIF($G694:$BP694,"p5,d5")/2</f>
        <v/>
      </c>
      <c r="BZ694" s="63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4">
        <f>IF(BZ694&gt;25,4,IF(BZ694&gt;18,3,IF(BZ694&gt;12,2,IF(BZ694&gt;4,1,0))))-BX694-2+1</f>
        <v/>
      </c>
      <c r="CE694" s="30" t="n"/>
      <c r="CF694" s="64">
        <f>CD694*CI694</f>
        <v/>
      </c>
      <c r="CG694" s="65">
        <f>F694-BY694+1</f>
        <v/>
      </c>
      <c r="CH694" s="64">
        <f>CE694*16</f>
        <v/>
      </c>
      <c r="CI694" s="66">
        <f>VLOOKUP(A694,[1]DATA!$A$6:$AI$331,34,0)</f>
        <v/>
      </c>
      <c r="CJ694" s="67">
        <f>VLOOKUP(A694,[2]CHAMCONG!A$7:CI$333,79,0)</f>
        <v/>
      </c>
      <c r="CK694" s="68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62">
        <f>COUNTIF($G695:$BP695,"a")+COUNTIF($G695:$BP695,"r0,a5")/2+COUNTIF($G695:$BP695,"p5,a5")/2</f>
        <v/>
      </c>
      <c r="BR695" s="62">
        <f>COUNTIF($G695:$BP695,"d")+COUNTIF($G695:$BP695,"r0,d5")/2+COUNTIF($G695:$BP695,"p5,d5")/2</f>
        <v/>
      </c>
      <c r="BS695" s="62">
        <f>COUNTIF($G695:$BP695,"b")+COUNTIF($G695:$BP695,"r0,b5")/2+COUNTIF($G695:$BP695,"p5,b5")/2</f>
        <v/>
      </c>
      <c r="BT695" s="62">
        <f>COUNTIF($G695:$BP695,"c")+COUNTIF($G695:$BP695,"r0,c5")/2+COUNTIF($G695:$BP695,"p5,c5")/2</f>
        <v/>
      </c>
      <c r="BU695" s="62">
        <f>COUNTIF($G695:$BP695,"KH")+COUNTIF($G695:$BP695,"TL")+COUNTIF($G695:$BP695,"L")</f>
        <v/>
      </c>
      <c r="BV695" s="62" t="n"/>
      <c r="BW695" s="62">
        <f>COUNTIF($G695:$BP695,"hh")</f>
        <v/>
      </c>
      <c r="BX695" s="62">
        <f>COUNTIF($G695:$BP695,"nt7")</f>
        <v/>
      </c>
      <c r="BY695" s="62">
        <f>COUNTIF($G695:$BP695,"P")+COUNTIF($G695:$BP695,"p5,a5")/2+COUNTIF($G695:$BP695,"p5,b5")/2+COUNTIF($G695:$BP695,"p5,c5")/2+COUNTIF($G695:$BP695,"p5,d5")/2</f>
        <v/>
      </c>
      <c r="BZ695" s="63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4">
        <f>IF(BZ695&gt;25,4,IF(BZ695&gt;18,3,IF(BZ695&gt;12,2,IF(BZ695&gt;4,1,0))))-BX695-2+1</f>
        <v/>
      </c>
      <c r="CE695" s="30" t="n"/>
      <c r="CF695" s="64">
        <f>CD695*CI695</f>
        <v/>
      </c>
      <c r="CG695" s="65">
        <f>F695-BY695+1</f>
        <v/>
      </c>
      <c r="CH695" s="64">
        <f>CE695*16</f>
        <v/>
      </c>
      <c r="CI695" s="66">
        <f>VLOOKUP(A695,[1]DATA!$A$6:$AI$331,34,0)</f>
        <v/>
      </c>
      <c r="CJ695" s="67">
        <f>VLOOKUP(A695,[2]CHAMCONG!A$7:CI$333,79,0)</f>
        <v/>
      </c>
      <c r="CK695" s="68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62">
        <f>COUNTIF($G696:$BP696,"a")+COUNTIF($G696:$BP696,"r0,a5")/2+COUNTIF($G696:$BP696,"p5,a5")/2</f>
        <v/>
      </c>
      <c r="BR696" s="62">
        <f>COUNTIF($G696:$BP696,"d")+COUNTIF($G696:$BP696,"r0,d5")/2+COUNTIF($G696:$BP696,"p5,d5")/2</f>
        <v/>
      </c>
      <c r="BS696" s="62">
        <f>COUNTIF($G696:$BP696,"b")+COUNTIF($G696:$BP696,"r0,b5")/2+COUNTIF($G696:$BP696,"p5,b5")/2</f>
        <v/>
      </c>
      <c r="BT696" s="62">
        <f>COUNTIF($G696:$BP696,"c")+COUNTIF($G696:$BP696,"r0,c5")/2+COUNTIF($G696:$BP696,"p5,c5")/2</f>
        <v/>
      </c>
      <c r="BU696" s="62">
        <f>COUNTIF($G696:$BP696,"KH")+COUNTIF($G696:$BP696,"TL")+COUNTIF($G696:$BP696,"L")</f>
        <v/>
      </c>
      <c r="BV696" s="62" t="n"/>
      <c r="BW696" s="62">
        <f>COUNTIF($G696:$BP696,"hh")</f>
        <v/>
      </c>
      <c r="BX696" s="62">
        <f>COUNTIF($G696:$BP696,"nt7")</f>
        <v/>
      </c>
      <c r="BY696" s="62">
        <f>COUNTIF($G696:$BP696,"P")+COUNTIF($G696:$BP696,"p5,a5")/2+COUNTIF($G696:$BP696,"p5,b5")/2+COUNTIF($G696:$BP696,"p5,c5")/2+COUNTIF($G696:$BP696,"p5,d5")/2</f>
        <v/>
      </c>
      <c r="BZ696" s="63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4">
        <f>IF(BZ696&gt;25,4,IF(BZ696&gt;18,3,IF(BZ696&gt;12,2,IF(BZ696&gt;4,1,0))))-BX696-2+1</f>
        <v/>
      </c>
      <c r="CE696" s="30" t="n"/>
      <c r="CF696" s="64">
        <f>CD696*CI696</f>
        <v/>
      </c>
      <c r="CG696" s="65">
        <f>F696-BY696+1</f>
        <v/>
      </c>
      <c r="CH696" s="64">
        <f>CE696*16</f>
        <v/>
      </c>
      <c r="CI696" s="66">
        <f>VLOOKUP(A696,[1]DATA!$A$6:$AI$331,34,0)</f>
        <v/>
      </c>
      <c r="CJ696" s="67">
        <f>VLOOKUP(A696,[2]CHAMCONG!A$7:CI$333,79,0)</f>
        <v/>
      </c>
      <c r="CK696" s="68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62">
        <f>COUNTIF($G697:$BP697,"a")+COUNTIF($G697:$BP697,"r0,a5")/2+COUNTIF($G697:$BP697,"p5,a5")/2</f>
        <v/>
      </c>
      <c r="BR697" s="62">
        <f>COUNTIF($G697:$BP697,"d")+COUNTIF($G697:$BP697,"r0,d5")/2+COUNTIF($G697:$BP697,"p5,d5")/2</f>
        <v/>
      </c>
      <c r="BS697" s="62">
        <f>COUNTIF($G697:$BP697,"b")+COUNTIF($G697:$BP697,"r0,b5")/2+COUNTIF($G697:$BP697,"p5,b5")/2</f>
        <v/>
      </c>
      <c r="BT697" s="62">
        <f>COUNTIF($G697:$BP697,"c")+COUNTIF($G697:$BP697,"r0,c5")/2+COUNTIF($G697:$BP697,"p5,c5")/2</f>
        <v/>
      </c>
      <c r="BU697" s="62">
        <f>COUNTIF($G697:$BP697,"KH")+COUNTIF($G697:$BP697,"TL")+COUNTIF($G697:$BP697,"L")</f>
        <v/>
      </c>
      <c r="BV697" s="62" t="n"/>
      <c r="BW697" s="62">
        <f>COUNTIF($G697:$BP697,"hh")</f>
        <v/>
      </c>
      <c r="BX697" s="62">
        <f>COUNTIF($G697:$BP697,"nt7")</f>
        <v/>
      </c>
      <c r="BY697" s="62">
        <f>COUNTIF($G697:$BP697,"P")+COUNTIF($G697:$BP697,"p5,a5")/2+COUNTIF($G697:$BP697,"p5,b5")/2+COUNTIF($G697:$BP697,"p5,c5")/2+COUNTIF($G697:$BP697,"p5,d5")/2</f>
        <v/>
      </c>
      <c r="BZ697" s="63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4">
        <f>IF(BZ697&gt;25,4,IF(BZ697&gt;18,3,IF(BZ697&gt;12,2,IF(BZ697&gt;4,1,0))))-BX697-2+1</f>
        <v/>
      </c>
      <c r="CE697" s="30" t="n"/>
      <c r="CF697" s="64">
        <f>CD697*CI697</f>
        <v/>
      </c>
      <c r="CG697" s="65">
        <f>F697-BY697+1</f>
        <v/>
      </c>
      <c r="CH697" s="64">
        <f>CE697*16</f>
        <v/>
      </c>
      <c r="CI697" s="66">
        <f>VLOOKUP(A697,[1]DATA!$A$6:$AI$331,34,0)</f>
        <v/>
      </c>
      <c r="CJ697" s="67">
        <f>VLOOKUP(A697,[2]CHAMCONG!A$7:CI$333,79,0)</f>
        <v/>
      </c>
      <c r="CK697" s="68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62">
        <f>COUNTIF($G698:$BP698,"a")+COUNTIF($G698:$BP698,"r0,a5")/2+COUNTIF($G698:$BP698,"p5,a5")/2</f>
        <v/>
      </c>
      <c r="BR698" s="62">
        <f>COUNTIF($G698:$BP698,"d")+COUNTIF($G698:$BP698,"r0,d5")/2+COUNTIF($G698:$BP698,"p5,d5")/2</f>
        <v/>
      </c>
      <c r="BS698" s="62">
        <f>COUNTIF($G698:$BP698,"b")+COUNTIF($G698:$BP698,"r0,b5")/2+COUNTIF($G698:$BP698,"p5,b5")/2</f>
        <v/>
      </c>
      <c r="BT698" s="62">
        <f>COUNTIF($G698:$BP698,"c")+COUNTIF($G698:$BP698,"r0,c5")/2+COUNTIF($G698:$BP698,"p5,c5")/2</f>
        <v/>
      </c>
      <c r="BU698" s="62">
        <f>COUNTIF($G698:$BP698,"KH")+COUNTIF($G698:$BP698,"TL")+COUNTIF($G698:$BP698,"L")</f>
        <v/>
      </c>
      <c r="BV698" s="62" t="n"/>
      <c r="BW698" s="62">
        <f>COUNTIF($G698:$BP698,"hh")</f>
        <v/>
      </c>
      <c r="BX698" s="62">
        <f>COUNTIF($G698:$BP698,"nt7")</f>
        <v/>
      </c>
      <c r="BY698" s="62">
        <f>COUNTIF($G698:$BP698,"P")+COUNTIF($G698:$BP698,"p5,a5")/2+COUNTIF($G698:$BP698,"p5,b5")/2+COUNTIF($G698:$BP698,"p5,c5")/2+COUNTIF($G698:$BP698,"p5,d5")/2</f>
        <v/>
      </c>
      <c r="BZ698" s="63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4">
        <f>IF(BZ698&gt;25,4,IF(BZ698&gt;18,3,IF(BZ698&gt;12,2,IF(BZ698&gt;4,1,0))))-BX698-2+1</f>
        <v/>
      </c>
      <c r="CE698" s="30" t="n"/>
      <c r="CF698" s="64">
        <f>CD698*CI698</f>
        <v/>
      </c>
      <c r="CG698" s="65">
        <f>F698-BY698+1</f>
        <v/>
      </c>
      <c r="CH698" s="64">
        <f>CE698*16</f>
        <v/>
      </c>
      <c r="CI698" s="66">
        <f>VLOOKUP(A698,[1]DATA!$A$6:$AI$331,34,0)</f>
        <v/>
      </c>
      <c r="CJ698" s="67">
        <f>VLOOKUP(A698,[2]CHAMCONG!A$7:CI$333,79,0)</f>
        <v/>
      </c>
      <c r="CK698" s="68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62">
        <f>COUNTIF($G699:$BP699,"a")+COUNTIF($G699:$BP699,"r0,a5")/2+COUNTIF($G699:$BP699,"p5,a5")/2</f>
        <v/>
      </c>
      <c r="BR699" s="62">
        <f>COUNTIF($G699:$BP699,"d")+COUNTIF($G699:$BP699,"r0,d5")/2+COUNTIF($G699:$BP699,"p5,d5")/2</f>
        <v/>
      </c>
      <c r="BS699" s="62">
        <f>COUNTIF($G699:$BP699,"b")+COUNTIF($G699:$BP699,"r0,b5")/2+COUNTIF($G699:$BP699,"p5,b5")/2</f>
        <v/>
      </c>
      <c r="BT699" s="62">
        <f>COUNTIF($G699:$BP699,"c")+COUNTIF($G699:$BP699,"r0,c5")/2+COUNTIF($G699:$BP699,"p5,c5")/2</f>
        <v/>
      </c>
      <c r="BU699" s="62">
        <f>COUNTIF($G699:$BP699,"KH")+COUNTIF($G699:$BP699,"TL")+COUNTIF($G699:$BP699,"L")</f>
        <v/>
      </c>
      <c r="BV699" s="62" t="n"/>
      <c r="BW699" s="62">
        <f>COUNTIF($G699:$BP699,"hh")</f>
        <v/>
      </c>
      <c r="BX699" s="62">
        <f>COUNTIF($G699:$BP699,"nt7")</f>
        <v/>
      </c>
      <c r="BY699" s="62">
        <f>COUNTIF($G699:$BP699,"P")+COUNTIF($G699:$BP699,"p5,a5")/2+COUNTIF($G699:$BP699,"p5,b5")/2+COUNTIF($G699:$BP699,"p5,c5")/2+COUNTIF($G699:$BP699,"p5,d5")/2</f>
        <v/>
      </c>
      <c r="BZ699" s="63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4">
        <f>IF(BZ699&gt;25,4,IF(BZ699&gt;18,3,IF(BZ699&gt;12,2,IF(BZ699&gt;4,1,0))))-BX699-2+1</f>
        <v/>
      </c>
      <c r="CE699" s="30" t="n"/>
      <c r="CF699" s="64">
        <f>CD699*CI699</f>
        <v/>
      </c>
      <c r="CG699" s="65">
        <f>F699-BY699+1</f>
        <v/>
      </c>
      <c r="CH699" s="64">
        <f>CE699*16</f>
        <v/>
      </c>
      <c r="CI699" s="66">
        <f>VLOOKUP(A699,[1]DATA!$A$6:$AI$331,34,0)</f>
        <v/>
      </c>
      <c r="CJ699" s="67">
        <f>VLOOKUP(A699,[2]CHAMCONG!A$7:CI$333,79,0)</f>
        <v/>
      </c>
      <c r="CK699" s="68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62">
        <f>COUNTIF($G700:$BP700,"a")+COUNTIF($G700:$BP700,"r0,a5")/2+COUNTIF($G700:$BP700,"p5,a5")/2</f>
        <v/>
      </c>
      <c r="BR700" s="62">
        <f>COUNTIF($G700:$BP700,"d")+COUNTIF($G700:$BP700,"r0,d5")/2+COUNTIF($G700:$BP700,"p5,d5")/2</f>
        <v/>
      </c>
      <c r="BS700" s="62">
        <f>COUNTIF($G700:$BP700,"b")+COUNTIF($G700:$BP700,"r0,b5")/2+COUNTIF($G700:$BP700,"p5,b5")/2</f>
        <v/>
      </c>
      <c r="BT700" s="62">
        <f>COUNTIF($G700:$BP700,"c")+COUNTIF($G700:$BP700,"r0,c5")/2+COUNTIF($G700:$BP700,"p5,c5")/2</f>
        <v/>
      </c>
      <c r="BU700" s="62">
        <f>COUNTIF($G700:$BP700,"KH")+COUNTIF($G700:$BP700,"TL")+COUNTIF($G700:$BP700,"L")</f>
        <v/>
      </c>
      <c r="BV700" s="62" t="n"/>
      <c r="BW700" s="62">
        <f>COUNTIF($G700:$BP700,"hh")</f>
        <v/>
      </c>
      <c r="BX700" s="62">
        <f>COUNTIF($G700:$BP700,"nt7")</f>
        <v/>
      </c>
      <c r="BY700" s="62">
        <f>COUNTIF($G700:$BP700,"P")+COUNTIF($G700:$BP700,"p5,a5")/2+COUNTIF($G700:$BP700,"p5,b5")/2+COUNTIF($G700:$BP700,"p5,c5")/2+COUNTIF($G700:$BP700,"p5,d5")/2</f>
        <v/>
      </c>
      <c r="BZ700" s="63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4">
        <f>IF(BZ700&gt;25,4,IF(BZ700&gt;18,3,IF(BZ700&gt;12,2,IF(BZ700&gt;4,1,0))))-BX700-2+1</f>
        <v/>
      </c>
      <c r="CE700" s="30" t="n"/>
      <c r="CF700" s="64">
        <f>CD700*CI700</f>
        <v/>
      </c>
      <c r="CG700" s="65">
        <f>F700-BY700+1</f>
        <v/>
      </c>
      <c r="CH700" s="64">
        <f>CE700*16</f>
        <v/>
      </c>
      <c r="CI700" s="66">
        <f>VLOOKUP(A700,[1]DATA!$A$6:$AI$331,34,0)</f>
        <v/>
      </c>
      <c r="CJ700" s="67">
        <f>VLOOKUP(A700,[2]CHAMCONG!A$7:CI$333,79,0)</f>
        <v/>
      </c>
      <c r="CK700" s="68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62">
        <f>COUNTIF($G701:$BP701,"a")+COUNTIF($G701:$BP701,"r0,a5")/2+COUNTIF($G701:$BP701,"p5,a5")/2</f>
        <v/>
      </c>
      <c r="BR701" s="62">
        <f>COUNTIF($G701:$BP701,"d")+COUNTIF($G701:$BP701,"r0,d5")/2+COUNTIF($G701:$BP701,"p5,d5")/2</f>
        <v/>
      </c>
      <c r="BS701" s="62">
        <f>COUNTIF($G701:$BP701,"b")+COUNTIF($G701:$BP701,"r0,b5")/2+COUNTIF($G701:$BP701,"p5,b5")/2</f>
        <v/>
      </c>
      <c r="BT701" s="62">
        <f>COUNTIF($G701:$BP701,"c")+COUNTIF($G701:$BP701,"r0,c5")/2+COUNTIF($G701:$BP701,"p5,c5")/2</f>
        <v/>
      </c>
      <c r="BU701" s="62">
        <f>COUNTIF($G701:$BP701,"KH")+COUNTIF($G701:$BP701,"TL")+COUNTIF($G701:$BP701,"L")</f>
        <v/>
      </c>
      <c r="BV701" s="62" t="n"/>
      <c r="BW701" s="62">
        <f>COUNTIF($G701:$BP701,"hh")</f>
        <v/>
      </c>
      <c r="BX701" s="62">
        <f>COUNTIF($G701:$BP701,"nt7")</f>
        <v/>
      </c>
      <c r="BY701" s="62">
        <f>COUNTIF($G701:$BP701,"P")+COUNTIF($G701:$BP701,"p5,a5")/2+COUNTIF($G701:$BP701,"p5,b5")/2+COUNTIF($G701:$BP701,"p5,c5")/2+COUNTIF($G701:$BP701,"p5,d5")/2</f>
        <v/>
      </c>
      <c r="BZ701" s="63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4">
        <f>IF(BZ701&gt;25,4,IF(BZ701&gt;18,3,IF(BZ701&gt;12,2,IF(BZ701&gt;4,1,0))))-BX701-2+1</f>
        <v/>
      </c>
      <c r="CE701" s="30" t="n"/>
      <c r="CF701" s="64">
        <f>CD701*CI701</f>
        <v/>
      </c>
      <c r="CG701" s="65">
        <f>F701-BY701+1</f>
        <v/>
      </c>
      <c r="CH701" s="64">
        <f>CE701*16</f>
        <v/>
      </c>
      <c r="CI701" s="66">
        <f>VLOOKUP(A701,[1]DATA!$A$6:$AI$331,34,0)</f>
        <v/>
      </c>
      <c r="CJ701" s="67">
        <f>VLOOKUP(A701,[2]CHAMCONG!A$7:CI$333,79,0)</f>
        <v/>
      </c>
      <c r="CK701" s="68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62">
        <f>COUNTIF($G702:$BP702,"a")+COUNTIF($G702:$BP702,"r0,a5")/2+COUNTIF($G702:$BP702,"p5,a5")/2</f>
        <v/>
      </c>
      <c r="BR702" s="62">
        <f>COUNTIF($G702:$BP702,"d")+COUNTIF($G702:$BP702,"r0,d5")/2+COUNTIF($G702:$BP702,"p5,d5")/2</f>
        <v/>
      </c>
      <c r="BS702" s="62">
        <f>COUNTIF($G702:$BP702,"b")+COUNTIF($G702:$BP702,"r0,b5")/2+COUNTIF($G702:$BP702,"p5,b5")/2</f>
        <v/>
      </c>
      <c r="BT702" s="62">
        <f>COUNTIF($G702:$BP702,"c")+COUNTIF($G702:$BP702,"r0,c5")/2+COUNTIF($G702:$BP702,"p5,c5")/2</f>
        <v/>
      </c>
      <c r="BU702" s="62">
        <f>COUNTIF($G702:$BP702,"KH")+COUNTIF($G702:$BP702,"TL")+COUNTIF($G702:$BP702,"L")</f>
        <v/>
      </c>
      <c r="BV702" s="62" t="n"/>
      <c r="BW702" s="62">
        <f>COUNTIF($G702:$BP702,"hh")</f>
        <v/>
      </c>
      <c r="BX702" s="62">
        <f>COUNTIF($G702:$BP702,"nt7")</f>
        <v/>
      </c>
      <c r="BY702" s="62">
        <f>COUNTIF($G702:$BP702,"P")+COUNTIF($G702:$BP702,"p5,a5")/2+COUNTIF($G702:$BP702,"p5,b5")/2+COUNTIF($G702:$BP702,"p5,c5")/2+COUNTIF($G702:$BP702,"p5,d5")/2</f>
        <v/>
      </c>
      <c r="BZ702" s="63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4">
        <f>IF(BZ702&gt;25,4,IF(BZ702&gt;18,3,IF(BZ702&gt;12,2,IF(BZ702&gt;4,1,0))))-BX702-2+1</f>
        <v/>
      </c>
      <c r="CE702" s="30" t="n"/>
      <c r="CF702" s="64">
        <f>CD702*CI702</f>
        <v/>
      </c>
      <c r="CG702" s="65">
        <f>F702-BY702+1</f>
        <v/>
      </c>
      <c r="CH702" s="64">
        <f>CE702*16</f>
        <v/>
      </c>
      <c r="CI702" s="66">
        <f>VLOOKUP(A702,[1]DATA!$A$6:$AI$331,34,0)</f>
        <v/>
      </c>
      <c r="CJ702" s="67">
        <f>VLOOKUP(A702,[2]CHAMCONG!A$7:CI$333,79,0)</f>
        <v/>
      </c>
      <c r="CK702" s="68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62">
        <f>COUNTIF($G703:$BP703,"a")+COUNTIF($G703:$BP703,"r0,a5")/2+COUNTIF($G703:$BP703,"p5,a5")/2</f>
        <v/>
      </c>
      <c r="BR703" s="62">
        <f>COUNTIF($G703:$BP703,"d")+COUNTIF($G703:$BP703,"r0,d5")/2+COUNTIF($G703:$BP703,"p5,d5")/2</f>
        <v/>
      </c>
      <c r="BS703" s="62">
        <f>COUNTIF($G703:$BP703,"b")+COUNTIF($G703:$BP703,"r0,b5")/2+COUNTIF($G703:$BP703,"p5,b5")/2</f>
        <v/>
      </c>
      <c r="BT703" s="62">
        <f>COUNTIF($G703:$BP703,"c")+COUNTIF($G703:$BP703,"r0,c5")/2+COUNTIF($G703:$BP703,"p5,c5")/2</f>
        <v/>
      </c>
      <c r="BU703" s="62">
        <f>COUNTIF($G703:$BP703,"KH")+COUNTIF($G703:$BP703,"TL")+COUNTIF($G703:$BP703,"L")</f>
        <v/>
      </c>
      <c r="BV703" s="62" t="n"/>
      <c r="BW703" s="62">
        <f>COUNTIF($G703:$BP703,"hh")</f>
        <v/>
      </c>
      <c r="BX703" s="62">
        <f>COUNTIF($G703:$BP703,"nt7")</f>
        <v/>
      </c>
      <c r="BY703" s="62">
        <f>COUNTIF($G703:$BP703,"P")+COUNTIF($G703:$BP703,"p5,a5")/2+COUNTIF($G703:$BP703,"p5,b5")/2+COUNTIF($G703:$BP703,"p5,c5")/2+COUNTIF($G703:$BP703,"p5,d5")/2</f>
        <v/>
      </c>
      <c r="BZ703" s="63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4">
        <f>IF(BZ703&gt;25,4,IF(BZ703&gt;18,3,IF(BZ703&gt;12,2,IF(BZ703&gt;4,1,0))))-BX703-2+1</f>
        <v/>
      </c>
      <c r="CE703" s="30" t="n"/>
      <c r="CF703" s="64">
        <f>CD703*CI703</f>
        <v/>
      </c>
      <c r="CG703" s="65">
        <f>F703-BY703+1</f>
        <v/>
      </c>
      <c r="CH703" s="64">
        <f>CE703*16</f>
        <v/>
      </c>
      <c r="CI703" s="66">
        <f>VLOOKUP(A703,[1]DATA!$A$6:$AI$331,34,0)</f>
        <v/>
      </c>
      <c r="CJ703" s="67">
        <f>VLOOKUP(A703,[2]CHAMCONG!A$7:CI$333,79,0)</f>
        <v/>
      </c>
      <c r="CK703" s="68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62">
        <f>COUNTIF($G704:$BP704,"a")+COUNTIF($G704:$BP704,"r0,a5")/2+COUNTIF($G704:$BP704,"p5,a5")/2</f>
        <v/>
      </c>
      <c r="BR704" s="62">
        <f>COUNTIF($G704:$BP704,"d")+COUNTIF($G704:$BP704,"r0,d5")/2+COUNTIF($G704:$BP704,"p5,d5")/2</f>
        <v/>
      </c>
      <c r="BS704" s="62">
        <f>COUNTIF($G704:$BP704,"b")+COUNTIF($G704:$BP704,"r0,b5")/2+COUNTIF($G704:$BP704,"p5,b5")/2</f>
        <v/>
      </c>
      <c r="BT704" s="62">
        <f>COUNTIF($G704:$BP704,"c")+COUNTIF($G704:$BP704,"r0,c5")/2+COUNTIF($G704:$BP704,"p5,c5")/2</f>
        <v/>
      </c>
      <c r="BU704" s="62">
        <f>COUNTIF($G704:$BP704,"KH")+COUNTIF($G704:$BP704,"TL")+COUNTIF($G704:$BP704,"L")</f>
        <v/>
      </c>
      <c r="BV704" s="62" t="n"/>
      <c r="BW704" s="62">
        <f>COUNTIF($G704:$BP704,"hh")</f>
        <v/>
      </c>
      <c r="BX704" s="62">
        <f>COUNTIF($G704:$BP704,"nt7")</f>
        <v/>
      </c>
      <c r="BY704" s="62">
        <f>COUNTIF($G704:$BP704,"P")+COUNTIF($G704:$BP704,"p5,a5")/2+COUNTIF($G704:$BP704,"p5,b5")/2+COUNTIF($G704:$BP704,"p5,c5")/2+COUNTIF($G704:$BP704,"p5,d5")/2</f>
        <v/>
      </c>
      <c r="BZ704" s="63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4">
        <f>IF(BZ704&gt;25,4,IF(BZ704&gt;18,3,IF(BZ704&gt;12,2,IF(BZ704&gt;4,1,0))))-BX704-2+1</f>
        <v/>
      </c>
      <c r="CE704" s="30" t="n"/>
      <c r="CF704" s="64">
        <f>CD704*CI704</f>
        <v/>
      </c>
      <c r="CG704" s="65">
        <f>F704-BY704+1</f>
        <v/>
      </c>
      <c r="CH704" s="64">
        <f>CE704*16</f>
        <v/>
      </c>
      <c r="CI704" s="66">
        <f>VLOOKUP(A704,[1]DATA!$A$6:$AI$331,34,0)</f>
        <v/>
      </c>
      <c r="CJ704" s="67">
        <f>VLOOKUP(A704,[2]CHAMCONG!A$7:CI$333,79,0)</f>
        <v/>
      </c>
      <c r="CK704" s="68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62">
        <f>COUNTIF($G705:$BP705,"a")+COUNTIF($G705:$BP705,"r0,a5")/2+COUNTIF($G705:$BP705,"p5,a5")/2</f>
        <v/>
      </c>
      <c r="BR705" s="62">
        <f>COUNTIF($G705:$BP705,"d")+COUNTIF($G705:$BP705,"r0,d5")/2+COUNTIF($G705:$BP705,"p5,d5")/2</f>
        <v/>
      </c>
      <c r="BS705" s="62">
        <f>COUNTIF($G705:$BP705,"b")+COUNTIF($G705:$BP705,"r0,b5")/2+COUNTIF($G705:$BP705,"p5,b5")/2</f>
        <v/>
      </c>
      <c r="BT705" s="62">
        <f>COUNTIF($G705:$BP705,"c")+COUNTIF($G705:$BP705,"r0,c5")/2+COUNTIF($G705:$BP705,"p5,c5")/2</f>
        <v/>
      </c>
      <c r="BU705" s="62">
        <f>COUNTIF($G705:$BP705,"KH")+COUNTIF($G705:$BP705,"TL")+COUNTIF($G705:$BP705,"L")</f>
        <v/>
      </c>
      <c r="BV705" s="62" t="n"/>
      <c r="BW705" s="62">
        <f>COUNTIF($G705:$BP705,"hh")</f>
        <v/>
      </c>
      <c r="BX705" s="62">
        <f>COUNTIF($G705:$BP705,"nt7")</f>
        <v/>
      </c>
      <c r="BY705" s="62">
        <f>COUNTIF($G705:$BP705,"P")+COUNTIF($G705:$BP705,"p5,a5")/2+COUNTIF($G705:$BP705,"p5,b5")/2+COUNTIF($G705:$BP705,"p5,c5")/2+COUNTIF($G705:$BP705,"p5,d5")/2</f>
        <v/>
      </c>
      <c r="BZ705" s="63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4">
        <f>IF(BZ705&gt;25,4,IF(BZ705&gt;18,3,IF(BZ705&gt;12,2,IF(BZ705&gt;4,1,0))))-BX705-2+1</f>
        <v/>
      </c>
      <c r="CE705" s="30" t="n"/>
      <c r="CF705" s="64">
        <f>CD705*CI705</f>
        <v/>
      </c>
      <c r="CG705" s="65">
        <f>F705-BY705+1</f>
        <v/>
      </c>
      <c r="CH705" s="64">
        <f>CE705*16</f>
        <v/>
      </c>
      <c r="CI705" s="66">
        <f>VLOOKUP(A705,[1]DATA!$A$6:$AI$331,34,0)</f>
        <v/>
      </c>
      <c r="CJ705" s="67">
        <f>VLOOKUP(A705,[2]CHAMCONG!A$7:CI$333,79,0)</f>
        <v/>
      </c>
      <c r="CK705" s="68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62">
        <f>COUNTIF($G706:$BP706,"a")+COUNTIF($G706:$BP706,"r0,a5")/2+COUNTIF($G706:$BP706,"p5,a5")/2</f>
        <v/>
      </c>
      <c r="BR706" s="62">
        <f>COUNTIF($G706:$BP706,"d")+COUNTIF($G706:$BP706,"r0,d5")/2+COUNTIF($G706:$BP706,"p5,d5")/2</f>
        <v/>
      </c>
      <c r="BS706" s="62">
        <f>COUNTIF($G706:$BP706,"b")+COUNTIF($G706:$BP706,"r0,b5")/2+COUNTIF($G706:$BP706,"p5,b5")/2</f>
        <v/>
      </c>
      <c r="BT706" s="62">
        <f>COUNTIF($G706:$BP706,"c")+COUNTIF($G706:$BP706,"r0,c5")/2+COUNTIF($G706:$BP706,"p5,c5")/2</f>
        <v/>
      </c>
      <c r="BU706" s="62">
        <f>COUNTIF($G706:$BP706,"KH")+COUNTIF($G706:$BP706,"TL")+COUNTIF($G706:$BP706,"L")</f>
        <v/>
      </c>
      <c r="BV706" s="62" t="n"/>
      <c r="BW706" s="62">
        <f>COUNTIF($G706:$BP706,"hh")</f>
        <v/>
      </c>
      <c r="BX706" s="62">
        <f>COUNTIF($G706:$BP706,"nt7")</f>
        <v/>
      </c>
      <c r="BY706" s="62">
        <f>COUNTIF($G706:$BP706,"P")+COUNTIF($G706:$BP706,"p5,a5")/2+COUNTIF($G706:$BP706,"p5,b5")/2+COUNTIF($G706:$BP706,"p5,c5")/2+COUNTIF($G706:$BP706,"p5,d5")/2</f>
        <v/>
      </c>
      <c r="BZ706" s="63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4">
        <f>IF(BZ706&gt;25,4,IF(BZ706&gt;18,3,IF(BZ706&gt;12,2,IF(BZ706&gt;4,1,0))))-BX706-2+1</f>
        <v/>
      </c>
      <c r="CE706" s="30" t="n"/>
      <c r="CF706" s="64">
        <f>CD706*CI706</f>
        <v/>
      </c>
      <c r="CG706" s="65">
        <f>F706-BY706+1</f>
        <v/>
      </c>
      <c r="CH706" s="64">
        <f>CE706*16</f>
        <v/>
      </c>
      <c r="CI706" s="66">
        <f>VLOOKUP(A706,[1]DATA!$A$6:$AI$331,34,0)</f>
        <v/>
      </c>
      <c r="CJ706" s="67">
        <f>VLOOKUP(A706,[2]CHAMCONG!A$7:CI$333,79,0)</f>
        <v/>
      </c>
      <c r="CK706" s="68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62">
        <f>COUNTIF($G707:$BP707,"a")+COUNTIF($G707:$BP707,"r0,a5")/2+COUNTIF($G707:$BP707,"p5,a5")/2</f>
        <v/>
      </c>
      <c r="BR707" s="62">
        <f>COUNTIF($G707:$BP707,"d")+COUNTIF($G707:$BP707,"r0,d5")/2+COUNTIF($G707:$BP707,"p5,d5")/2</f>
        <v/>
      </c>
      <c r="BS707" s="62">
        <f>COUNTIF($G707:$BP707,"b")+COUNTIF($G707:$BP707,"r0,b5")/2+COUNTIF($G707:$BP707,"p5,b5")/2</f>
        <v/>
      </c>
      <c r="BT707" s="62">
        <f>COUNTIF($G707:$BP707,"c")+COUNTIF($G707:$BP707,"r0,c5")/2+COUNTIF($G707:$BP707,"p5,c5")/2</f>
        <v/>
      </c>
      <c r="BU707" s="62">
        <f>COUNTIF($G707:$BP707,"KH")+COUNTIF($G707:$BP707,"TL")+COUNTIF($G707:$BP707,"L")</f>
        <v/>
      </c>
      <c r="BV707" s="62" t="n"/>
      <c r="BW707" s="62">
        <f>COUNTIF($G707:$BP707,"hh")</f>
        <v/>
      </c>
      <c r="BX707" s="62">
        <f>COUNTIF($G707:$BP707,"nt7")</f>
        <v/>
      </c>
      <c r="BY707" s="62">
        <f>COUNTIF($G707:$BP707,"P")+COUNTIF($G707:$BP707,"p5,a5")/2+COUNTIF($G707:$BP707,"p5,b5")/2+COUNTIF($G707:$BP707,"p5,c5")/2+COUNTIF($G707:$BP707,"p5,d5")/2</f>
        <v/>
      </c>
      <c r="BZ707" s="63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4">
        <f>IF(BZ707&gt;25,4,IF(BZ707&gt;18,3,IF(BZ707&gt;12,2,IF(BZ707&gt;4,1,0))))-BX707-2+1</f>
        <v/>
      </c>
      <c r="CE707" s="30" t="n"/>
      <c r="CF707" s="64">
        <f>CD707*CI707</f>
        <v/>
      </c>
      <c r="CG707" s="65">
        <f>F707-BY707+1</f>
        <v/>
      </c>
      <c r="CH707" s="64">
        <f>CE707*16</f>
        <v/>
      </c>
      <c r="CI707" s="66">
        <f>VLOOKUP(A707,[1]DATA!$A$6:$AI$331,34,0)</f>
        <v/>
      </c>
      <c r="CJ707" s="67">
        <f>VLOOKUP(A707,[2]CHAMCONG!A$7:CI$333,79,0)</f>
        <v/>
      </c>
      <c r="CK707" s="68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62">
        <f>COUNTIF($G708:$BP708,"a")+COUNTIF($G708:$BP708,"r0,a5")/2+COUNTIF($G708:$BP708,"p5,a5")/2</f>
        <v/>
      </c>
      <c r="BR708" s="62">
        <f>COUNTIF($G708:$BP708,"d")+COUNTIF($G708:$BP708,"r0,d5")/2+COUNTIF($G708:$BP708,"p5,d5")/2</f>
        <v/>
      </c>
      <c r="BS708" s="62">
        <f>COUNTIF($G708:$BP708,"b")+COUNTIF($G708:$BP708,"r0,b5")/2+COUNTIF($G708:$BP708,"p5,b5")/2</f>
        <v/>
      </c>
      <c r="BT708" s="62">
        <f>COUNTIF($G708:$BP708,"c")+COUNTIF($G708:$BP708,"r0,c5")/2+COUNTIF($G708:$BP708,"p5,c5")/2</f>
        <v/>
      </c>
      <c r="BU708" s="62">
        <f>COUNTIF($G708:$BP708,"KH")+COUNTIF($G708:$BP708,"TL")+COUNTIF($G708:$BP708,"L")</f>
        <v/>
      </c>
      <c r="BV708" s="62" t="n"/>
      <c r="BW708" s="62">
        <f>COUNTIF($G708:$BP708,"hh")</f>
        <v/>
      </c>
      <c r="BX708" s="62">
        <f>COUNTIF($G708:$BP708,"nt7")</f>
        <v/>
      </c>
      <c r="BY708" s="62">
        <f>COUNTIF($G708:$BP708,"P")+COUNTIF($G708:$BP708,"p5,a5")/2+COUNTIF($G708:$BP708,"p5,b5")/2+COUNTIF($G708:$BP708,"p5,c5")/2+COUNTIF($G708:$BP708,"p5,d5")/2</f>
        <v/>
      </c>
      <c r="BZ708" s="63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4">
        <f>IF(BZ708&gt;25,4,IF(BZ708&gt;18,3,IF(BZ708&gt;12,2,IF(BZ708&gt;4,1,0))))-BX708-2+1</f>
        <v/>
      </c>
      <c r="CE708" s="30" t="n"/>
      <c r="CF708" s="64">
        <f>CD708*CI708</f>
        <v/>
      </c>
      <c r="CG708" s="65">
        <f>F708-BY708+1</f>
        <v/>
      </c>
      <c r="CH708" s="64">
        <f>CE708*16</f>
        <v/>
      </c>
      <c r="CI708" s="66">
        <f>VLOOKUP(A708,[1]DATA!$A$6:$AI$331,34,0)</f>
        <v/>
      </c>
      <c r="CJ708" s="67">
        <f>VLOOKUP(A708,[2]CHAMCONG!A$7:CI$333,79,0)</f>
        <v/>
      </c>
      <c r="CK708" s="68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62">
        <f>COUNTIF($G709:$BP709,"a")+COUNTIF($G709:$BP709,"r0,a5")/2+COUNTIF($G709:$BP709,"p5,a5")/2</f>
        <v/>
      </c>
      <c r="BR709" s="62">
        <f>COUNTIF($G709:$BP709,"d")+COUNTIF($G709:$BP709,"r0,d5")/2+COUNTIF($G709:$BP709,"p5,d5")/2</f>
        <v/>
      </c>
      <c r="BS709" s="62">
        <f>COUNTIF($G709:$BP709,"b")+COUNTIF($G709:$BP709,"r0,b5")/2+COUNTIF($G709:$BP709,"p5,b5")/2</f>
        <v/>
      </c>
      <c r="BT709" s="62">
        <f>COUNTIF($G709:$BP709,"c")+COUNTIF($G709:$BP709,"r0,c5")/2+COUNTIF($G709:$BP709,"p5,c5")/2</f>
        <v/>
      </c>
      <c r="BU709" s="62">
        <f>COUNTIF($G709:$BP709,"KH")+COUNTIF($G709:$BP709,"TL")+COUNTIF($G709:$BP709,"L")</f>
        <v/>
      </c>
      <c r="BV709" s="62" t="n"/>
      <c r="BW709" s="62">
        <f>COUNTIF($G709:$BP709,"hh")</f>
        <v/>
      </c>
      <c r="BX709" s="62">
        <f>COUNTIF($G709:$BP709,"nt7")</f>
        <v/>
      </c>
      <c r="BY709" s="62">
        <f>COUNTIF($G709:$BP709,"P")+COUNTIF($G709:$BP709,"p5,a5")/2+COUNTIF($G709:$BP709,"p5,b5")/2+COUNTIF($G709:$BP709,"p5,c5")/2+COUNTIF($G709:$BP709,"p5,d5")/2</f>
        <v/>
      </c>
      <c r="BZ709" s="63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4">
        <f>IF(BZ709&gt;25,4,IF(BZ709&gt;18,3,IF(BZ709&gt;12,2,IF(BZ709&gt;4,1,0))))-BX709-2+1</f>
        <v/>
      </c>
      <c r="CE709" s="30" t="n"/>
      <c r="CF709" s="64">
        <f>CD709*CI709</f>
        <v/>
      </c>
      <c r="CG709" s="65">
        <f>F709-BY709+1</f>
        <v/>
      </c>
      <c r="CH709" s="64">
        <f>CE709*16</f>
        <v/>
      </c>
      <c r="CI709" s="66">
        <f>VLOOKUP(A709,[1]DATA!$A$6:$AI$331,34,0)</f>
        <v/>
      </c>
      <c r="CJ709" s="67">
        <f>VLOOKUP(A709,[2]CHAMCONG!A$7:CI$333,79,0)</f>
        <v/>
      </c>
      <c r="CK709" s="68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62">
        <f>COUNTIF($G710:$BP710,"a")+COUNTIF($G710:$BP710,"r0,a5")/2+COUNTIF($G710:$BP710,"p5,a5")/2</f>
        <v/>
      </c>
      <c r="BR710" s="62">
        <f>COUNTIF($G710:$BP710,"d")+COUNTIF($G710:$BP710,"r0,d5")/2+COUNTIF($G710:$BP710,"p5,d5")/2</f>
        <v/>
      </c>
      <c r="BS710" s="62">
        <f>COUNTIF($G710:$BP710,"b")+COUNTIF($G710:$BP710,"r0,b5")/2+COUNTIF($G710:$BP710,"p5,b5")/2</f>
        <v/>
      </c>
      <c r="BT710" s="62">
        <f>COUNTIF($G710:$BP710,"c")+COUNTIF($G710:$BP710,"r0,c5")/2+COUNTIF($G710:$BP710,"p5,c5")/2</f>
        <v/>
      </c>
      <c r="BU710" s="62">
        <f>COUNTIF($G710:$BP710,"KH")+COUNTIF($G710:$BP710,"TL")+COUNTIF($G710:$BP710,"L")</f>
        <v/>
      </c>
      <c r="BV710" s="62" t="n"/>
      <c r="BW710" s="62">
        <f>COUNTIF($G710:$BP710,"hh")</f>
        <v/>
      </c>
      <c r="BX710" s="62">
        <f>COUNTIF($G710:$BP710,"nt7")</f>
        <v/>
      </c>
      <c r="BY710" s="62">
        <f>COUNTIF($G710:$BP710,"P")+COUNTIF($G710:$BP710,"p5,a5")/2+COUNTIF($G710:$BP710,"p5,b5")/2+COUNTIF($G710:$BP710,"p5,c5")/2+COUNTIF($G710:$BP710,"p5,d5")/2</f>
        <v/>
      </c>
      <c r="BZ710" s="63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4">
        <f>IF(BZ710&gt;25,4,IF(BZ710&gt;18,3,IF(BZ710&gt;12,2,IF(BZ710&gt;4,1,0))))-BX710-2+1</f>
        <v/>
      </c>
      <c r="CE710" s="30" t="n"/>
      <c r="CF710" s="64">
        <f>CD710*CI710</f>
        <v/>
      </c>
      <c r="CG710" s="65">
        <f>F710-BY710+1</f>
        <v/>
      </c>
      <c r="CH710" s="64">
        <f>CE710*16</f>
        <v/>
      </c>
      <c r="CI710" s="66">
        <f>VLOOKUP(A710,[1]DATA!$A$6:$AI$331,34,0)</f>
        <v/>
      </c>
      <c r="CJ710" s="67">
        <f>VLOOKUP(A710,[2]CHAMCONG!A$7:CI$333,79,0)</f>
        <v/>
      </c>
      <c r="CK710" s="68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62">
        <f>COUNTIF($G711:$BP711,"a")+COUNTIF($G711:$BP711,"r0,a5")/2+COUNTIF($G711:$BP711,"p5,a5")/2</f>
        <v/>
      </c>
      <c r="BR711" s="62">
        <f>COUNTIF($G711:$BP711,"d")+COUNTIF($G711:$BP711,"r0,d5")/2+COUNTIF($G711:$BP711,"p5,d5")/2</f>
        <v/>
      </c>
      <c r="BS711" s="62">
        <f>COUNTIF($G711:$BP711,"b")+COUNTIF($G711:$BP711,"r0,b5")/2+COUNTIF($G711:$BP711,"p5,b5")/2</f>
        <v/>
      </c>
      <c r="BT711" s="62">
        <f>COUNTIF($G711:$BP711,"c")+COUNTIF($G711:$BP711,"r0,c5")/2+COUNTIF($G711:$BP711,"p5,c5")/2</f>
        <v/>
      </c>
      <c r="BU711" s="62">
        <f>COUNTIF($G711:$BP711,"KH")+COUNTIF($G711:$BP711,"TL")+COUNTIF($G711:$BP711,"L")</f>
        <v/>
      </c>
      <c r="BV711" s="62" t="n"/>
      <c r="BW711" s="62">
        <f>COUNTIF($G711:$BP711,"hh")</f>
        <v/>
      </c>
      <c r="BX711" s="62">
        <f>COUNTIF($G711:$BP711,"nt7")</f>
        <v/>
      </c>
      <c r="BY711" s="62">
        <f>COUNTIF($G711:$BP711,"P")+COUNTIF($G711:$BP711,"p5,a5")/2+COUNTIF($G711:$BP711,"p5,b5")/2+COUNTIF($G711:$BP711,"p5,c5")/2+COUNTIF($G711:$BP711,"p5,d5")/2</f>
        <v/>
      </c>
      <c r="BZ711" s="63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4">
        <f>IF(BZ711&gt;25,4,IF(BZ711&gt;18,3,IF(BZ711&gt;12,2,IF(BZ711&gt;4,1,0))))-BX711-2+1</f>
        <v/>
      </c>
      <c r="CE711" s="30" t="n"/>
      <c r="CF711" s="64">
        <f>CD711*CI711</f>
        <v/>
      </c>
      <c r="CG711" s="65">
        <f>F711-BY711+1</f>
        <v/>
      </c>
      <c r="CH711" s="64">
        <f>CE711*16</f>
        <v/>
      </c>
      <c r="CI711" s="66">
        <f>VLOOKUP(A711,[1]DATA!$A$6:$AI$331,34,0)</f>
        <v/>
      </c>
      <c r="CJ711" s="67">
        <f>VLOOKUP(A711,[2]CHAMCONG!A$7:CI$333,79,0)</f>
        <v/>
      </c>
      <c r="CK711" s="68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62">
        <f>COUNTIF($G712:$BP712,"a")+COUNTIF($G712:$BP712,"r0,a5")/2+COUNTIF($G712:$BP712,"p5,a5")/2</f>
        <v/>
      </c>
      <c r="BR712" s="62">
        <f>COUNTIF($G712:$BP712,"d")+COUNTIF($G712:$BP712,"r0,d5")/2+COUNTIF($G712:$BP712,"p5,d5")/2</f>
        <v/>
      </c>
      <c r="BS712" s="62">
        <f>COUNTIF($G712:$BP712,"b")+COUNTIF($G712:$BP712,"r0,b5")/2+COUNTIF($G712:$BP712,"p5,b5")/2</f>
        <v/>
      </c>
      <c r="BT712" s="62">
        <f>COUNTIF($G712:$BP712,"c")+COUNTIF($G712:$BP712,"r0,c5")/2+COUNTIF($G712:$BP712,"p5,c5")/2</f>
        <v/>
      </c>
      <c r="BU712" s="62">
        <f>COUNTIF($G712:$BP712,"KH")+COUNTIF($G712:$BP712,"TL")+COUNTIF($G712:$BP712,"L")</f>
        <v/>
      </c>
      <c r="BV712" s="62" t="n"/>
      <c r="BW712" s="62">
        <f>COUNTIF($G712:$BP712,"hh")</f>
        <v/>
      </c>
      <c r="BX712" s="62">
        <f>COUNTIF($G712:$BP712,"nt7")</f>
        <v/>
      </c>
      <c r="BY712" s="62">
        <f>COUNTIF($G712:$BP712,"P")+COUNTIF($G712:$BP712,"p5,a5")/2+COUNTIF($G712:$BP712,"p5,b5")/2+COUNTIF($G712:$BP712,"p5,c5")/2+COUNTIF($G712:$BP712,"p5,d5")/2</f>
        <v/>
      </c>
      <c r="BZ712" s="63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4">
        <f>IF(BZ712&gt;25,4,IF(BZ712&gt;18,3,IF(BZ712&gt;12,2,IF(BZ712&gt;4,1,0))))-BX712-2+1</f>
        <v/>
      </c>
      <c r="CE712" s="30" t="n"/>
      <c r="CF712" s="64">
        <f>CD712*CI712</f>
        <v/>
      </c>
      <c r="CG712" s="65">
        <f>F712-BY712+1</f>
        <v/>
      </c>
      <c r="CH712" s="64">
        <f>CE712*16</f>
        <v/>
      </c>
      <c r="CI712" s="66">
        <f>VLOOKUP(A712,[1]DATA!$A$6:$AI$331,34,0)</f>
        <v/>
      </c>
      <c r="CJ712" s="67">
        <f>VLOOKUP(A712,[2]CHAMCONG!A$7:CI$333,79,0)</f>
        <v/>
      </c>
      <c r="CK712" s="68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62">
        <f>COUNTIF($G713:$BP713,"a")+COUNTIF($G713:$BP713,"r0,a5")/2+COUNTIF($G713:$BP713,"p5,a5")/2</f>
        <v/>
      </c>
      <c r="BR713" s="62">
        <f>COUNTIF($G713:$BP713,"d")+COUNTIF($G713:$BP713,"r0,d5")/2+COUNTIF($G713:$BP713,"p5,d5")/2</f>
        <v/>
      </c>
      <c r="BS713" s="62">
        <f>COUNTIF($G713:$BP713,"b")+COUNTIF($G713:$BP713,"r0,b5")/2+COUNTIF($G713:$BP713,"p5,b5")/2</f>
        <v/>
      </c>
      <c r="BT713" s="62">
        <f>COUNTIF($G713:$BP713,"c")+COUNTIF($G713:$BP713,"r0,c5")/2+COUNTIF($G713:$BP713,"p5,c5")/2</f>
        <v/>
      </c>
      <c r="BU713" s="62">
        <f>COUNTIF($G713:$BP713,"KH")+COUNTIF($G713:$BP713,"TL")+COUNTIF($G713:$BP713,"L")</f>
        <v/>
      </c>
      <c r="BV713" s="62" t="n"/>
      <c r="BW713" s="62">
        <f>COUNTIF($G713:$BP713,"hh")</f>
        <v/>
      </c>
      <c r="BX713" s="62">
        <f>COUNTIF($G713:$BP713,"nt7")</f>
        <v/>
      </c>
      <c r="BY713" s="62">
        <f>COUNTIF($G713:$BP713,"P")+COUNTIF($G713:$BP713,"p5,a5")/2+COUNTIF($G713:$BP713,"p5,b5")/2+COUNTIF($G713:$BP713,"p5,c5")/2+COUNTIF($G713:$BP713,"p5,d5")/2</f>
        <v/>
      </c>
      <c r="BZ713" s="63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4">
        <f>IF(BZ713&gt;25,4,IF(BZ713&gt;18,3,IF(BZ713&gt;12,2,IF(BZ713&gt;4,1,0))))-BX713-2+1</f>
        <v/>
      </c>
      <c r="CE713" s="30" t="n"/>
      <c r="CF713" s="64">
        <f>CD713*CI713</f>
        <v/>
      </c>
      <c r="CG713" s="65">
        <f>F713-BY713+1</f>
        <v/>
      </c>
      <c r="CH713" s="64">
        <f>CE713*16</f>
        <v/>
      </c>
      <c r="CI713" s="66">
        <f>VLOOKUP(A713,[1]DATA!$A$6:$AI$331,34,0)</f>
        <v/>
      </c>
      <c r="CJ713" s="67">
        <f>VLOOKUP(A713,[2]CHAMCONG!A$7:CI$333,79,0)</f>
        <v/>
      </c>
      <c r="CK713" s="68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62">
        <f>COUNTIF($G714:$BP714,"a")+COUNTIF($G714:$BP714,"r0,a5")/2+COUNTIF($G714:$BP714,"p5,a5")/2</f>
        <v/>
      </c>
      <c r="BR714" s="62">
        <f>COUNTIF($G714:$BP714,"d")+COUNTIF($G714:$BP714,"r0,d5")/2+COUNTIF($G714:$BP714,"p5,d5")/2</f>
        <v/>
      </c>
      <c r="BS714" s="62">
        <f>COUNTIF($G714:$BP714,"b")+COUNTIF($G714:$BP714,"r0,b5")/2+COUNTIF($G714:$BP714,"p5,b5")/2</f>
        <v/>
      </c>
      <c r="BT714" s="62">
        <f>COUNTIF($G714:$BP714,"c")+COUNTIF($G714:$BP714,"r0,c5")/2+COUNTIF($G714:$BP714,"p5,c5")/2</f>
        <v/>
      </c>
      <c r="BU714" s="62">
        <f>COUNTIF($G714:$BP714,"KH")+COUNTIF($G714:$BP714,"TL")+COUNTIF($G714:$BP714,"L")</f>
        <v/>
      </c>
      <c r="BV714" s="62" t="n"/>
      <c r="BW714" s="62">
        <f>COUNTIF($G714:$BP714,"hh")</f>
        <v/>
      </c>
      <c r="BX714" s="62">
        <f>COUNTIF($G714:$BP714,"nt7")</f>
        <v/>
      </c>
      <c r="BY714" s="62">
        <f>COUNTIF($G714:$BP714,"P")+COUNTIF($G714:$BP714,"p5,a5")/2+COUNTIF($G714:$BP714,"p5,b5")/2+COUNTIF($G714:$BP714,"p5,c5")/2+COUNTIF($G714:$BP714,"p5,d5")/2</f>
        <v/>
      </c>
      <c r="BZ714" s="63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4">
        <f>IF(BZ714&gt;25,4,IF(BZ714&gt;18,3,IF(BZ714&gt;12,2,IF(BZ714&gt;4,1,0))))-BX714-2+1</f>
        <v/>
      </c>
      <c r="CE714" s="30" t="n"/>
      <c r="CF714" s="64">
        <f>CD714*CI714</f>
        <v/>
      </c>
      <c r="CG714" s="65">
        <f>F714-BY714+1</f>
        <v/>
      </c>
      <c r="CH714" s="64">
        <f>CE714*16</f>
        <v/>
      </c>
      <c r="CI714" s="66">
        <f>VLOOKUP(A714,[1]DATA!$A$6:$AI$331,34,0)</f>
        <v/>
      </c>
      <c r="CJ714" s="67">
        <f>VLOOKUP(A714,[2]CHAMCONG!A$7:CI$333,79,0)</f>
        <v/>
      </c>
      <c r="CK714" s="68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62">
        <f>COUNTIF($G715:$BP715,"a")+COUNTIF($G715:$BP715,"r0,a5")/2+COUNTIF($G715:$BP715,"p5,a5")/2</f>
        <v/>
      </c>
      <c r="BR715" s="62">
        <f>COUNTIF($G715:$BP715,"d")+COUNTIF($G715:$BP715,"r0,d5")/2+COUNTIF($G715:$BP715,"p5,d5")/2</f>
        <v/>
      </c>
      <c r="BS715" s="62">
        <f>COUNTIF($G715:$BP715,"b")+COUNTIF($G715:$BP715,"r0,b5")/2+COUNTIF($G715:$BP715,"p5,b5")/2</f>
        <v/>
      </c>
      <c r="BT715" s="62">
        <f>COUNTIF($G715:$BP715,"c")+COUNTIF($G715:$BP715,"r0,c5")/2+COUNTIF($G715:$BP715,"p5,c5")/2</f>
        <v/>
      </c>
      <c r="BU715" s="62">
        <f>COUNTIF($G715:$BP715,"KH")+COUNTIF($G715:$BP715,"TL")+COUNTIF($G715:$BP715,"L")</f>
        <v/>
      </c>
      <c r="BV715" s="62" t="n"/>
      <c r="BW715" s="62">
        <f>COUNTIF($G715:$BP715,"hh")</f>
        <v/>
      </c>
      <c r="BX715" s="62">
        <f>COUNTIF($G715:$BP715,"nt7")</f>
        <v/>
      </c>
      <c r="BY715" s="62">
        <f>COUNTIF($G715:$BP715,"P")+COUNTIF($G715:$BP715,"p5,a5")/2+COUNTIF($G715:$BP715,"p5,b5")/2+COUNTIF($G715:$BP715,"p5,c5")/2+COUNTIF($G715:$BP715,"p5,d5")/2</f>
        <v/>
      </c>
      <c r="BZ715" s="63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4">
        <f>IF(BZ715&gt;25,4,IF(BZ715&gt;18,3,IF(BZ715&gt;12,2,IF(BZ715&gt;4,1,0))))-BX715-2+1</f>
        <v/>
      </c>
      <c r="CE715" s="30" t="n"/>
      <c r="CF715" s="64">
        <f>CD715*CI715</f>
        <v/>
      </c>
      <c r="CG715" s="65">
        <f>F715-BY715+1</f>
        <v/>
      </c>
      <c r="CH715" s="64">
        <f>CE715*16</f>
        <v/>
      </c>
      <c r="CI715" s="66">
        <f>VLOOKUP(A715,[1]DATA!$A$6:$AI$331,34,0)</f>
        <v/>
      </c>
      <c r="CJ715" s="67">
        <f>VLOOKUP(A715,[2]CHAMCONG!A$7:CI$333,79,0)</f>
        <v/>
      </c>
      <c r="CK715" s="68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62">
        <f>COUNTIF($G716:$BP716,"a")+COUNTIF($G716:$BP716,"r0,a5")/2+COUNTIF($G716:$BP716,"p5,a5")/2</f>
        <v/>
      </c>
      <c r="BR716" s="62">
        <f>COUNTIF($G716:$BP716,"d")+COUNTIF($G716:$BP716,"r0,d5")/2+COUNTIF($G716:$BP716,"p5,d5")/2</f>
        <v/>
      </c>
      <c r="BS716" s="62">
        <f>COUNTIF($G716:$BP716,"b")+COUNTIF($G716:$BP716,"r0,b5")/2+COUNTIF($G716:$BP716,"p5,b5")/2</f>
        <v/>
      </c>
      <c r="BT716" s="62">
        <f>COUNTIF($G716:$BP716,"c")+COUNTIF($G716:$BP716,"r0,c5")/2+COUNTIF($G716:$BP716,"p5,c5")/2</f>
        <v/>
      </c>
      <c r="BU716" s="62">
        <f>COUNTIF($G716:$BP716,"KH")+COUNTIF($G716:$BP716,"TL")+COUNTIF($G716:$BP716,"L")</f>
        <v/>
      </c>
      <c r="BV716" s="62" t="n"/>
      <c r="BW716" s="62">
        <f>COUNTIF($G716:$BP716,"hh")</f>
        <v/>
      </c>
      <c r="BX716" s="62">
        <f>COUNTIF($G716:$BP716,"nt7")</f>
        <v/>
      </c>
      <c r="BY716" s="62">
        <f>COUNTIF($G716:$BP716,"P")+COUNTIF($G716:$BP716,"p5,a5")/2+COUNTIF($G716:$BP716,"p5,b5")/2+COUNTIF($G716:$BP716,"p5,c5")/2+COUNTIF($G716:$BP716,"p5,d5")/2</f>
        <v/>
      </c>
      <c r="BZ716" s="63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4">
        <f>IF(BZ716&gt;25,4,IF(BZ716&gt;18,3,IF(BZ716&gt;12,2,IF(BZ716&gt;4,1,0))))-BX716-2+1</f>
        <v/>
      </c>
      <c r="CE716" s="30" t="n"/>
      <c r="CF716" s="64">
        <f>CD716*CI716</f>
        <v/>
      </c>
      <c r="CG716" s="65">
        <f>F716-BY716+1</f>
        <v/>
      </c>
      <c r="CH716" s="64">
        <f>CE716*16</f>
        <v/>
      </c>
      <c r="CI716" s="66">
        <f>VLOOKUP(A716,[1]DATA!$A$6:$AI$331,34,0)</f>
        <v/>
      </c>
      <c r="CJ716" s="67">
        <f>VLOOKUP(A716,[2]CHAMCONG!A$7:CI$333,79,0)</f>
        <v/>
      </c>
      <c r="CK716" s="68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62">
        <f>COUNTIF($G717:$BP717,"a")+COUNTIF($G717:$BP717,"r0,a5")/2+COUNTIF($G717:$BP717,"p5,a5")/2</f>
        <v/>
      </c>
      <c r="BR717" s="62">
        <f>COUNTIF($G717:$BP717,"d")+COUNTIF($G717:$BP717,"r0,d5")/2+COUNTIF($G717:$BP717,"p5,d5")/2</f>
        <v/>
      </c>
      <c r="BS717" s="62">
        <f>COUNTIF($G717:$BP717,"b")+COUNTIF($G717:$BP717,"r0,b5")/2+COUNTIF($G717:$BP717,"p5,b5")/2</f>
        <v/>
      </c>
      <c r="BT717" s="62">
        <f>COUNTIF($G717:$BP717,"c")+COUNTIF($G717:$BP717,"r0,c5")/2+COUNTIF($G717:$BP717,"p5,c5")/2</f>
        <v/>
      </c>
      <c r="BU717" s="62">
        <f>COUNTIF($G717:$BP717,"KH")+COUNTIF($G717:$BP717,"TL")+COUNTIF($G717:$BP717,"L")</f>
        <v/>
      </c>
      <c r="BV717" s="62" t="n"/>
      <c r="BW717" s="62">
        <f>COUNTIF($G717:$BP717,"hh")</f>
        <v/>
      </c>
      <c r="BX717" s="62">
        <f>COUNTIF($G717:$BP717,"nt7")</f>
        <v/>
      </c>
      <c r="BY717" s="62">
        <f>COUNTIF($G717:$BP717,"P")+COUNTIF($G717:$BP717,"p5,a5")/2+COUNTIF($G717:$BP717,"p5,b5")/2+COUNTIF($G717:$BP717,"p5,c5")/2+COUNTIF($G717:$BP717,"p5,d5")/2</f>
        <v/>
      </c>
      <c r="BZ717" s="63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4">
        <f>IF(BZ717&gt;25,4,IF(BZ717&gt;18,3,IF(BZ717&gt;12,2,IF(BZ717&gt;4,1,0))))-BX717-2+1</f>
        <v/>
      </c>
      <c r="CE717" s="30" t="n"/>
      <c r="CF717" s="64">
        <f>CD717*CI717</f>
        <v/>
      </c>
      <c r="CG717" s="65">
        <f>F717-BY717+1</f>
        <v/>
      </c>
      <c r="CH717" s="64">
        <f>CE717*16</f>
        <v/>
      </c>
      <c r="CI717" s="66">
        <f>VLOOKUP(A717,[1]DATA!$A$6:$AI$331,34,0)</f>
        <v/>
      </c>
      <c r="CJ717" s="67">
        <f>VLOOKUP(A717,[2]CHAMCONG!A$7:CI$333,79,0)</f>
        <v/>
      </c>
      <c r="CK717" s="68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62">
        <f>COUNTIF($G718:$BP718,"a")+COUNTIF($G718:$BP718,"r0,a5")/2+COUNTIF($G718:$BP718,"p5,a5")/2</f>
        <v/>
      </c>
      <c r="BR718" s="62">
        <f>COUNTIF($G718:$BP718,"d")+COUNTIF($G718:$BP718,"r0,d5")/2+COUNTIF($G718:$BP718,"p5,d5")/2</f>
        <v/>
      </c>
      <c r="BS718" s="62">
        <f>COUNTIF($G718:$BP718,"b")+COUNTIF($G718:$BP718,"r0,b5")/2+COUNTIF($G718:$BP718,"p5,b5")/2</f>
        <v/>
      </c>
      <c r="BT718" s="62">
        <f>COUNTIF($G718:$BP718,"c")+COUNTIF($G718:$BP718,"r0,c5")/2+COUNTIF($G718:$BP718,"p5,c5")/2</f>
        <v/>
      </c>
      <c r="BU718" s="62">
        <f>COUNTIF($G718:$BP718,"KH")+COUNTIF($G718:$BP718,"TL")+COUNTIF($G718:$BP718,"L")</f>
        <v/>
      </c>
      <c r="BV718" s="62" t="n"/>
      <c r="BW718" s="62">
        <f>COUNTIF($G718:$BP718,"hh")</f>
        <v/>
      </c>
      <c r="BX718" s="62">
        <f>COUNTIF($G718:$BP718,"nt7")</f>
        <v/>
      </c>
      <c r="BY718" s="62">
        <f>COUNTIF($G718:$BP718,"P")+COUNTIF($G718:$BP718,"p5,a5")/2+COUNTIF($G718:$BP718,"p5,b5")/2+COUNTIF($G718:$BP718,"p5,c5")/2+COUNTIF($G718:$BP718,"p5,d5")/2</f>
        <v/>
      </c>
      <c r="BZ718" s="63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4">
        <f>IF(BZ718&gt;25,4,IF(BZ718&gt;18,3,IF(BZ718&gt;12,2,IF(BZ718&gt;4,1,0))))-BX718-2+1</f>
        <v/>
      </c>
      <c r="CE718" s="30" t="n"/>
      <c r="CF718" s="64">
        <f>CD718*CI718</f>
        <v/>
      </c>
      <c r="CG718" s="65">
        <f>F718-BY718+1</f>
        <v/>
      </c>
      <c r="CH718" s="64">
        <f>CE718*16</f>
        <v/>
      </c>
      <c r="CI718" s="66">
        <f>VLOOKUP(A718,[1]DATA!$A$6:$AI$331,34,0)</f>
        <v/>
      </c>
      <c r="CJ718" s="67">
        <f>VLOOKUP(A718,[2]CHAMCONG!A$7:CI$333,79,0)</f>
        <v/>
      </c>
      <c r="CK718" s="68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62">
        <f>COUNTIF($G719:$BP719,"a")+COUNTIF($G719:$BP719,"r0,a5")/2+COUNTIF($G719:$BP719,"p5,a5")/2</f>
        <v/>
      </c>
      <c r="BR719" s="62">
        <f>COUNTIF($G719:$BP719,"d")+COUNTIF($G719:$BP719,"r0,d5")/2+COUNTIF($G719:$BP719,"p5,d5")/2</f>
        <v/>
      </c>
      <c r="BS719" s="62">
        <f>COUNTIF($G719:$BP719,"b")+COUNTIF($G719:$BP719,"r0,b5")/2+COUNTIF($G719:$BP719,"p5,b5")/2</f>
        <v/>
      </c>
      <c r="BT719" s="62">
        <f>COUNTIF($G719:$BP719,"c")+COUNTIF($G719:$BP719,"r0,c5")/2+COUNTIF($G719:$BP719,"p5,c5")/2</f>
        <v/>
      </c>
      <c r="BU719" s="62">
        <f>COUNTIF($G719:$BP719,"KH")+COUNTIF($G719:$BP719,"TL")+COUNTIF($G719:$BP719,"L")</f>
        <v/>
      </c>
      <c r="BV719" s="62" t="n"/>
      <c r="BW719" s="62">
        <f>COUNTIF($G719:$BP719,"hh")</f>
        <v/>
      </c>
      <c r="BX719" s="62">
        <f>COUNTIF($G719:$BP719,"nt7")</f>
        <v/>
      </c>
      <c r="BY719" s="62">
        <f>COUNTIF($G719:$BP719,"P")+COUNTIF($G719:$BP719,"p5,a5")/2+COUNTIF($G719:$BP719,"p5,b5")/2+COUNTIF($G719:$BP719,"p5,c5")/2+COUNTIF($G719:$BP719,"p5,d5")/2</f>
        <v/>
      </c>
      <c r="BZ719" s="63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4">
        <f>IF(BZ719&gt;25,4,IF(BZ719&gt;18,3,IF(BZ719&gt;12,2,IF(BZ719&gt;4,1,0))))-BX719-2+1</f>
        <v/>
      </c>
      <c r="CE719" s="30" t="n"/>
      <c r="CF719" s="64">
        <f>CD719*CI719</f>
        <v/>
      </c>
      <c r="CG719" s="65">
        <f>F719-BY719+1</f>
        <v/>
      </c>
      <c r="CH719" s="64">
        <f>CE719*16</f>
        <v/>
      </c>
      <c r="CI719" s="66">
        <f>VLOOKUP(A719,[1]DATA!$A$6:$AI$331,34,0)</f>
        <v/>
      </c>
      <c r="CJ719" s="67">
        <f>VLOOKUP(A719,[2]CHAMCONG!A$7:CI$333,79,0)</f>
        <v/>
      </c>
      <c r="CK719" s="68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62">
        <f>COUNTIF($G720:$BP720,"a")+COUNTIF($G720:$BP720,"r0,a5")/2+COUNTIF($G720:$BP720,"p5,a5")/2</f>
        <v/>
      </c>
      <c r="BR720" s="62">
        <f>COUNTIF($G720:$BP720,"d")+COUNTIF($G720:$BP720,"r0,d5")/2+COUNTIF($G720:$BP720,"p5,d5")/2</f>
        <v/>
      </c>
      <c r="BS720" s="62">
        <f>COUNTIF($G720:$BP720,"b")+COUNTIF($G720:$BP720,"r0,b5")/2+COUNTIF($G720:$BP720,"p5,b5")/2</f>
        <v/>
      </c>
      <c r="BT720" s="62">
        <f>COUNTIF($G720:$BP720,"c")+COUNTIF($G720:$BP720,"r0,c5")/2+COUNTIF($G720:$BP720,"p5,c5")/2</f>
        <v/>
      </c>
      <c r="BU720" s="62">
        <f>COUNTIF($G720:$BP720,"KH")+COUNTIF($G720:$BP720,"TL")+COUNTIF($G720:$BP720,"L")</f>
        <v/>
      </c>
      <c r="BV720" s="62" t="n"/>
      <c r="BW720" s="62">
        <f>COUNTIF($G720:$BP720,"hh")</f>
        <v/>
      </c>
      <c r="BX720" s="62">
        <f>COUNTIF($G720:$BP720,"nt7")</f>
        <v/>
      </c>
      <c r="BY720" s="62">
        <f>COUNTIF($G720:$BP720,"P")+COUNTIF($G720:$BP720,"p5,a5")/2+COUNTIF($G720:$BP720,"p5,b5")/2+COUNTIF($G720:$BP720,"p5,c5")/2+COUNTIF($G720:$BP720,"p5,d5")/2</f>
        <v/>
      </c>
      <c r="BZ720" s="63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4">
        <f>IF(BZ720&gt;25,4,IF(BZ720&gt;18,3,IF(BZ720&gt;12,2,IF(BZ720&gt;4,1,0))))-BX720-2+1</f>
        <v/>
      </c>
      <c r="CE720" s="30" t="n"/>
      <c r="CF720" s="64">
        <f>CD720*CI720</f>
        <v/>
      </c>
      <c r="CG720" s="65">
        <f>F720-BY720+1</f>
        <v/>
      </c>
      <c r="CH720" s="64">
        <f>CE720*16</f>
        <v/>
      </c>
      <c r="CI720" s="66">
        <f>VLOOKUP(A720,[1]DATA!$A$6:$AI$331,34,0)</f>
        <v/>
      </c>
      <c r="CJ720" s="67">
        <f>VLOOKUP(A720,[2]CHAMCONG!A$7:CI$333,79,0)</f>
        <v/>
      </c>
      <c r="CK720" s="68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62">
        <f>COUNTIF($G721:$BP721,"a")+COUNTIF($G721:$BP721,"r0,a5")/2+COUNTIF($G721:$BP721,"p5,a5")/2</f>
        <v/>
      </c>
      <c r="BR721" s="62">
        <f>COUNTIF($G721:$BP721,"d")+COUNTIF($G721:$BP721,"r0,d5")/2+COUNTIF($G721:$BP721,"p5,d5")/2</f>
        <v/>
      </c>
      <c r="BS721" s="62">
        <f>COUNTIF($G721:$BP721,"b")+COUNTIF($G721:$BP721,"r0,b5")/2+COUNTIF($G721:$BP721,"p5,b5")/2</f>
        <v/>
      </c>
      <c r="BT721" s="62">
        <f>COUNTIF($G721:$BP721,"c")+COUNTIF($G721:$BP721,"r0,c5")/2+COUNTIF($G721:$BP721,"p5,c5")/2</f>
        <v/>
      </c>
      <c r="BU721" s="62">
        <f>COUNTIF($G721:$BP721,"KH")+COUNTIF($G721:$BP721,"TL")+COUNTIF($G721:$BP721,"L")</f>
        <v/>
      </c>
      <c r="BV721" s="62" t="n"/>
      <c r="BW721" s="62">
        <f>COUNTIF($G721:$BP721,"hh")</f>
        <v/>
      </c>
      <c r="BX721" s="62">
        <f>COUNTIF($G721:$BP721,"nt7")</f>
        <v/>
      </c>
      <c r="BY721" s="62">
        <f>COUNTIF($G721:$BP721,"P")+COUNTIF($G721:$BP721,"p5,a5")/2+COUNTIF($G721:$BP721,"p5,b5")/2+COUNTIF($G721:$BP721,"p5,c5")/2+COUNTIF($G721:$BP721,"p5,d5")/2</f>
        <v/>
      </c>
      <c r="BZ721" s="63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4">
        <f>IF(BZ721&gt;25,4,IF(BZ721&gt;18,3,IF(BZ721&gt;12,2,IF(BZ721&gt;4,1,0))))-BX721-2+1</f>
        <v/>
      </c>
      <c r="CE721" s="30" t="n"/>
      <c r="CF721" s="64">
        <f>CD721*CI721</f>
        <v/>
      </c>
      <c r="CG721" s="65">
        <f>F721-BY721+1</f>
        <v/>
      </c>
      <c r="CH721" s="64">
        <f>CE721*16</f>
        <v/>
      </c>
      <c r="CI721" s="66">
        <f>VLOOKUP(A721,[1]DATA!$A$6:$AI$331,34,0)</f>
        <v/>
      </c>
      <c r="CJ721" s="67">
        <f>VLOOKUP(A721,[2]CHAMCONG!A$7:CI$333,79,0)</f>
        <v/>
      </c>
      <c r="CK721" s="68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62">
        <f>COUNTIF($G722:$BP722,"a")+COUNTIF($G722:$BP722,"r0,a5")/2+COUNTIF($G722:$BP722,"p5,a5")/2</f>
        <v/>
      </c>
      <c r="BR722" s="62">
        <f>COUNTIF($G722:$BP722,"d")+COUNTIF($G722:$BP722,"r0,d5")/2+COUNTIF($G722:$BP722,"p5,d5")/2</f>
        <v/>
      </c>
      <c r="BS722" s="62">
        <f>COUNTIF($G722:$BP722,"b")+COUNTIF($G722:$BP722,"r0,b5")/2+COUNTIF($G722:$BP722,"p5,b5")/2</f>
        <v/>
      </c>
      <c r="BT722" s="62">
        <f>COUNTIF($G722:$BP722,"c")+COUNTIF($G722:$BP722,"r0,c5")/2+COUNTIF($G722:$BP722,"p5,c5")/2</f>
        <v/>
      </c>
      <c r="BU722" s="62">
        <f>COUNTIF($G722:$BP722,"KH")+COUNTIF($G722:$BP722,"TL")+COUNTIF($G722:$BP722,"L")</f>
        <v/>
      </c>
      <c r="BV722" s="62" t="n"/>
      <c r="BW722" s="62">
        <f>COUNTIF($G722:$BP722,"hh")</f>
        <v/>
      </c>
      <c r="BX722" s="62">
        <f>COUNTIF($G722:$BP722,"nt7")</f>
        <v/>
      </c>
      <c r="BY722" s="62">
        <f>COUNTIF($G722:$BP722,"P")+COUNTIF($G722:$BP722,"p5,a5")/2+COUNTIF($G722:$BP722,"p5,b5")/2+COUNTIF($G722:$BP722,"p5,c5")/2+COUNTIF($G722:$BP722,"p5,d5")/2</f>
        <v/>
      </c>
      <c r="BZ722" s="63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4">
        <f>IF(BZ722&gt;25,4,IF(BZ722&gt;18,3,IF(BZ722&gt;12,2,IF(BZ722&gt;4,1,0))))-BX722-2+1</f>
        <v/>
      </c>
      <c r="CE722" s="30" t="n"/>
      <c r="CF722" s="64">
        <f>CD722*CI722</f>
        <v/>
      </c>
      <c r="CG722" s="65">
        <f>F722-BY722+1</f>
        <v/>
      </c>
      <c r="CH722" s="64">
        <f>CE722*16</f>
        <v/>
      </c>
      <c r="CI722" s="66">
        <f>VLOOKUP(A722,[1]DATA!$A$6:$AI$331,34,0)</f>
        <v/>
      </c>
      <c r="CJ722" s="67">
        <f>VLOOKUP(A722,[2]CHAMCONG!A$7:CI$333,79,0)</f>
        <v/>
      </c>
      <c r="CK722" s="68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62">
        <f>COUNTIF($G723:$BP723,"a")+COUNTIF($G723:$BP723,"r0,a5")/2+COUNTIF($G723:$BP723,"p5,a5")/2</f>
        <v/>
      </c>
      <c r="BR723" s="62">
        <f>COUNTIF($G723:$BP723,"d")+COUNTIF($G723:$BP723,"r0,d5")/2+COUNTIF($G723:$BP723,"p5,d5")/2</f>
        <v/>
      </c>
      <c r="BS723" s="62">
        <f>COUNTIF($G723:$BP723,"b")+COUNTIF($G723:$BP723,"r0,b5")/2+COUNTIF($G723:$BP723,"p5,b5")/2</f>
        <v/>
      </c>
      <c r="BT723" s="62">
        <f>COUNTIF($G723:$BP723,"c")+COUNTIF($G723:$BP723,"r0,c5")/2+COUNTIF($G723:$BP723,"p5,c5")/2</f>
        <v/>
      </c>
      <c r="BU723" s="62">
        <f>COUNTIF($G723:$BP723,"KH")+COUNTIF($G723:$BP723,"TL")+COUNTIF($G723:$BP723,"L")</f>
        <v/>
      </c>
      <c r="BV723" s="62" t="n"/>
      <c r="BW723" s="62">
        <f>COUNTIF($G723:$BP723,"hh")</f>
        <v/>
      </c>
      <c r="BX723" s="62">
        <f>COUNTIF($G723:$BP723,"nt7")</f>
        <v/>
      </c>
      <c r="BY723" s="62">
        <f>COUNTIF($G723:$BP723,"P")+COUNTIF($G723:$BP723,"p5,a5")/2+COUNTIF($G723:$BP723,"p5,b5")/2+COUNTIF($G723:$BP723,"p5,c5")/2+COUNTIF($G723:$BP723,"p5,d5")/2</f>
        <v/>
      </c>
      <c r="BZ723" s="63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4">
        <f>IF(BZ723&gt;25,4,IF(BZ723&gt;18,3,IF(BZ723&gt;12,2,IF(BZ723&gt;4,1,0))))-BX723-2+1</f>
        <v/>
      </c>
      <c r="CE723" s="30" t="n"/>
      <c r="CF723" s="64">
        <f>CD723*CI723</f>
        <v/>
      </c>
      <c r="CG723" s="65">
        <f>F723-BY723+1</f>
        <v/>
      </c>
      <c r="CH723" s="64">
        <f>CE723*16</f>
        <v/>
      </c>
      <c r="CI723" s="66">
        <f>VLOOKUP(A723,[1]DATA!$A$6:$AI$331,34,0)</f>
        <v/>
      </c>
      <c r="CJ723" s="67">
        <f>VLOOKUP(A723,[2]CHAMCONG!A$7:CI$333,79,0)</f>
        <v/>
      </c>
      <c r="CK723" s="68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62">
        <f>COUNTIF($G724:$BP724,"a")+COUNTIF($G724:$BP724,"r0,a5")/2+COUNTIF($G724:$BP724,"p5,a5")/2</f>
        <v/>
      </c>
      <c r="BR724" s="62">
        <f>COUNTIF($G724:$BP724,"d")+COUNTIF($G724:$BP724,"r0,d5")/2+COUNTIF($G724:$BP724,"p5,d5")/2</f>
        <v/>
      </c>
      <c r="BS724" s="62">
        <f>COUNTIF($G724:$BP724,"b")+COUNTIF($G724:$BP724,"r0,b5")/2+COUNTIF($G724:$BP724,"p5,b5")/2</f>
        <v/>
      </c>
      <c r="BT724" s="62">
        <f>COUNTIF($G724:$BP724,"c")+COUNTIF($G724:$BP724,"r0,c5")/2+COUNTIF($G724:$BP724,"p5,c5")/2</f>
        <v/>
      </c>
      <c r="BU724" s="62">
        <f>COUNTIF($G724:$BP724,"KH")+COUNTIF($G724:$BP724,"TL")+COUNTIF($G724:$BP724,"L")</f>
        <v/>
      </c>
      <c r="BV724" s="62" t="n"/>
      <c r="BW724" s="62">
        <f>COUNTIF($G724:$BP724,"hh")</f>
        <v/>
      </c>
      <c r="BX724" s="62">
        <f>COUNTIF($G724:$BP724,"nt7")</f>
        <v/>
      </c>
      <c r="BY724" s="62">
        <f>COUNTIF($G724:$BP724,"P")+COUNTIF($G724:$BP724,"p5,a5")/2+COUNTIF($G724:$BP724,"p5,b5")/2+COUNTIF($G724:$BP724,"p5,c5")/2+COUNTIF($G724:$BP724,"p5,d5")/2</f>
        <v/>
      </c>
      <c r="BZ724" s="63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4">
        <f>IF(BZ724&gt;25,4,IF(BZ724&gt;18,3,IF(BZ724&gt;12,2,IF(BZ724&gt;4,1,0))))-BX724-2+1</f>
        <v/>
      </c>
      <c r="CE724" s="30" t="n"/>
      <c r="CF724" s="64">
        <f>CD724*CI724</f>
        <v/>
      </c>
      <c r="CG724" s="65">
        <f>F724-BY724+1</f>
        <v/>
      </c>
      <c r="CH724" s="64">
        <f>CE724*16</f>
        <v/>
      </c>
      <c r="CI724" s="66">
        <f>VLOOKUP(A724,[1]DATA!$A$6:$AI$331,34,0)</f>
        <v/>
      </c>
      <c r="CJ724" s="67">
        <f>VLOOKUP(A724,[2]CHAMCONG!A$7:CI$333,79,0)</f>
        <v/>
      </c>
      <c r="CK724" s="68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62">
        <f>COUNTIF($G725:$BP725,"a")+COUNTIF($G725:$BP725,"r0,a5")/2+COUNTIF($G725:$BP725,"p5,a5")/2</f>
        <v/>
      </c>
      <c r="BR725" s="62">
        <f>COUNTIF($G725:$BP725,"d")+COUNTIF($G725:$BP725,"r0,d5")/2+COUNTIF($G725:$BP725,"p5,d5")/2</f>
        <v/>
      </c>
      <c r="BS725" s="62">
        <f>COUNTIF($G725:$BP725,"b")+COUNTIF($G725:$BP725,"r0,b5")/2+COUNTIF($G725:$BP725,"p5,b5")/2</f>
        <v/>
      </c>
      <c r="BT725" s="62">
        <f>COUNTIF($G725:$BP725,"c")+COUNTIF($G725:$BP725,"r0,c5")/2+COUNTIF($G725:$BP725,"p5,c5")/2</f>
        <v/>
      </c>
      <c r="BU725" s="62">
        <f>COUNTIF($G725:$BP725,"KH")+COUNTIF($G725:$BP725,"TL")+COUNTIF($G725:$BP725,"L")</f>
        <v/>
      </c>
      <c r="BV725" s="62" t="n"/>
      <c r="BW725" s="62">
        <f>COUNTIF($G725:$BP725,"hh")</f>
        <v/>
      </c>
      <c r="BX725" s="62">
        <f>COUNTIF($G725:$BP725,"nt7")</f>
        <v/>
      </c>
      <c r="BY725" s="62">
        <f>COUNTIF($G725:$BP725,"P")+COUNTIF($G725:$BP725,"p5,a5")/2+COUNTIF($G725:$BP725,"p5,b5")/2+COUNTIF($G725:$BP725,"p5,c5")/2+COUNTIF($G725:$BP725,"p5,d5")/2</f>
        <v/>
      </c>
      <c r="BZ725" s="63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4">
        <f>IF(BZ725&gt;25,4,IF(BZ725&gt;18,3,IF(BZ725&gt;12,2,IF(BZ725&gt;4,1,0))))-BX725-2+1</f>
        <v/>
      </c>
      <c r="CE725" s="30" t="n"/>
      <c r="CF725" s="64">
        <f>CD725*CI725</f>
        <v/>
      </c>
      <c r="CG725" s="65">
        <f>F725-BY725+1</f>
        <v/>
      </c>
      <c r="CH725" s="64">
        <f>CE725*16</f>
        <v/>
      </c>
      <c r="CI725" s="66">
        <f>VLOOKUP(A725,[1]DATA!$A$6:$AI$331,34,0)</f>
        <v/>
      </c>
      <c r="CJ725" s="67">
        <f>VLOOKUP(A725,[2]CHAMCONG!A$7:CI$333,79,0)</f>
        <v/>
      </c>
      <c r="CK725" s="68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62">
        <f>COUNTIF($G726:$BP726,"a")+COUNTIF($G726:$BP726,"r0,a5")/2+COUNTIF($G726:$BP726,"p5,a5")/2</f>
        <v/>
      </c>
      <c r="BR726" s="62">
        <f>COUNTIF($G726:$BP726,"d")+COUNTIF($G726:$BP726,"r0,d5")/2+COUNTIF($G726:$BP726,"p5,d5")/2</f>
        <v/>
      </c>
      <c r="BS726" s="62">
        <f>COUNTIF($G726:$BP726,"b")+COUNTIF($G726:$BP726,"r0,b5")/2+COUNTIF($G726:$BP726,"p5,b5")/2</f>
        <v/>
      </c>
      <c r="BT726" s="62">
        <f>COUNTIF($G726:$BP726,"c")+COUNTIF($G726:$BP726,"r0,c5")/2+COUNTIF($G726:$BP726,"p5,c5")/2</f>
        <v/>
      </c>
      <c r="BU726" s="62">
        <f>COUNTIF($G726:$BP726,"KH")+COUNTIF($G726:$BP726,"TL")+COUNTIF($G726:$BP726,"L")</f>
        <v/>
      </c>
      <c r="BV726" s="62" t="n"/>
      <c r="BW726" s="62">
        <f>COUNTIF($G726:$BP726,"hh")</f>
        <v/>
      </c>
      <c r="BX726" s="62">
        <f>COUNTIF($G726:$BP726,"nt7")</f>
        <v/>
      </c>
      <c r="BY726" s="62">
        <f>COUNTIF($G726:$BP726,"P")+COUNTIF($G726:$BP726,"p5,a5")/2+COUNTIF($G726:$BP726,"p5,b5")/2+COUNTIF($G726:$BP726,"p5,c5")/2+COUNTIF($G726:$BP726,"p5,d5")/2</f>
        <v/>
      </c>
      <c r="BZ726" s="63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4">
        <f>IF(BZ726&gt;25,4,IF(BZ726&gt;18,3,IF(BZ726&gt;12,2,IF(BZ726&gt;4,1,0))))-BX726-2+1</f>
        <v/>
      </c>
      <c r="CE726" s="30" t="n"/>
      <c r="CF726" s="64">
        <f>CD726*CI726</f>
        <v/>
      </c>
      <c r="CG726" s="65">
        <f>F726-BY726+1</f>
        <v/>
      </c>
      <c r="CH726" s="64">
        <f>CE726*16</f>
        <v/>
      </c>
      <c r="CI726" s="66">
        <f>VLOOKUP(A726,[1]DATA!$A$6:$AI$331,34,0)</f>
        <v/>
      </c>
      <c r="CJ726" s="67">
        <f>VLOOKUP(A726,[2]CHAMCONG!A$7:CI$333,79,0)</f>
        <v/>
      </c>
      <c r="CK726" s="68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62">
        <f>COUNTIF($G727:$BP727,"a")+COUNTIF($G727:$BP727,"r0,a5")/2+COUNTIF($G727:$BP727,"p5,a5")/2</f>
        <v/>
      </c>
      <c r="BR727" s="62">
        <f>COUNTIF($G727:$BP727,"d")+COUNTIF($G727:$BP727,"r0,d5")/2+COUNTIF($G727:$BP727,"p5,d5")/2</f>
        <v/>
      </c>
      <c r="BS727" s="62">
        <f>COUNTIF($G727:$BP727,"b")+COUNTIF($G727:$BP727,"r0,b5")/2+COUNTIF($G727:$BP727,"p5,b5")/2</f>
        <v/>
      </c>
      <c r="BT727" s="62">
        <f>COUNTIF($G727:$BP727,"c")+COUNTIF($G727:$BP727,"r0,c5")/2+COUNTIF($G727:$BP727,"p5,c5")/2</f>
        <v/>
      </c>
      <c r="BU727" s="62">
        <f>COUNTIF($G727:$BP727,"KH")+COUNTIF($G727:$BP727,"TL")+COUNTIF($G727:$BP727,"L")</f>
        <v/>
      </c>
      <c r="BV727" s="62" t="n"/>
      <c r="BW727" s="62">
        <f>COUNTIF($G727:$BP727,"hh")</f>
        <v/>
      </c>
      <c r="BX727" s="62">
        <f>COUNTIF($G727:$BP727,"nt7")</f>
        <v/>
      </c>
      <c r="BY727" s="62">
        <f>COUNTIF($G727:$BP727,"P")+COUNTIF($G727:$BP727,"p5,a5")/2+COUNTIF($G727:$BP727,"p5,b5")/2+COUNTIF($G727:$BP727,"p5,c5")/2+COUNTIF($G727:$BP727,"p5,d5")/2</f>
        <v/>
      </c>
      <c r="BZ727" s="63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4">
        <f>IF(BZ727&gt;25,4,IF(BZ727&gt;18,3,IF(BZ727&gt;12,2,IF(BZ727&gt;4,1,0))))-BX727-2+1</f>
        <v/>
      </c>
      <c r="CE727" s="30" t="n"/>
      <c r="CF727" s="64">
        <f>CD727*CI727</f>
        <v/>
      </c>
      <c r="CG727" s="65">
        <f>F727-BY727+1</f>
        <v/>
      </c>
      <c r="CH727" s="64">
        <f>CE727*16</f>
        <v/>
      </c>
      <c r="CI727" s="66">
        <f>VLOOKUP(A727,[1]DATA!$A$6:$AI$331,34,0)</f>
        <v/>
      </c>
      <c r="CJ727" s="67">
        <f>VLOOKUP(A727,[2]CHAMCONG!A$7:CI$333,79,0)</f>
        <v/>
      </c>
      <c r="CK727" s="68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62">
        <f>COUNTIF($G728:$BP728,"a")+COUNTIF($G728:$BP728,"r0,a5")/2+COUNTIF($G728:$BP728,"p5,a5")/2</f>
        <v/>
      </c>
      <c r="BR728" s="62">
        <f>COUNTIF($G728:$BP728,"d")+COUNTIF($G728:$BP728,"r0,d5")/2+COUNTIF($G728:$BP728,"p5,d5")/2</f>
        <v/>
      </c>
      <c r="BS728" s="62">
        <f>COUNTIF($G728:$BP728,"b")+COUNTIF($G728:$BP728,"r0,b5")/2+COUNTIF($G728:$BP728,"p5,b5")/2</f>
        <v/>
      </c>
      <c r="BT728" s="62">
        <f>COUNTIF($G728:$BP728,"c")+COUNTIF($G728:$BP728,"r0,c5")/2+COUNTIF($G728:$BP728,"p5,c5")/2</f>
        <v/>
      </c>
      <c r="BU728" s="62">
        <f>COUNTIF($G728:$BP728,"KH")+COUNTIF($G728:$BP728,"TL")+COUNTIF($G728:$BP728,"L")</f>
        <v/>
      </c>
      <c r="BV728" s="62" t="n"/>
      <c r="BW728" s="62">
        <f>COUNTIF($G728:$BP728,"hh")</f>
        <v/>
      </c>
      <c r="BX728" s="62">
        <f>COUNTIF($G728:$BP728,"nt7")</f>
        <v/>
      </c>
      <c r="BY728" s="62">
        <f>COUNTIF($G728:$BP728,"P")+COUNTIF($G728:$BP728,"p5,a5")/2+COUNTIF($G728:$BP728,"p5,b5")/2+COUNTIF($G728:$BP728,"p5,c5")/2+COUNTIF($G728:$BP728,"p5,d5")/2</f>
        <v/>
      </c>
      <c r="BZ728" s="63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4">
        <f>IF(BZ728&gt;25,4,IF(BZ728&gt;18,3,IF(BZ728&gt;12,2,IF(BZ728&gt;4,1,0))))-BX728-2+1</f>
        <v/>
      </c>
      <c r="CE728" s="30" t="n"/>
      <c r="CF728" s="64">
        <f>CD728*CI728</f>
        <v/>
      </c>
      <c r="CG728" s="65">
        <f>F728-BY728+1</f>
        <v/>
      </c>
      <c r="CH728" s="64">
        <f>CE728*16</f>
        <v/>
      </c>
      <c r="CI728" s="66">
        <f>VLOOKUP(A728,[1]DATA!$A$6:$AI$331,34,0)</f>
        <v/>
      </c>
      <c r="CJ728" s="67">
        <f>VLOOKUP(A728,[2]CHAMCONG!A$7:CI$333,79,0)</f>
        <v/>
      </c>
      <c r="CK728" s="68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62">
        <f>COUNTIF($G729:$BP729,"a")+COUNTIF($G729:$BP729,"r0,a5")/2+COUNTIF($G729:$BP729,"p5,a5")/2</f>
        <v/>
      </c>
      <c r="BR729" s="62">
        <f>COUNTIF($G729:$BP729,"d")+COUNTIF($G729:$BP729,"r0,d5")/2+COUNTIF($G729:$BP729,"p5,d5")/2</f>
        <v/>
      </c>
      <c r="BS729" s="62">
        <f>COUNTIF($G729:$BP729,"b")+COUNTIF($G729:$BP729,"r0,b5")/2+COUNTIF($G729:$BP729,"p5,b5")/2</f>
        <v/>
      </c>
      <c r="BT729" s="62">
        <f>COUNTIF($G729:$BP729,"c")+COUNTIF($G729:$BP729,"r0,c5")/2+COUNTIF($G729:$BP729,"p5,c5")/2</f>
        <v/>
      </c>
      <c r="BU729" s="62">
        <f>COUNTIF($G729:$BP729,"KH")+COUNTIF($G729:$BP729,"TL")+COUNTIF($G729:$BP729,"L")</f>
        <v/>
      </c>
      <c r="BV729" s="62" t="n"/>
      <c r="BW729" s="62">
        <f>COUNTIF($G729:$BP729,"hh")</f>
        <v/>
      </c>
      <c r="BX729" s="62">
        <f>COUNTIF($G729:$BP729,"nt7")</f>
        <v/>
      </c>
      <c r="BY729" s="62">
        <f>COUNTIF($G729:$BP729,"P")+COUNTIF($G729:$BP729,"p5,a5")/2+COUNTIF($G729:$BP729,"p5,b5")/2+COUNTIF($G729:$BP729,"p5,c5")/2+COUNTIF($G729:$BP729,"p5,d5")/2</f>
        <v/>
      </c>
      <c r="BZ729" s="63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4">
        <f>IF(BZ729&gt;25,4,IF(BZ729&gt;18,3,IF(BZ729&gt;12,2,IF(BZ729&gt;4,1,0))))-BX729-2+1</f>
        <v/>
      </c>
      <c r="CE729" s="30" t="n"/>
      <c r="CF729" s="64">
        <f>CD729*CI729</f>
        <v/>
      </c>
      <c r="CG729" s="65">
        <f>F729-BY729+1</f>
        <v/>
      </c>
      <c r="CH729" s="64">
        <f>CE729*16</f>
        <v/>
      </c>
      <c r="CI729" s="66">
        <f>VLOOKUP(A729,[1]DATA!$A$6:$AI$331,34,0)</f>
        <v/>
      </c>
      <c r="CJ729" s="67">
        <f>VLOOKUP(A729,[2]CHAMCONG!A$7:CI$333,79,0)</f>
        <v/>
      </c>
      <c r="CK729" s="68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62">
        <f>COUNTIF($G730:$BP730,"a")+COUNTIF($G730:$BP730,"r0,a5")/2+COUNTIF($G730:$BP730,"p5,a5")/2</f>
        <v/>
      </c>
      <c r="BR730" s="62">
        <f>COUNTIF($G730:$BP730,"d")+COUNTIF($G730:$BP730,"r0,d5")/2+COUNTIF($G730:$BP730,"p5,d5")/2</f>
        <v/>
      </c>
      <c r="BS730" s="62">
        <f>COUNTIF($G730:$BP730,"b")+COUNTIF($G730:$BP730,"r0,b5")/2+COUNTIF($G730:$BP730,"p5,b5")/2</f>
        <v/>
      </c>
      <c r="BT730" s="62">
        <f>COUNTIF($G730:$BP730,"c")+COUNTIF($G730:$BP730,"r0,c5")/2+COUNTIF($G730:$BP730,"p5,c5")/2</f>
        <v/>
      </c>
      <c r="BU730" s="62">
        <f>COUNTIF($G730:$BP730,"KH")+COUNTIF($G730:$BP730,"TL")+COUNTIF($G730:$BP730,"L")</f>
        <v/>
      </c>
      <c r="BV730" s="62" t="n"/>
      <c r="BW730" s="62">
        <f>COUNTIF($G730:$BP730,"hh")</f>
        <v/>
      </c>
      <c r="BX730" s="62">
        <f>COUNTIF($G730:$BP730,"nt7")</f>
        <v/>
      </c>
      <c r="BY730" s="62">
        <f>COUNTIF($G730:$BP730,"P")+COUNTIF($G730:$BP730,"p5,a5")/2+COUNTIF($G730:$BP730,"p5,b5")/2+COUNTIF($G730:$BP730,"p5,c5")/2+COUNTIF($G730:$BP730,"p5,d5")/2</f>
        <v/>
      </c>
      <c r="BZ730" s="63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4">
        <f>IF(BZ730&gt;25,4,IF(BZ730&gt;18,3,IF(BZ730&gt;12,2,IF(BZ730&gt;4,1,0))))-BX730-2+1</f>
        <v/>
      </c>
      <c r="CE730" s="30" t="n"/>
      <c r="CF730" s="64">
        <f>CD730*CI730</f>
        <v/>
      </c>
      <c r="CG730" s="65">
        <f>F730-BY730+1</f>
        <v/>
      </c>
      <c r="CH730" s="64">
        <f>CE730*16</f>
        <v/>
      </c>
      <c r="CI730" s="66">
        <f>VLOOKUP(A730,[1]DATA!$A$6:$AI$331,34,0)</f>
        <v/>
      </c>
      <c r="CJ730" s="67">
        <f>VLOOKUP(A730,[2]CHAMCONG!A$7:CI$333,79,0)</f>
        <v/>
      </c>
      <c r="CK730" s="68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62">
        <f>COUNTIF($G731:$BP731,"a")+COUNTIF($G731:$BP731,"r0,a5")/2+COUNTIF($G731:$BP731,"p5,a5")/2</f>
        <v/>
      </c>
      <c r="BR731" s="62">
        <f>COUNTIF($G731:$BP731,"d")+COUNTIF($G731:$BP731,"r0,d5")/2+COUNTIF($G731:$BP731,"p5,d5")/2</f>
        <v/>
      </c>
      <c r="BS731" s="62">
        <f>COUNTIF($G731:$BP731,"b")+COUNTIF($G731:$BP731,"r0,b5")/2+COUNTIF($G731:$BP731,"p5,b5")/2</f>
        <v/>
      </c>
      <c r="BT731" s="62">
        <f>COUNTIF($G731:$BP731,"c")+COUNTIF($G731:$BP731,"r0,c5")/2+COUNTIF($G731:$BP731,"p5,c5")/2</f>
        <v/>
      </c>
      <c r="BU731" s="62">
        <f>COUNTIF($G731:$BP731,"KH")+COUNTIF($G731:$BP731,"TL")+COUNTIF($G731:$BP731,"L")</f>
        <v/>
      </c>
      <c r="BV731" s="62" t="n"/>
      <c r="BW731" s="62">
        <f>COUNTIF($G731:$BP731,"hh")</f>
        <v/>
      </c>
      <c r="BX731" s="62">
        <f>COUNTIF($G731:$BP731,"nt7")</f>
        <v/>
      </c>
      <c r="BY731" s="62">
        <f>COUNTIF($G731:$BP731,"P")+COUNTIF($G731:$BP731,"p5,a5")/2+COUNTIF($G731:$BP731,"p5,b5")/2+COUNTIF($G731:$BP731,"p5,c5")/2+COUNTIF($G731:$BP731,"p5,d5")/2</f>
        <v/>
      </c>
      <c r="BZ731" s="63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4">
        <f>IF(BZ731&gt;25,4,IF(BZ731&gt;18,3,IF(BZ731&gt;12,2,IF(BZ731&gt;4,1,0))))-BX731-2+1</f>
        <v/>
      </c>
      <c r="CE731" s="30" t="n"/>
      <c r="CF731" s="64">
        <f>CD731*CI731</f>
        <v/>
      </c>
      <c r="CG731" s="65">
        <f>F731-BY731+1</f>
        <v/>
      </c>
      <c r="CH731" s="64">
        <f>CE731*16</f>
        <v/>
      </c>
      <c r="CI731" s="66">
        <f>VLOOKUP(A731,[1]DATA!$A$6:$AI$331,34,0)</f>
        <v/>
      </c>
      <c r="CJ731" s="67">
        <f>VLOOKUP(A731,[2]CHAMCONG!A$7:CI$333,79,0)</f>
        <v/>
      </c>
      <c r="CK731" s="68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62">
        <f>COUNTIF($G732:$BP732,"a")+COUNTIF($G732:$BP732,"r0,a5")/2+COUNTIF($G732:$BP732,"p5,a5")/2</f>
        <v/>
      </c>
      <c r="BR732" s="62">
        <f>COUNTIF($G732:$BP732,"d")+COUNTIF($G732:$BP732,"r0,d5")/2+COUNTIF($G732:$BP732,"p5,d5")/2</f>
        <v/>
      </c>
      <c r="BS732" s="62">
        <f>COUNTIF($G732:$BP732,"b")+COUNTIF($G732:$BP732,"r0,b5")/2+COUNTIF($G732:$BP732,"p5,b5")/2</f>
        <v/>
      </c>
      <c r="BT732" s="62">
        <f>COUNTIF($G732:$BP732,"c")+COUNTIF($G732:$BP732,"r0,c5")/2+COUNTIF($G732:$BP732,"p5,c5")/2</f>
        <v/>
      </c>
      <c r="BU732" s="62">
        <f>COUNTIF($G732:$BP732,"KH")+COUNTIF($G732:$BP732,"TL")+COUNTIF($G732:$BP732,"L")</f>
        <v/>
      </c>
      <c r="BV732" s="62" t="n"/>
      <c r="BW732" s="62">
        <f>COUNTIF($G732:$BP732,"hh")</f>
        <v/>
      </c>
      <c r="BX732" s="62">
        <f>COUNTIF($G732:$BP732,"nt7")</f>
        <v/>
      </c>
      <c r="BY732" s="62">
        <f>COUNTIF($G732:$BP732,"P")+COUNTIF($G732:$BP732,"p5,a5")/2+COUNTIF($G732:$BP732,"p5,b5")/2+COUNTIF($G732:$BP732,"p5,c5")/2+COUNTIF($G732:$BP732,"p5,d5")/2</f>
        <v/>
      </c>
      <c r="BZ732" s="63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4">
        <f>IF(BZ732&gt;25,4,IF(BZ732&gt;18,3,IF(BZ732&gt;12,2,IF(BZ732&gt;4,1,0))))-BX732-2+1</f>
        <v/>
      </c>
      <c r="CE732" s="30" t="n"/>
      <c r="CF732" s="64">
        <f>CD732*CI732</f>
        <v/>
      </c>
      <c r="CG732" s="65">
        <f>F732-BY732+1</f>
        <v/>
      </c>
      <c r="CH732" s="64">
        <f>CE732*16</f>
        <v/>
      </c>
      <c r="CI732" s="66">
        <f>VLOOKUP(A732,[1]DATA!$A$6:$AI$331,34,0)</f>
        <v/>
      </c>
      <c r="CJ732" s="67">
        <f>VLOOKUP(A732,[2]CHAMCONG!A$7:CI$333,79,0)</f>
        <v/>
      </c>
      <c r="CK732" s="68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62">
        <f>COUNTIF($G733:$BP733,"a")+COUNTIF($G733:$BP733,"r0,a5")/2+COUNTIF($G733:$BP733,"p5,a5")/2</f>
        <v/>
      </c>
      <c r="BR733" s="62">
        <f>COUNTIF($G733:$BP733,"d")+COUNTIF($G733:$BP733,"r0,d5")/2+COUNTIF($G733:$BP733,"p5,d5")/2</f>
        <v/>
      </c>
      <c r="BS733" s="62">
        <f>COUNTIF($G733:$BP733,"b")+COUNTIF($G733:$BP733,"r0,b5")/2+COUNTIF($G733:$BP733,"p5,b5")/2</f>
        <v/>
      </c>
      <c r="BT733" s="62">
        <f>COUNTIF($G733:$BP733,"c")+COUNTIF($G733:$BP733,"r0,c5")/2+COUNTIF($G733:$BP733,"p5,c5")/2</f>
        <v/>
      </c>
      <c r="BU733" s="62">
        <f>COUNTIF($G733:$BP733,"KH")+COUNTIF($G733:$BP733,"TL")+COUNTIF($G733:$BP733,"L")</f>
        <v/>
      </c>
      <c r="BV733" s="62" t="n"/>
      <c r="BW733" s="62">
        <f>COUNTIF($G733:$BP733,"hh")</f>
        <v/>
      </c>
      <c r="BX733" s="62">
        <f>COUNTIF($G733:$BP733,"nt7")</f>
        <v/>
      </c>
      <c r="BY733" s="62">
        <f>COUNTIF($G733:$BP733,"P")+COUNTIF($G733:$BP733,"p5,a5")/2+COUNTIF($G733:$BP733,"p5,b5")/2+COUNTIF($G733:$BP733,"p5,c5")/2+COUNTIF($G733:$BP733,"p5,d5")/2</f>
        <v/>
      </c>
      <c r="BZ733" s="63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4">
        <f>IF(BZ733&gt;25,4,IF(BZ733&gt;18,3,IF(BZ733&gt;12,2,IF(BZ733&gt;4,1,0))))-BX733-2+1</f>
        <v/>
      </c>
      <c r="CE733" s="30" t="n"/>
      <c r="CF733" s="64">
        <f>CD733*CI733</f>
        <v/>
      </c>
      <c r="CG733" s="65">
        <f>F733-BY733+1</f>
        <v/>
      </c>
      <c r="CH733" s="64">
        <f>CE733*16</f>
        <v/>
      </c>
      <c r="CI733" s="66">
        <f>VLOOKUP(A733,[1]DATA!$A$6:$AI$331,34,0)</f>
        <v/>
      </c>
      <c r="CJ733" s="67">
        <f>VLOOKUP(A733,[2]CHAMCONG!A$7:CI$333,79,0)</f>
        <v/>
      </c>
      <c r="CK733" s="68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62">
        <f>COUNTIF($G734:$BP734,"a")+COUNTIF($G734:$BP734,"r0,a5")/2+COUNTIF($G734:$BP734,"p5,a5")/2</f>
        <v/>
      </c>
      <c r="BR734" s="62">
        <f>COUNTIF($G734:$BP734,"d")+COUNTIF($G734:$BP734,"r0,d5")/2+COUNTIF($G734:$BP734,"p5,d5")/2</f>
        <v/>
      </c>
      <c r="BS734" s="62">
        <f>COUNTIF($G734:$BP734,"b")+COUNTIF($G734:$BP734,"r0,b5")/2+COUNTIF($G734:$BP734,"p5,b5")/2</f>
        <v/>
      </c>
      <c r="BT734" s="62">
        <f>COUNTIF($G734:$BP734,"c")+COUNTIF($G734:$BP734,"r0,c5")/2+COUNTIF($G734:$BP734,"p5,c5")/2</f>
        <v/>
      </c>
      <c r="BU734" s="62">
        <f>COUNTIF($G734:$BP734,"KH")+COUNTIF($G734:$BP734,"TL")+COUNTIF($G734:$BP734,"L")</f>
        <v/>
      </c>
      <c r="BV734" s="62" t="n"/>
      <c r="BW734" s="62">
        <f>COUNTIF($G734:$BP734,"hh")</f>
        <v/>
      </c>
      <c r="BX734" s="62">
        <f>COUNTIF($G734:$BP734,"nt7")</f>
        <v/>
      </c>
      <c r="BY734" s="62">
        <f>COUNTIF($G734:$BP734,"P")+COUNTIF($G734:$BP734,"p5,a5")/2+COUNTIF($G734:$BP734,"p5,b5")/2+COUNTIF($G734:$BP734,"p5,c5")/2+COUNTIF($G734:$BP734,"p5,d5")/2</f>
        <v/>
      </c>
      <c r="BZ734" s="63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4">
        <f>IF(BZ734&gt;25,4,IF(BZ734&gt;18,3,IF(BZ734&gt;12,2,IF(BZ734&gt;4,1,0))))-BX734-2+1</f>
        <v/>
      </c>
      <c r="CE734" s="30" t="n"/>
      <c r="CF734" s="64">
        <f>CD734*CI734</f>
        <v/>
      </c>
      <c r="CG734" s="65">
        <f>F734-BY734+1</f>
        <v/>
      </c>
      <c r="CH734" s="64">
        <f>CE734*16</f>
        <v/>
      </c>
      <c r="CI734" s="66">
        <f>VLOOKUP(A734,[1]DATA!$A$6:$AI$331,34,0)</f>
        <v/>
      </c>
      <c r="CJ734" s="67">
        <f>VLOOKUP(A734,[2]CHAMCONG!A$7:CI$333,79,0)</f>
        <v/>
      </c>
      <c r="CK734" s="68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62">
        <f>COUNTIF($G735:$BP735,"a")+COUNTIF($G735:$BP735,"r0,a5")/2+COUNTIF($G735:$BP735,"p5,a5")/2</f>
        <v/>
      </c>
      <c r="BR735" s="62">
        <f>COUNTIF($G735:$BP735,"d")+COUNTIF($G735:$BP735,"r0,d5")/2+COUNTIF($G735:$BP735,"p5,d5")/2</f>
        <v/>
      </c>
      <c r="BS735" s="62">
        <f>COUNTIF($G735:$BP735,"b")+COUNTIF($G735:$BP735,"r0,b5")/2+COUNTIF($G735:$BP735,"p5,b5")/2</f>
        <v/>
      </c>
      <c r="BT735" s="62">
        <f>COUNTIF($G735:$BP735,"c")+COUNTIF($G735:$BP735,"r0,c5")/2+COUNTIF($G735:$BP735,"p5,c5")/2</f>
        <v/>
      </c>
      <c r="BU735" s="62">
        <f>COUNTIF($G735:$BP735,"KH")+COUNTIF($G735:$BP735,"TL")+COUNTIF($G735:$BP735,"L")</f>
        <v/>
      </c>
      <c r="BV735" s="62" t="n"/>
      <c r="BW735" s="62">
        <f>COUNTIF($G735:$BP735,"hh")</f>
        <v/>
      </c>
      <c r="BX735" s="62">
        <f>COUNTIF($G735:$BP735,"nt7")</f>
        <v/>
      </c>
      <c r="BY735" s="62">
        <f>COUNTIF($G735:$BP735,"P")+COUNTIF($G735:$BP735,"p5,a5")/2+COUNTIF($G735:$BP735,"p5,b5")/2+COUNTIF($G735:$BP735,"p5,c5")/2+COUNTIF($G735:$BP735,"p5,d5")/2</f>
        <v/>
      </c>
      <c r="BZ735" s="63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4">
        <f>IF(BZ735&gt;25,4,IF(BZ735&gt;18,3,IF(BZ735&gt;12,2,IF(BZ735&gt;4,1,0))))-BX735-2+1</f>
        <v/>
      </c>
      <c r="CE735" s="30" t="n"/>
      <c r="CF735" s="64">
        <f>CD735*CI735</f>
        <v/>
      </c>
      <c r="CG735" s="65">
        <f>F735-BY735+1</f>
        <v/>
      </c>
      <c r="CH735" s="64">
        <f>CE735*16</f>
        <v/>
      </c>
      <c r="CI735" s="66">
        <f>VLOOKUP(A735,[1]DATA!$A$6:$AI$331,34,0)</f>
        <v/>
      </c>
      <c r="CJ735" s="67">
        <f>VLOOKUP(A735,[2]CHAMCONG!A$7:CI$333,79,0)</f>
        <v/>
      </c>
      <c r="CK735" s="68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62">
        <f>COUNTIF($G736:$BP736,"a")+COUNTIF($G736:$BP736,"r0,a5")/2+COUNTIF($G736:$BP736,"p5,a5")/2</f>
        <v/>
      </c>
      <c r="BR736" s="62">
        <f>COUNTIF($G736:$BP736,"d")+COUNTIF($G736:$BP736,"r0,d5")/2+COUNTIF($G736:$BP736,"p5,d5")/2</f>
        <v/>
      </c>
      <c r="BS736" s="62">
        <f>COUNTIF($G736:$BP736,"b")+COUNTIF($G736:$BP736,"r0,b5")/2+COUNTIF($G736:$BP736,"p5,b5")/2</f>
        <v/>
      </c>
      <c r="BT736" s="62">
        <f>COUNTIF($G736:$BP736,"c")+COUNTIF($G736:$BP736,"r0,c5")/2+COUNTIF($G736:$BP736,"p5,c5")/2</f>
        <v/>
      </c>
      <c r="BU736" s="62">
        <f>COUNTIF($G736:$BP736,"KH")+COUNTIF($G736:$BP736,"TL")+COUNTIF($G736:$BP736,"L")</f>
        <v/>
      </c>
      <c r="BV736" s="62" t="n"/>
      <c r="BW736" s="62">
        <f>COUNTIF($G736:$BP736,"hh")</f>
        <v/>
      </c>
      <c r="BX736" s="62">
        <f>COUNTIF($G736:$BP736,"nt7")</f>
        <v/>
      </c>
      <c r="BY736" s="62">
        <f>COUNTIF($G736:$BP736,"P")+COUNTIF($G736:$BP736,"p5,a5")/2+COUNTIF($G736:$BP736,"p5,b5")/2+COUNTIF($G736:$BP736,"p5,c5")/2+COUNTIF($G736:$BP736,"p5,d5")/2</f>
        <v/>
      </c>
      <c r="BZ736" s="63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4">
        <f>IF(BZ736&gt;25,4,IF(BZ736&gt;18,3,IF(BZ736&gt;12,2,IF(BZ736&gt;4,1,0))))-BX736-2+1</f>
        <v/>
      </c>
      <c r="CE736" s="30" t="n"/>
      <c r="CF736" s="64">
        <f>CD736*CI736</f>
        <v/>
      </c>
      <c r="CG736" s="65">
        <f>F736-BY736+1</f>
        <v/>
      </c>
      <c r="CH736" s="64">
        <f>CE736*16</f>
        <v/>
      </c>
      <c r="CI736" s="66">
        <f>VLOOKUP(A736,[1]DATA!$A$6:$AI$331,34,0)</f>
        <v/>
      </c>
      <c r="CJ736" s="67">
        <f>VLOOKUP(A736,[2]CHAMCONG!A$7:CI$333,79,0)</f>
        <v/>
      </c>
      <c r="CK736" s="68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62">
        <f>COUNTIF($G737:$BP737,"a")+COUNTIF($G737:$BP737,"r0,a5")/2+COUNTIF($G737:$BP737,"p5,a5")/2</f>
        <v/>
      </c>
      <c r="BR737" s="62">
        <f>COUNTIF($G737:$BP737,"d")+COUNTIF($G737:$BP737,"r0,d5")/2+COUNTIF($G737:$BP737,"p5,d5")/2</f>
        <v/>
      </c>
      <c r="BS737" s="62">
        <f>COUNTIF($G737:$BP737,"b")+COUNTIF($G737:$BP737,"r0,b5")/2+COUNTIF($G737:$BP737,"p5,b5")/2</f>
        <v/>
      </c>
      <c r="BT737" s="62">
        <f>COUNTIF($G737:$BP737,"c")+COUNTIF($G737:$BP737,"r0,c5")/2+COUNTIF($G737:$BP737,"p5,c5")/2</f>
        <v/>
      </c>
      <c r="BU737" s="62">
        <f>COUNTIF($G737:$BP737,"KH")+COUNTIF($G737:$BP737,"TL")+COUNTIF($G737:$BP737,"L")</f>
        <v/>
      </c>
      <c r="BV737" s="62" t="n"/>
      <c r="BW737" s="62">
        <f>COUNTIF($G737:$BP737,"hh")</f>
        <v/>
      </c>
      <c r="BX737" s="62">
        <f>COUNTIF($G737:$BP737,"nt7")</f>
        <v/>
      </c>
      <c r="BY737" s="62">
        <f>COUNTIF($G737:$BP737,"P")+COUNTIF($G737:$BP737,"p5,a5")/2+COUNTIF($G737:$BP737,"p5,b5")/2+COUNTIF($G737:$BP737,"p5,c5")/2+COUNTIF($G737:$BP737,"p5,d5")/2</f>
        <v/>
      </c>
      <c r="BZ737" s="63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4">
        <f>IF(BZ737&gt;25,4,IF(BZ737&gt;18,3,IF(BZ737&gt;12,2,IF(BZ737&gt;4,1,0))))-BX737-2+1</f>
        <v/>
      </c>
      <c r="CE737" s="30" t="n"/>
      <c r="CF737" s="64">
        <f>CD737*CI737</f>
        <v/>
      </c>
      <c r="CG737" s="65">
        <f>F737-BY737+1</f>
        <v/>
      </c>
      <c r="CH737" s="64">
        <f>CE737*16</f>
        <v/>
      </c>
      <c r="CI737" s="66">
        <f>VLOOKUP(A737,[1]DATA!$A$6:$AI$331,34,0)</f>
        <v/>
      </c>
      <c r="CJ737" s="67">
        <f>VLOOKUP(A737,[2]CHAMCONG!A$7:CI$333,79,0)</f>
        <v/>
      </c>
      <c r="CK737" s="68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62">
        <f>COUNTIF($G738:$BP738,"a")+COUNTIF($G738:$BP738,"r0,a5")/2+COUNTIF($G738:$BP738,"p5,a5")/2</f>
        <v/>
      </c>
      <c r="BR738" s="62">
        <f>COUNTIF($G738:$BP738,"d")+COUNTIF($G738:$BP738,"r0,d5")/2+COUNTIF($G738:$BP738,"p5,d5")/2</f>
        <v/>
      </c>
      <c r="BS738" s="62">
        <f>COUNTIF($G738:$BP738,"b")+COUNTIF($G738:$BP738,"r0,b5")/2+COUNTIF($G738:$BP738,"p5,b5")/2</f>
        <v/>
      </c>
      <c r="BT738" s="62">
        <f>COUNTIF($G738:$BP738,"c")+COUNTIF($G738:$BP738,"r0,c5")/2+COUNTIF($G738:$BP738,"p5,c5")/2</f>
        <v/>
      </c>
      <c r="BU738" s="62">
        <f>COUNTIF($G738:$BP738,"KH")+COUNTIF($G738:$BP738,"TL")+COUNTIF($G738:$BP738,"L")</f>
        <v/>
      </c>
      <c r="BV738" s="62" t="n"/>
      <c r="BW738" s="62">
        <f>COUNTIF($G738:$BP738,"hh")</f>
        <v/>
      </c>
      <c r="BX738" s="62">
        <f>COUNTIF($G738:$BP738,"nt7")</f>
        <v/>
      </c>
      <c r="BY738" s="62">
        <f>COUNTIF($G738:$BP738,"P")+COUNTIF($G738:$BP738,"p5,a5")/2+COUNTIF($G738:$BP738,"p5,b5")/2+COUNTIF($G738:$BP738,"p5,c5")/2+COUNTIF($G738:$BP738,"p5,d5")/2</f>
        <v/>
      </c>
      <c r="BZ738" s="63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4">
        <f>IF(BZ738&gt;25,4,IF(BZ738&gt;18,3,IF(BZ738&gt;12,2,IF(BZ738&gt;4,1,0))))-BX738-2+1</f>
        <v/>
      </c>
      <c r="CE738" s="30" t="n"/>
      <c r="CF738" s="64">
        <f>CD738*CI738</f>
        <v/>
      </c>
      <c r="CG738" s="65">
        <f>F738-BY738+1</f>
        <v/>
      </c>
      <c r="CH738" s="64">
        <f>CE738*16</f>
        <v/>
      </c>
      <c r="CI738" s="66">
        <f>VLOOKUP(A738,[1]DATA!$A$6:$AI$331,34,0)</f>
        <v/>
      </c>
      <c r="CJ738" s="67">
        <f>VLOOKUP(A738,[2]CHAMCONG!A$7:CI$333,79,0)</f>
        <v/>
      </c>
      <c r="CK738" s="68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62">
        <f>COUNTIF($G739:$BP739,"a")+COUNTIF($G739:$BP739,"r0,a5")/2+COUNTIF($G739:$BP739,"p5,a5")/2</f>
        <v/>
      </c>
      <c r="BR739" s="62">
        <f>COUNTIF($G739:$BP739,"d")+COUNTIF($G739:$BP739,"r0,d5")/2+COUNTIF($G739:$BP739,"p5,d5")/2</f>
        <v/>
      </c>
      <c r="BS739" s="62">
        <f>COUNTIF($G739:$BP739,"b")+COUNTIF($G739:$BP739,"r0,b5")/2+COUNTIF($G739:$BP739,"p5,b5")/2</f>
        <v/>
      </c>
      <c r="BT739" s="62">
        <f>COUNTIF($G739:$BP739,"c")+COUNTIF($G739:$BP739,"r0,c5")/2+COUNTIF($G739:$BP739,"p5,c5")/2</f>
        <v/>
      </c>
      <c r="BU739" s="62">
        <f>COUNTIF($G739:$BP739,"KH")+COUNTIF($G739:$BP739,"TL")+COUNTIF($G739:$BP739,"L")</f>
        <v/>
      </c>
      <c r="BV739" s="62" t="n"/>
      <c r="BW739" s="62">
        <f>COUNTIF($G739:$BP739,"hh")</f>
        <v/>
      </c>
      <c r="BX739" s="62">
        <f>COUNTIF($G739:$BP739,"nt7")</f>
        <v/>
      </c>
      <c r="BY739" s="62">
        <f>COUNTIF($G739:$BP739,"P")+COUNTIF($G739:$BP739,"p5,a5")/2+COUNTIF($G739:$BP739,"p5,b5")/2+COUNTIF($G739:$BP739,"p5,c5")/2+COUNTIF($G739:$BP739,"p5,d5")/2</f>
        <v/>
      </c>
      <c r="BZ739" s="63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4">
        <f>IF(BZ739&gt;25,4,IF(BZ739&gt;18,3,IF(BZ739&gt;12,2,IF(BZ739&gt;4,1,0))))-BX739-2+1</f>
        <v/>
      </c>
      <c r="CE739" s="30" t="n"/>
      <c r="CF739" s="64">
        <f>CD739*CI739</f>
        <v/>
      </c>
      <c r="CG739" s="65">
        <f>F739-BY739+1</f>
        <v/>
      </c>
      <c r="CH739" s="64">
        <f>CE739*16</f>
        <v/>
      </c>
      <c r="CI739" s="66">
        <f>VLOOKUP(A739,[1]DATA!$A$6:$AI$331,34,0)</f>
        <v/>
      </c>
      <c r="CJ739" s="67">
        <f>VLOOKUP(A739,[2]CHAMCONG!A$7:CI$333,79,0)</f>
        <v/>
      </c>
      <c r="CK739" s="68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62">
        <f>COUNTIF($G740:$BP740,"a")+COUNTIF($G740:$BP740,"r0,a5")/2+COUNTIF($G740:$BP740,"p5,a5")/2</f>
        <v/>
      </c>
      <c r="BR740" s="62">
        <f>COUNTIF($G740:$BP740,"d")+COUNTIF($G740:$BP740,"r0,d5")/2+COUNTIF($G740:$BP740,"p5,d5")/2</f>
        <v/>
      </c>
      <c r="BS740" s="62">
        <f>COUNTIF($G740:$BP740,"b")+COUNTIF($G740:$BP740,"r0,b5")/2+COUNTIF($G740:$BP740,"p5,b5")/2</f>
        <v/>
      </c>
      <c r="BT740" s="62">
        <f>COUNTIF($G740:$BP740,"c")+COUNTIF($G740:$BP740,"r0,c5")/2+COUNTIF($G740:$BP740,"p5,c5")/2</f>
        <v/>
      </c>
      <c r="BU740" s="62">
        <f>COUNTIF($G740:$BP740,"KH")+COUNTIF($G740:$BP740,"TL")+COUNTIF($G740:$BP740,"L")</f>
        <v/>
      </c>
      <c r="BV740" s="62" t="n"/>
      <c r="BW740" s="62">
        <f>COUNTIF($G740:$BP740,"hh")</f>
        <v/>
      </c>
      <c r="BX740" s="62">
        <f>COUNTIF($G740:$BP740,"nt7")</f>
        <v/>
      </c>
      <c r="BY740" s="62">
        <f>COUNTIF($G740:$BP740,"P")+COUNTIF($G740:$BP740,"p5,a5")/2+COUNTIF($G740:$BP740,"p5,b5")/2+COUNTIF($G740:$BP740,"p5,c5")/2+COUNTIF($G740:$BP740,"p5,d5")/2</f>
        <v/>
      </c>
      <c r="BZ740" s="63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4">
        <f>IF(BZ740&gt;25,4,IF(BZ740&gt;18,3,IF(BZ740&gt;12,2,IF(BZ740&gt;4,1,0))))-BX740-2+1</f>
        <v/>
      </c>
      <c r="CE740" s="30" t="n"/>
      <c r="CF740" s="64">
        <f>CD740*CI740</f>
        <v/>
      </c>
      <c r="CG740" s="65">
        <f>F740-BY740+1</f>
        <v/>
      </c>
      <c r="CH740" s="64">
        <f>CE740*16</f>
        <v/>
      </c>
      <c r="CI740" s="66">
        <f>VLOOKUP(A740,[1]DATA!$A$6:$AI$331,34,0)</f>
        <v/>
      </c>
      <c r="CJ740" s="67">
        <f>VLOOKUP(A740,[2]CHAMCONG!A$7:CI$333,79,0)</f>
        <v/>
      </c>
      <c r="CK740" s="68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62">
        <f>COUNTIF($G741:$BP741,"a")+COUNTIF($G741:$BP741,"r0,a5")/2+COUNTIF($G741:$BP741,"p5,a5")/2</f>
        <v/>
      </c>
      <c r="BR741" s="62">
        <f>COUNTIF($G741:$BP741,"d")+COUNTIF($G741:$BP741,"r0,d5")/2+COUNTIF($G741:$BP741,"p5,d5")/2</f>
        <v/>
      </c>
      <c r="BS741" s="62">
        <f>COUNTIF($G741:$BP741,"b")+COUNTIF($G741:$BP741,"r0,b5")/2+COUNTIF($G741:$BP741,"p5,b5")/2</f>
        <v/>
      </c>
      <c r="BT741" s="62">
        <f>COUNTIF($G741:$BP741,"c")+COUNTIF($G741:$BP741,"r0,c5")/2+COUNTIF($G741:$BP741,"p5,c5")/2</f>
        <v/>
      </c>
      <c r="BU741" s="62">
        <f>COUNTIF($G741:$BP741,"KH")+COUNTIF($G741:$BP741,"TL")+COUNTIF($G741:$BP741,"L")</f>
        <v/>
      </c>
      <c r="BV741" s="62" t="n"/>
      <c r="BW741" s="62">
        <f>COUNTIF($G741:$BP741,"hh")</f>
        <v/>
      </c>
      <c r="BX741" s="62">
        <f>COUNTIF($G741:$BP741,"nt7")</f>
        <v/>
      </c>
      <c r="BY741" s="62">
        <f>COUNTIF($G741:$BP741,"P")+COUNTIF($G741:$BP741,"p5,a5")/2+COUNTIF($G741:$BP741,"p5,b5")/2+COUNTIF($G741:$BP741,"p5,c5")/2+COUNTIF($G741:$BP741,"p5,d5")/2</f>
        <v/>
      </c>
      <c r="BZ741" s="63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4">
        <f>IF(BZ741&gt;25,4,IF(BZ741&gt;18,3,IF(BZ741&gt;12,2,IF(BZ741&gt;4,1,0))))-BX741-2+1</f>
        <v/>
      </c>
      <c r="CE741" s="30" t="n"/>
      <c r="CF741" s="64">
        <f>CD741*CI741</f>
        <v/>
      </c>
      <c r="CG741" s="65">
        <f>F741-BY741+1</f>
        <v/>
      </c>
      <c r="CH741" s="64">
        <f>CE741*16</f>
        <v/>
      </c>
      <c r="CI741" s="66">
        <f>VLOOKUP(A741,[1]DATA!$A$6:$AI$331,34,0)</f>
        <v/>
      </c>
      <c r="CJ741" s="67">
        <f>VLOOKUP(A741,[2]CHAMCONG!A$7:CI$333,79,0)</f>
        <v/>
      </c>
      <c r="CK741" s="68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62">
        <f>COUNTIF($G742:$BP742,"a")+COUNTIF($G742:$BP742,"r0,a5")/2+COUNTIF($G742:$BP742,"p5,a5")/2</f>
        <v/>
      </c>
      <c r="BR742" s="62">
        <f>COUNTIF($G742:$BP742,"d")+COUNTIF($G742:$BP742,"r0,d5")/2+COUNTIF($G742:$BP742,"p5,d5")/2</f>
        <v/>
      </c>
      <c r="BS742" s="62">
        <f>COUNTIF($G742:$BP742,"b")+COUNTIF($G742:$BP742,"r0,b5")/2+COUNTIF($G742:$BP742,"p5,b5")/2</f>
        <v/>
      </c>
      <c r="BT742" s="62">
        <f>COUNTIF($G742:$BP742,"c")+COUNTIF($G742:$BP742,"r0,c5")/2+COUNTIF($G742:$BP742,"p5,c5")/2</f>
        <v/>
      </c>
      <c r="BU742" s="62">
        <f>COUNTIF($G742:$BP742,"KH")+COUNTIF($G742:$BP742,"TL")+COUNTIF($G742:$BP742,"L")</f>
        <v/>
      </c>
      <c r="BV742" s="62" t="n"/>
      <c r="BW742" s="62">
        <f>COUNTIF($G742:$BP742,"hh")</f>
        <v/>
      </c>
      <c r="BX742" s="62">
        <f>COUNTIF($G742:$BP742,"nt7")</f>
        <v/>
      </c>
      <c r="BY742" s="62">
        <f>COUNTIF($G742:$BP742,"P")+COUNTIF($G742:$BP742,"p5,a5")/2+COUNTIF($G742:$BP742,"p5,b5")/2+COUNTIF($G742:$BP742,"p5,c5")/2+COUNTIF($G742:$BP742,"p5,d5")/2</f>
        <v/>
      </c>
      <c r="BZ742" s="63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4">
        <f>IF(BZ742&gt;25,4,IF(BZ742&gt;18,3,IF(BZ742&gt;12,2,IF(BZ742&gt;4,1,0))))-BX742-2+1</f>
        <v/>
      </c>
      <c r="CE742" s="30" t="n"/>
      <c r="CF742" s="64">
        <f>CD742*CI742</f>
        <v/>
      </c>
      <c r="CG742" s="65">
        <f>F742-BY742+1</f>
        <v/>
      </c>
      <c r="CH742" s="64">
        <f>CE742*16</f>
        <v/>
      </c>
      <c r="CI742" s="66">
        <f>VLOOKUP(A742,[1]DATA!$A$6:$AI$331,34,0)</f>
        <v/>
      </c>
      <c r="CJ742" s="67">
        <f>VLOOKUP(A742,[2]CHAMCONG!A$7:CI$333,79,0)</f>
        <v/>
      </c>
      <c r="CK742" s="68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62">
        <f>COUNTIF($G743:$BP743,"a")+COUNTIF($G743:$BP743,"r0,a5")/2+COUNTIF($G743:$BP743,"p5,a5")/2</f>
        <v/>
      </c>
      <c r="BR743" s="62">
        <f>COUNTIF($G743:$BP743,"d")+COUNTIF($G743:$BP743,"r0,d5")/2+COUNTIF($G743:$BP743,"p5,d5")/2</f>
        <v/>
      </c>
      <c r="BS743" s="62">
        <f>COUNTIF($G743:$BP743,"b")+COUNTIF($G743:$BP743,"r0,b5")/2+COUNTIF($G743:$BP743,"p5,b5")/2</f>
        <v/>
      </c>
      <c r="BT743" s="62">
        <f>COUNTIF($G743:$BP743,"c")+COUNTIF($G743:$BP743,"r0,c5")/2+COUNTIF($G743:$BP743,"p5,c5")/2</f>
        <v/>
      </c>
      <c r="BU743" s="62">
        <f>COUNTIF($G743:$BP743,"KH")+COUNTIF($G743:$BP743,"TL")+COUNTIF($G743:$BP743,"L")</f>
        <v/>
      </c>
      <c r="BV743" s="62" t="n"/>
      <c r="BW743" s="62">
        <f>COUNTIF($G743:$BP743,"hh")</f>
        <v/>
      </c>
      <c r="BX743" s="62">
        <f>COUNTIF($G743:$BP743,"nt7")</f>
        <v/>
      </c>
      <c r="BY743" s="62">
        <f>COUNTIF($G743:$BP743,"P")+COUNTIF($G743:$BP743,"p5,a5")/2+COUNTIF($G743:$BP743,"p5,b5")/2+COUNTIF($G743:$BP743,"p5,c5")/2+COUNTIF($G743:$BP743,"p5,d5")/2</f>
        <v/>
      </c>
      <c r="BZ743" s="63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4">
        <f>IF(BZ743&gt;25,4,IF(BZ743&gt;18,3,IF(BZ743&gt;12,2,IF(BZ743&gt;4,1,0))))-BX743-2+1</f>
        <v/>
      </c>
      <c r="CE743" s="30" t="n"/>
      <c r="CF743" s="64">
        <f>CD743*CI743</f>
        <v/>
      </c>
      <c r="CG743" s="65">
        <f>F743-BY743+1</f>
        <v/>
      </c>
      <c r="CH743" s="64">
        <f>CE743*16</f>
        <v/>
      </c>
      <c r="CI743" s="66">
        <f>VLOOKUP(A743,[1]DATA!$A$6:$AI$331,34,0)</f>
        <v/>
      </c>
      <c r="CJ743" s="67">
        <f>VLOOKUP(A743,[2]CHAMCONG!A$7:CI$333,79,0)</f>
        <v/>
      </c>
      <c r="CK743" s="68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62">
        <f>COUNTIF($G744:$BP744,"a")+COUNTIF($G744:$BP744,"r0,a5")/2+COUNTIF($G744:$BP744,"p5,a5")/2</f>
        <v/>
      </c>
      <c r="BR744" s="62">
        <f>COUNTIF($G744:$BP744,"d")+COUNTIF($G744:$BP744,"r0,d5")/2+COUNTIF($G744:$BP744,"p5,d5")/2</f>
        <v/>
      </c>
      <c r="BS744" s="62">
        <f>COUNTIF($G744:$BP744,"b")+COUNTIF($G744:$BP744,"r0,b5")/2+COUNTIF($G744:$BP744,"p5,b5")/2</f>
        <v/>
      </c>
      <c r="BT744" s="62">
        <f>COUNTIF($G744:$BP744,"c")+COUNTIF($G744:$BP744,"r0,c5")/2+COUNTIF($G744:$BP744,"p5,c5")/2</f>
        <v/>
      </c>
      <c r="BU744" s="62">
        <f>COUNTIF($G744:$BP744,"KH")+COUNTIF($G744:$BP744,"TL")+COUNTIF($G744:$BP744,"L")</f>
        <v/>
      </c>
      <c r="BV744" s="62" t="n"/>
      <c r="BW744" s="62">
        <f>COUNTIF($G744:$BP744,"hh")</f>
        <v/>
      </c>
      <c r="BX744" s="62">
        <f>COUNTIF($G744:$BP744,"nt7")</f>
        <v/>
      </c>
      <c r="BY744" s="62">
        <f>COUNTIF($G744:$BP744,"P")+COUNTIF($G744:$BP744,"p5,a5")/2+COUNTIF($G744:$BP744,"p5,b5")/2+COUNTIF($G744:$BP744,"p5,c5")/2+COUNTIF($G744:$BP744,"p5,d5")/2</f>
        <v/>
      </c>
      <c r="BZ744" s="63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4">
        <f>IF(BZ744&gt;25,4,IF(BZ744&gt;18,3,IF(BZ744&gt;12,2,IF(BZ744&gt;4,1,0))))-BX744-2+1</f>
        <v/>
      </c>
      <c r="CE744" s="30" t="n"/>
      <c r="CF744" s="64">
        <f>CD744*CI744</f>
        <v/>
      </c>
      <c r="CG744" s="65">
        <f>F744-BY744+1</f>
        <v/>
      </c>
      <c r="CH744" s="64">
        <f>CE744*16</f>
        <v/>
      </c>
      <c r="CI744" s="66">
        <f>VLOOKUP(A744,[1]DATA!$A$6:$AI$331,34,0)</f>
        <v/>
      </c>
      <c r="CJ744" s="67">
        <f>VLOOKUP(A744,[2]CHAMCONG!A$7:CI$333,79,0)</f>
        <v/>
      </c>
      <c r="CK744" s="68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62">
        <f>COUNTIF($G745:$BP745,"a")+COUNTIF($G745:$BP745,"r0,a5")/2+COUNTIF($G745:$BP745,"p5,a5")/2</f>
        <v/>
      </c>
      <c r="BR745" s="62">
        <f>COUNTIF($G745:$BP745,"d")+COUNTIF($G745:$BP745,"r0,d5")/2+COUNTIF($G745:$BP745,"p5,d5")/2</f>
        <v/>
      </c>
      <c r="BS745" s="62">
        <f>COUNTIF($G745:$BP745,"b")+COUNTIF($G745:$BP745,"r0,b5")/2+COUNTIF($G745:$BP745,"p5,b5")/2</f>
        <v/>
      </c>
      <c r="BT745" s="62">
        <f>COUNTIF($G745:$BP745,"c")+COUNTIF($G745:$BP745,"r0,c5")/2+COUNTIF($G745:$BP745,"p5,c5")/2</f>
        <v/>
      </c>
      <c r="BU745" s="62">
        <f>COUNTIF($G745:$BP745,"KH")+COUNTIF($G745:$BP745,"TL")+COUNTIF($G745:$BP745,"L")</f>
        <v/>
      </c>
      <c r="BV745" s="62" t="n"/>
      <c r="BW745" s="62">
        <f>COUNTIF($G745:$BP745,"hh")</f>
        <v/>
      </c>
      <c r="BX745" s="62">
        <f>COUNTIF($G745:$BP745,"nt7")</f>
        <v/>
      </c>
      <c r="BY745" s="62">
        <f>COUNTIF($G745:$BP745,"P")+COUNTIF($G745:$BP745,"p5,a5")/2+COUNTIF($G745:$BP745,"p5,b5")/2+COUNTIF($G745:$BP745,"p5,c5")/2+COUNTIF($G745:$BP745,"p5,d5")/2</f>
        <v/>
      </c>
      <c r="BZ745" s="63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4">
        <f>IF(BZ745&gt;25,4,IF(BZ745&gt;18,3,IF(BZ745&gt;12,2,IF(BZ745&gt;4,1,0))))-BX745-2+1</f>
        <v/>
      </c>
      <c r="CE745" s="30" t="n"/>
      <c r="CF745" s="64">
        <f>CD745*CI745</f>
        <v/>
      </c>
      <c r="CG745" s="65">
        <f>F745-BY745+1</f>
        <v/>
      </c>
      <c r="CH745" s="64">
        <f>CE745*16</f>
        <v/>
      </c>
      <c r="CI745" s="66">
        <f>VLOOKUP(A745,[1]DATA!$A$6:$AI$331,34,0)</f>
        <v/>
      </c>
      <c r="CJ745" s="67">
        <f>VLOOKUP(A745,[2]CHAMCONG!A$7:CI$333,79,0)</f>
        <v/>
      </c>
      <c r="CK745" s="68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62">
        <f>COUNTIF($G746:$BP746,"a")+COUNTIF($G746:$BP746,"r0,a5")/2+COUNTIF($G746:$BP746,"p5,a5")/2</f>
        <v/>
      </c>
      <c r="BR746" s="62">
        <f>COUNTIF($G746:$BP746,"d")+COUNTIF($G746:$BP746,"r0,d5")/2+COUNTIF($G746:$BP746,"p5,d5")/2</f>
        <v/>
      </c>
      <c r="BS746" s="62">
        <f>COUNTIF($G746:$BP746,"b")+COUNTIF($G746:$BP746,"r0,b5")/2+COUNTIF($G746:$BP746,"p5,b5")/2</f>
        <v/>
      </c>
      <c r="BT746" s="62">
        <f>COUNTIF($G746:$BP746,"c")+COUNTIF($G746:$BP746,"r0,c5")/2+COUNTIF($G746:$BP746,"p5,c5")/2</f>
        <v/>
      </c>
      <c r="BU746" s="62">
        <f>COUNTIF($G746:$BP746,"KH")+COUNTIF($G746:$BP746,"TL")+COUNTIF($G746:$BP746,"L")</f>
        <v/>
      </c>
      <c r="BV746" s="62" t="n"/>
      <c r="BW746" s="62">
        <f>COUNTIF($G746:$BP746,"hh")</f>
        <v/>
      </c>
      <c r="BX746" s="62">
        <f>COUNTIF($G746:$BP746,"nt7")</f>
        <v/>
      </c>
      <c r="BY746" s="62">
        <f>COUNTIF($G746:$BP746,"P")+COUNTIF($G746:$BP746,"p5,a5")/2+COUNTIF($G746:$BP746,"p5,b5")/2+COUNTIF($G746:$BP746,"p5,c5")/2+COUNTIF($G746:$BP746,"p5,d5")/2</f>
        <v/>
      </c>
      <c r="BZ746" s="63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4">
        <f>IF(BZ746&gt;25,4,IF(BZ746&gt;18,3,IF(BZ746&gt;12,2,IF(BZ746&gt;4,1,0))))-BX746-2+1</f>
        <v/>
      </c>
      <c r="CE746" s="30" t="n"/>
      <c r="CF746" s="64">
        <f>CD746*CI746</f>
        <v/>
      </c>
      <c r="CG746" s="65">
        <f>F746-BY746+1</f>
        <v/>
      </c>
      <c r="CH746" s="64">
        <f>CE746*16</f>
        <v/>
      </c>
      <c r="CI746" s="66">
        <f>VLOOKUP(A746,[1]DATA!$A$6:$AI$331,34,0)</f>
        <v/>
      </c>
      <c r="CJ746" s="67">
        <f>VLOOKUP(A746,[2]CHAMCONG!A$7:CI$333,79,0)</f>
        <v/>
      </c>
      <c r="CK746" s="68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62">
        <f>COUNTIF($G747:$BP747,"a")+COUNTIF($G747:$BP747,"r0,a5")/2+COUNTIF($G747:$BP747,"p5,a5")/2</f>
        <v/>
      </c>
      <c r="BR747" s="62">
        <f>COUNTIF($G747:$BP747,"d")+COUNTIF($G747:$BP747,"r0,d5")/2+COUNTIF($G747:$BP747,"p5,d5")/2</f>
        <v/>
      </c>
      <c r="BS747" s="62">
        <f>COUNTIF($G747:$BP747,"b")+COUNTIF($G747:$BP747,"r0,b5")/2+COUNTIF($G747:$BP747,"p5,b5")/2</f>
        <v/>
      </c>
      <c r="BT747" s="62">
        <f>COUNTIF($G747:$BP747,"c")+COUNTIF($G747:$BP747,"r0,c5")/2+COUNTIF($G747:$BP747,"p5,c5")/2</f>
        <v/>
      </c>
      <c r="BU747" s="62">
        <f>COUNTIF($G747:$BP747,"KH")+COUNTIF($G747:$BP747,"TL")+COUNTIF($G747:$BP747,"L")</f>
        <v/>
      </c>
      <c r="BV747" s="62" t="n"/>
      <c r="BW747" s="62">
        <f>COUNTIF($G747:$BP747,"hh")</f>
        <v/>
      </c>
      <c r="BX747" s="62">
        <f>COUNTIF($G747:$BP747,"nt7")</f>
        <v/>
      </c>
      <c r="BY747" s="62">
        <f>COUNTIF($G747:$BP747,"P")+COUNTIF($G747:$BP747,"p5,a5")/2+COUNTIF($G747:$BP747,"p5,b5")/2+COUNTIF($G747:$BP747,"p5,c5")/2+COUNTIF($G747:$BP747,"p5,d5")/2</f>
        <v/>
      </c>
      <c r="BZ747" s="63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4">
        <f>IF(BZ747&gt;25,4,IF(BZ747&gt;18,3,IF(BZ747&gt;12,2,IF(BZ747&gt;4,1,0))))-BX747-2+1</f>
        <v/>
      </c>
      <c r="CE747" s="30" t="n"/>
      <c r="CF747" s="64">
        <f>CD747*CI747</f>
        <v/>
      </c>
      <c r="CG747" s="65">
        <f>F747-BY747+1</f>
        <v/>
      </c>
      <c r="CH747" s="64">
        <f>CE747*16</f>
        <v/>
      </c>
      <c r="CI747" s="66">
        <f>VLOOKUP(A747,[1]DATA!$A$6:$AI$331,34,0)</f>
        <v/>
      </c>
      <c r="CJ747" s="67">
        <f>VLOOKUP(A747,[2]CHAMCONG!A$7:CI$333,79,0)</f>
        <v/>
      </c>
      <c r="CK747" s="68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62">
        <f>COUNTIF($G748:$BP748,"a")+COUNTIF($G748:$BP748,"r0,a5")/2+COUNTIF($G748:$BP748,"p5,a5")/2</f>
        <v/>
      </c>
      <c r="BR748" s="62">
        <f>COUNTIF($G748:$BP748,"d")+COUNTIF($G748:$BP748,"r0,d5")/2+COUNTIF($G748:$BP748,"p5,d5")/2</f>
        <v/>
      </c>
      <c r="BS748" s="62">
        <f>COUNTIF($G748:$BP748,"b")+COUNTIF($G748:$BP748,"r0,b5")/2+COUNTIF($G748:$BP748,"p5,b5")/2</f>
        <v/>
      </c>
      <c r="BT748" s="62">
        <f>COUNTIF($G748:$BP748,"c")+COUNTIF($G748:$BP748,"r0,c5")/2+COUNTIF($G748:$BP748,"p5,c5")/2</f>
        <v/>
      </c>
      <c r="BU748" s="62">
        <f>COUNTIF($G748:$BP748,"KH")+COUNTIF($G748:$BP748,"TL")+COUNTIF($G748:$BP748,"L")</f>
        <v/>
      </c>
      <c r="BV748" s="62" t="n"/>
      <c r="BW748" s="62">
        <f>COUNTIF($G748:$BP748,"hh")</f>
        <v/>
      </c>
      <c r="BX748" s="62">
        <f>COUNTIF($G748:$BP748,"nt7")</f>
        <v/>
      </c>
      <c r="BY748" s="62">
        <f>COUNTIF($G748:$BP748,"P")+COUNTIF($G748:$BP748,"p5,a5")/2+COUNTIF($G748:$BP748,"p5,b5")/2+COUNTIF($G748:$BP748,"p5,c5")/2+COUNTIF($G748:$BP748,"p5,d5")/2</f>
        <v/>
      </c>
      <c r="BZ748" s="63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4">
        <f>IF(BZ748&gt;25,4,IF(BZ748&gt;18,3,IF(BZ748&gt;12,2,IF(BZ748&gt;4,1,0))))-BX748-2+1</f>
        <v/>
      </c>
      <c r="CE748" s="30" t="n"/>
      <c r="CF748" s="64">
        <f>CD748*CI748</f>
        <v/>
      </c>
      <c r="CG748" s="65">
        <f>F748-BY748+1</f>
        <v/>
      </c>
      <c r="CH748" s="64">
        <f>CE748*16</f>
        <v/>
      </c>
      <c r="CI748" s="66">
        <f>VLOOKUP(A748,[1]DATA!$A$6:$AI$331,34,0)</f>
        <v/>
      </c>
      <c r="CJ748" s="67">
        <f>VLOOKUP(A748,[2]CHAMCONG!A$7:CI$333,79,0)</f>
        <v/>
      </c>
      <c r="CK748" s="68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62">
        <f>COUNTIF($G749:$BP749,"a")+COUNTIF($G749:$BP749,"r0,a5")/2+COUNTIF($G749:$BP749,"p5,a5")/2</f>
        <v/>
      </c>
      <c r="BR749" s="62">
        <f>COUNTIF($G749:$BP749,"d")+COUNTIF($G749:$BP749,"r0,d5")/2+COUNTIF($G749:$BP749,"p5,d5")/2</f>
        <v/>
      </c>
      <c r="BS749" s="62">
        <f>COUNTIF($G749:$BP749,"b")+COUNTIF($G749:$BP749,"r0,b5")/2+COUNTIF($G749:$BP749,"p5,b5")/2</f>
        <v/>
      </c>
      <c r="BT749" s="62">
        <f>COUNTIF($G749:$BP749,"c")+COUNTIF($G749:$BP749,"r0,c5")/2+COUNTIF($G749:$BP749,"p5,c5")/2</f>
        <v/>
      </c>
      <c r="BU749" s="62">
        <f>COUNTIF($G749:$BP749,"KH")+COUNTIF($G749:$BP749,"TL")+COUNTIF($G749:$BP749,"L")</f>
        <v/>
      </c>
      <c r="BV749" s="62" t="n"/>
      <c r="BW749" s="62">
        <f>COUNTIF($G749:$BP749,"hh")</f>
        <v/>
      </c>
      <c r="BX749" s="62">
        <f>COUNTIF($G749:$BP749,"nt7")</f>
        <v/>
      </c>
      <c r="BY749" s="62">
        <f>COUNTIF($G749:$BP749,"P")+COUNTIF($G749:$BP749,"p5,a5")/2+COUNTIF($G749:$BP749,"p5,b5")/2+COUNTIF($G749:$BP749,"p5,c5")/2+COUNTIF($G749:$BP749,"p5,d5")/2</f>
        <v/>
      </c>
      <c r="BZ749" s="63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4">
        <f>IF(BZ749&gt;25,4,IF(BZ749&gt;18,3,IF(BZ749&gt;12,2,IF(BZ749&gt;4,1,0))))-BX749-2+1</f>
        <v/>
      </c>
      <c r="CE749" s="30" t="n"/>
      <c r="CF749" s="64">
        <f>CD749*CI749</f>
        <v/>
      </c>
      <c r="CG749" s="65">
        <f>F749-BY749+1</f>
        <v/>
      </c>
      <c r="CH749" s="64">
        <f>CE749*16</f>
        <v/>
      </c>
      <c r="CI749" s="66">
        <f>VLOOKUP(A749,[1]DATA!$A$6:$AI$331,34,0)</f>
        <v/>
      </c>
      <c r="CJ749" s="67">
        <f>VLOOKUP(A749,[2]CHAMCONG!A$7:CI$333,79,0)</f>
        <v/>
      </c>
      <c r="CK749" s="68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62">
        <f>COUNTIF($G750:$BP750,"a")+COUNTIF($G750:$BP750,"r0,a5")/2+COUNTIF($G750:$BP750,"p5,a5")/2</f>
        <v/>
      </c>
      <c r="BR750" s="62">
        <f>COUNTIF($G750:$BP750,"d")+COUNTIF($G750:$BP750,"r0,d5")/2+COUNTIF($G750:$BP750,"p5,d5")/2</f>
        <v/>
      </c>
      <c r="BS750" s="62">
        <f>COUNTIF($G750:$BP750,"b")+COUNTIF($G750:$BP750,"r0,b5")/2+COUNTIF($G750:$BP750,"p5,b5")/2</f>
        <v/>
      </c>
      <c r="BT750" s="62">
        <f>COUNTIF($G750:$BP750,"c")+COUNTIF($G750:$BP750,"r0,c5")/2+COUNTIF($G750:$BP750,"p5,c5")/2</f>
        <v/>
      </c>
      <c r="BU750" s="62">
        <f>COUNTIF($G750:$BP750,"KH")+COUNTIF($G750:$BP750,"TL")+COUNTIF($G750:$BP750,"L")</f>
        <v/>
      </c>
      <c r="BV750" s="62" t="n"/>
      <c r="BW750" s="62">
        <f>COUNTIF($G750:$BP750,"hh")</f>
        <v/>
      </c>
      <c r="BX750" s="62">
        <f>COUNTIF($G750:$BP750,"nt7")</f>
        <v/>
      </c>
      <c r="BY750" s="62">
        <f>COUNTIF($G750:$BP750,"P")+COUNTIF($G750:$BP750,"p5,a5")/2+COUNTIF($G750:$BP750,"p5,b5")/2+COUNTIF($G750:$BP750,"p5,c5")/2+COUNTIF($G750:$BP750,"p5,d5")/2</f>
        <v/>
      </c>
      <c r="BZ750" s="63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4">
        <f>IF(BZ750&gt;25,4,IF(BZ750&gt;18,3,IF(BZ750&gt;12,2,IF(BZ750&gt;4,1,0))))-BX750-2+1</f>
        <v/>
      </c>
      <c r="CE750" s="30" t="n"/>
      <c r="CF750" s="64">
        <f>CD750*CI750</f>
        <v/>
      </c>
      <c r="CG750" s="65">
        <f>F750-BY750+1</f>
        <v/>
      </c>
      <c r="CH750" s="64">
        <f>CE750*16</f>
        <v/>
      </c>
      <c r="CI750" s="66">
        <f>VLOOKUP(A750,[1]DATA!$A$6:$AI$331,34,0)</f>
        <v/>
      </c>
      <c r="CJ750" s="67">
        <f>VLOOKUP(A750,[2]CHAMCONG!A$7:CI$333,79,0)</f>
        <v/>
      </c>
      <c r="CK750" s="68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62">
        <f>COUNTIF($G751:$BP751,"a")+COUNTIF($G751:$BP751,"r0,a5")/2+COUNTIF($G751:$BP751,"p5,a5")/2</f>
        <v/>
      </c>
      <c r="BR751" s="62">
        <f>COUNTIF($G751:$BP751,"d")+COUNTIF($G751:$BP751,"r0,d5")/2+COUNTIF($G751:$BP751,"p5,d5")/2</f>
        <v/>
      </c>
      <c r="BS751" s="62">
        <f>COUNTIF($G751:$BP751,"b")+COUNTIF($G751:$BP751,"r0,b5")/2+COUNTIF($G751:$BP751,"p5,b5")/2</f>
        <v/>
      </c>
      <c r="BT751" s="62">
        <f>COUNTIF($G751:$BP751,"c")+COUNTIF($G751:$BP751,"r0,c5")/2+COUNTIF($G751:$BP751,"p5,c5")/2</f>
        <v/>
      </c>
      <c r="BU751" s="62">
        <f>COUNTIF($G751:$BP751,"KH")+COUNTIF($G751:$BP751,"TL")+COUNTIF($G751:$BP751,"L")</f>
        <v/>
      </c>
      <c r="BV751" s="62" t="n"/>
      <c r="BW751" s="62">
        <f>COUNTIF($G751:$BP751,"hh")</f>
        <v/>
      </c>
      <c r="BX751" s="62">
        <f>COUNTIF($G751:$BP751,"nt7")</f>
        <v/>
      </c>
      <c r="BY751" s="62">
        <f>COUNTIF($G751:$BP751,"P")+COUNTIF($G751:$BP751,"p5,a5")/2+COUNTIF($G751:$BP751,"p5,b5")/2+COUNTIF($G751:$BP751,"p5,c5")/2+COUNTIF($G751:$BP751,"p5,d5")/2</f>
        <v/>
      </c>
      <c r="BZ751" s="63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4">
        <f>IF(BZ751&gt;25,4,IF(BZ751&gt;18,3,IF(BZ751&gt;12,2,IF(BZ751&gt;4,1,0))))-BX751-2+1</f>
        <v/>
      </c>
      <c r="CE751" s="30" t="n"/>
      <c r="CF751" s="64">
        <f>CD751*CI751</f>
        <v/>
      </c>
      <c r="CG751" s="65">
        <f>F751-BY751+1</f>
        <v/>
      </c>
      <c r="CH751" s="64">
        <f>CE751*16</f>
        <v/>
      </c>
      <c r="CI751" s="66">
        <f>VLOOKUP(A751,[1]DATA!$A$6:$AI$331,34,0)</f>
        <v/>
      </c>
      <c r="CJ751" s="67">
        <f>VLOOKUP(A751,[2]CHAMCONG!A$7:CI$333,79,0)</f>
        <v/>
      </c>
      <c r="CK751" s="68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62">
        <f>COUNTIF($G752:$BP752,"a")+COUNTIF($G752:$BP752,"r0,a5")/2+COUNTIF($G752:$BP752,"p5,a5")/2</f>
        <v/>
      </c>
      <c r="BR752" s="62">
        <f>COUNTIF($G752:$BP752,"d")+COUNTIF($G752:$BP752,"r0,d5")/2+COUNTIF($G752:$BP752,"p5,d5")/2</f>
        <v/>
      </c>
      <c r="BS752" s="62">
        <f>COUNTIF($G752:$BP752,"b")+COUNTIF($G752:$BP752,"r0,b5")/2+COUNTIF($G752:$BP752,"p5,b5")/2</f>
        <v/>
      </c>
      <c r="BT752" s="62">
        <f>COUNTIF($G752:$BP752,"c")+COUNTIF($G752:$BP752,"r0,c5")/2+COUNTIF($G752:$BP752,"p5,c5")/2</f>
        <v/>
      </c>
      <c r="BU752" s="62">
        <f>COUNTIF($G752:$BP752,"KH")+COUNTIF($G752:$BP752,"TL")+COUNTIF($G752:$BP752,"L")</f>
        <v/>
      </c>
      <c r="BV752" s="62" t="n"/>
      <c r="BW752" s="62">
        <f>COUNTIF($G752:$BP752,"hh")</f>
        <v/>
      </c>
      <c r="BX752" s="62">
        <f>COUNTIF($G752:$BP752,"nt7")</f>
        <v/>
      </c>
      <c r="BY752" s="62">
        <f>COUNTIF($G752:$BP752,"P")+COUNTIF($G752:$BP752,"p5,a5")/2+COUNTIF($G752:$BP752,"p5,b5")/2+COUNTIF($G752:$BP752,"p5,c5")/2+COUNTIF($G752:$BP752,"p5,d5")/2</f>
        <v/>
      </c>
      <c r="BZ752" s="63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4">
        <f>IF(BZ752&gt;25,4,IF(BZ752&gt;18,3,IF(BZ752&gt;12,2,IF(BZ752&gt;4,1,0))))-BX752-2+1</f>
        <v/>
      </c>
      <c r="CE752" s="30" t="n"/>
      <c r="CF752" s="64">
        <f>CD752*CI752</f>
        <v/>
      </c>
      <c r="CG752" s="65">
        <f>F752-BY752+1</f>
        <v/>
      </c>
      <c r="CH752" s="64">
        <f>CE752*16</f>
        <v/>
      </c>
      <c r="CI752" s="66">
        <f>VLOOKUP(A752,[1]DATA!$A$6:$AI$331,34,0)</f>
        <v/>
      </c>
      <c r="CJ752" s="67">
        <f>VLOOKUP(A752,[2]CHAMCONG!A$7:CI$333,79,0)</f>
        <v/>
      </c>
      <c r="CK752" s="68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62">
        <f>COUNTIF($G753:$BP753,"a")+COUNTIF($G753:$BP753,"r0,a5")/2+COUNTIF($G753:$BP753,"p5,a5")/2</f>
        <v/>
      </c>
      <c r="BR753" s="62">
        <f>COUNTIF($G753:$BP753,"d")+COUNTIF($G753:$BP753,"r0,d5")/2+COUNTIF($G753:$BP753,"p5,d5")/2</f>
        <v/>
      </c>
      <c r="BS753" s="62">
        <f>COUNTIF($G753:$BP753,"b")+COUNTIF($G753:$BP753,"r0,b5")/2+COUNTIF($G753:$BP753,"p5,b5")/2</f>
        <v/>
      </c>
      <c r="BT753" s="62">
        <f>COUNTIF($G753:$BP753,"c")+COUNTIF($G753:$BP753,"r0,c5")/2+COUNTIF($G753:$BP753,"p5,c5")/2</f>
        <v/>
      </c>
      <c r="BU753" s="62">
        <f>COUNTIF($G753:$BP753,"KH")+COUNTIF($G753:$BP753,"TL")+COUNTIF($G753:$BP753,"L")</f>
        <v/>
      </c>
      <c r="BV753" s="62" t="n"/>
      <c r="BW753" s="62">
        <f>COUNTIF($G753:$BP753,"hh")</f>
        <v/>
      </c>
      <c r="BX753" s="62">
        <f>COUNTIF($G753:$BP753,"nt7")</f>
        <v/>
      </c>
      <c r="BY753" s="62">
        <f>COUNTIF($G753:$BP753,"P")+COUNTIF($G753:$BP753,"p5,a5")/2+COUNTIF($G753:$BP753,"p5,b5")/2+COUNTIF($G753:$BP753,"p5,c5")/2+COUNTIF($G753:$BP753,"p5,d5")/2</f>
        <v/>
      </c>
      <c r="BZ753" s="63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4">
        <f>IF(BZ753&gt;25,4,IF(BZ753&gt;18,3,IF(BZ753&gt;12,2,IF(BZ753&gt;4,1,0))))-BX753-2+1</f>
        <v/>
      </c>
      <c r="CE753" s="30" t="n"/>
      <c r="CF753" s="64">
        <f>CD753*CI753</f>
        <v/>
      </c>
      <c r="CG753" s="65">
        <f>F753-BY753+1</f>
        <v/>
      </c>
      <c r="CH753" s="64">
        <f>CE753*16</f>
        <v/>
      </c>
      <c r="CI753" s="66">
        <f>VLOOKUP(A753,[1]DATA!$A$6:$AI$331,34,0)</f>
        <v/>
      </c>
      <c r="CJ753" s="67">
        <f>VLOOKUP(A753,[2]CHAMCONG!A$7:CI$333,79,0)</f>
        <v/>
      </c>
      <c r="CK753" s="68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62">
        <f>COUNTIF($G754:$BP754,"a")+COUNTIF($G754:$BP754,"r0,a5")/2+COUNTIF($G754:$BP754,"p5,a5")/2</f>
        <v/>
      </c>
      <c r="BR754" s="62">
        <f>COUNTIF($G754:$BP754,"d")+COUNTIF($G754:$BP754,"r0,d5")/2+COUNTIF($G754:$BP754,"p5,d5")/2</f>
        <v/>
      </c>
      <c r="BS754" s="62">
        <f>COUNTIF($G754:$BP754,"b")+COUNTIF($G754:$BP754,"r0,b5")/2+COUNTIF($G754:$BP754,"p5,b5")/2</f>
        <v/>
      </c>
      <c r="BT754" s="62">
        <f>COUNTIF($G754:$BP754,"c")+COUNTIF($G754:$BP754,"r0,c5")/2+COUNTIF($G754:$BP754,"p5,c5")/2</f>
        <v/>
      </c>
      <c r="BU754" s="62">
        <f>COUNTIF($G754:$BP754,"KH")+COUNTIF($G754:$BP754,"TL")+COUNTIF($G754:$BP754,"L")</f>
        <v/>
      </c>
      <c r="BV754" s="62" t="n"/>
      <c r="BW754" s="62">
        <f>COUNTIF($G754:$BP754,"hh")</f>
        <v/>
      </c>
      <c r="BX754" s="62">
        <f>COUNTIF($G754:$BP754,"nt7")</f>
        <v/>
      </c>
      <c r="BY754" s="62">
        <f>COUNTIF($G754:$BP754,"P")+COUNTIF($G754:$BP754,"p5,a5")/2+COUNTIF($G754:$BP754,"p5,b5")/2+COUNTIF($G754:$BP754,"p5,c5")/2+COUNTIF($G754:$BP754,"p5,d5")/2</f>
        <v/>
      </c>
      <c r="BZ754" s="63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4">
        <f>IF(BZ754&gt;25,4,IF(BZ754&gt;18,3,IF(BZ754&gt;12,2,IF(BZ754&gt;4,1,0))))-BX754-2+1</f>
        <v/>
      </c>
      <c r="CE754" s="30" t="n"/>
      <c r="CF754" s="64">
        <f>CD754*CI754</f>
        <v/>
      </c>
      <c r="CG754" s="65">
        <f>F754-BY754+1</f>
        <v/>
      </c>
      <c r="CH754" s="64">
        <f>CE754*16</f>
        <v/>
      </c>
      <c r="CI754" s="66">
        <f>VLOOKUP(A754,[1]DATA!$A$6:$AI$331,34,0)</f>
        <v/>
      </c>
      <c r="CJ754" s="67">
        <f>VLOOKUP(A754,[2]CHAMCONG!A$7:CI$333,79,0)</f>
        <v/>
      </c>
      <c r="CK754" s="68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62">
        <f>COUNTIF($G755:$BP755,"a")+COUNTIF($G755:$BP755,"r0,a5")/2+COUNTIF($G755:$BP755,"p5,a5")/2</f>
        <v/>
      </c>
      <c r="BR755" s="62">
        <f>COUNTIF($G755:$BP755,"d")+COUNTIF($G755:$BP755,"r0,d5")/2+COUNTIF($G755:$BP755,"p5,d5")/2</f>
        <v/>
      </c>
      <c r="BS755" s="62">
        <f>COUNTIF($G755:$BP755,"b")+COUNTIF($G755:$BP755,"r0,b5")/2+COUNTIF($G755:$BP755,"p5,b5")/2</f>
        <v/>
      </c>
      <c r="BT755" s="62">
        <f>COUNTIF($G755:$BP755,"c")+COUNTIF($G755:$BP755,"r0,c5")/2+COUNTIF($G755:$BP755,"p5,c5")/2</f>
        <v/>
      </c>
      <c r="BU755" s="62">
        <f>COUNTIF($G755:$BP755,"KH")+COUNTIF($G755:$BP755,"TL")+COUNTIF($G755:$BP755,"L")</f>
        <v/>
      </c>
      <c r="BV755" s="62" t="n"/>
      <c r="BW755" s="62">
        <f>COUNTIF($G755:$BP755,"hh")</f>
        <v/>
      </c>
      <c r="BX755" s="62">
        <f>COUNTIF($G755:$BP755,"nt7")</f>
        <v/>
      </c>
      <c r="BY755" s="62">
        <f>COUNTIF($G755:$BP755,"P")+COUNTIF($G755:$BP755,"p5,a5")/2+COUNTIF($G755:$BP755,"p5,b5")/2+COUNTIF($G755:$BP755,"p5,c5")/2+COUNTIF($G755:$BP755,"p5,d5")/2</f>
        <v/>
      </c>
      <c r="BZ755" s="63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4">
        <f>IF(BZ755&gt;25,4,IF(BZ755&gt;18,3,IF(BZ755&gt;12,2,IF(BZ755&gt;4,1,0))))-BX755-2+1</f>
        <v/>
      </c>
      <c r="CE755" s="30" t="n"/>
      <c r="CF755" s="64">
        <f>CD755*CI755</f>
        <v/>
      </c>
      <c r="CG755" s="65">
        <f>F755-BY755+1</f>
        <v/>
      </c>
      <c r="CH755" s="64">
        <f>CE755*16</f>
        <v/>
      </c>
      <c r="CI755" s="66">
        <f>VLOOKUP(A755,[1]DATA!$A$6:$AI$331,34,0)</f>
        <v/>
      </c>
      <c r="CJ755" s="67">
        <f>VLOOKUP(A755,[2]CHAMCONG!A$7:CI$333,79,0)</f>
        <v/>
      </c>
      <c r="CK755" s="68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62">
        <f>COUNTIF($G756:$BP756,"a")+COUNTIF($G756:$BP756,"r0,a5")/2+COUNTIF($G756:$BP756,"p5,a5")/2</f>
        <v/>
      </c>
      <c r="BR756" s="62">
        <f>COUNTIF($G756:$BP756,"d")+COUNTIF($G756:$BP756,"r0,d5")/2+COUNTIF($G756:$BP756,"p5,d5")/2</f>
        <v/>
      </c>
      <c r="BS756" s="62">
        <f>COUNTIF($G756:$BP756,"b")+COUNTIF($G756:$BP756,"r0,b5")/2+COUNTIF($G756:$BP756,"p5,b5")/2</f>
        <v/>
      </c>
      <c r="BT756" s="62">
        <f>COUNTIF($G756:$BP756,"c")+COUNTIF($G756:$BP756,"r0,c5")/2+COUNTIF($G756:$BP756,"p5,c5")/2</f>
        <v/>
      </c>
      <c r="BU756" s="62">
        <f>COUNTIF($G756:$BP756,"KH")+COUNTIF($G756:$BP756,"TL")+COUNTIF($G756:$BP756,"L")</f>
        <v/>
      </c>
      <c r="BV756" s="62" t="n"/>
      <c r="BW756" s="62">
        <f>COUNTIF($G756:$BP756,"hh")</f>
        <v/>
      </c>
      <c r="BX756" s="62">
        <f>COUNTIF($G756:$BP756,"nt7")</f>
        <v/>
      </c>
      <c r="BY756" s="62">
        <f>COUNTIF($G756:$BP756,"P")+COUNTIF($G756:$BP756,"p5,a5")/2+COUNTIF($G756:$BP756,"p5,b5")/2+COUNTIF($G756:$BP756,"p5,c5")/2+COUNTIF($G756:$BP756,"p5,d5")/2</f>
        <v/>
      </c>
      <c r="BZ756" s="63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4">
        <f>IF(BZ756&gt;25,4,IF(BZ756&gt;18,3,IF(BZ756&gt;12,2,IF(BZ756&gt;4,1,0))))-BX756-2+1</f>
        <v/>
      </c>
      <c r="CE756" s="30" t="n"/>
      <c r="CF756" s="64">
        <f>CD756*CI756</f>
        <v/>
      </c>
      <c r="CG756" s="65">
        <f>F756-BY756+1</f>
        <v/>
      </c>
      <c r="CH756" s="64">
        <f>CE756*16</f>
        <v/>
      </c>
      <c r="CI756" s="66">
        <f>VLOOKUP(A756,[1]DATA!$A$6:$AI$331,34,0)</f>
        <v/>
      </c>
      <c r="CJ756" s="67">
        <f>VLOOKUP(A756,[2]CHAMCONG!A$7:CI$333,79,0)</f>
        <v/>
      </c>
      <c r="CK756" s="68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62">
        <f>COUNTIF($G757:$BP757,"a")+COUNTIF($G757:$BP757,"r0,a5")/2+COUNTIF($G757:$BP757,"p5,a5")/2</f>
        <v/>
      </c>
      <c r="BR757" s="62">
        <f>COUNTIF($G757:$BP757,"d")+COUNTIF($G757:$BP757,"r0,d5")/2+COUNTIF($G757:$BP757,"p5,d5")/2</f>
        <v/>
      </c>
      <c r="BS757" s="62">
        <f>COUNTIF($G757:$BP757,"b")+COUNTIF($G757:$BP757,"r0,b5")/2+COUNTIF($G757:$BP757,"p5,b5")/2</f>
        <v/>
      </c>
      <c r="BT757" s="62">
        <f>COUNTIF($G757:$BP757,"c")+COUNTIF($G757:$BP757,"r0,c5")/2+COUNTIF($G757:$BP757,"p5,c5")/2</f>
        <v/>
      </c>
      <c r="BU757" s="62">
        <f>COUNTIF($G757:$BP757,"KH")+COUNTIF($G757:$BP757,"TL")+COUNTIF($G757:$BP757,"L")</f>
        <v/>
      </c>
      <c r="BV757" s="62" t="n"/>
      <c r="BW757" s="62">
        <f>COUNTIF($G757:$BP757,"hh")</f>
        <v/>
      </c>
      <c r="BX757" s="62">
        <f>COUNTIF($G757:$BP757,"nt7")</f>
        <v/>
      </c>
      <c r="BY757" s="62">
        <f>COUNTIF($G757:$BP757,"P")+COUNTIF($G757:$BP757,"p5,a5")/2+COUNTIF($G757:$BP757,"p5,b5")/2+COUNTIF($G757:$BP757,"p5,c5")/2+COUNTIF($G757:$BP757,"p5,d5")/2</f>
        <v/>
      </c>
      <c r="BZ757" s="63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4">
        <f>IF(BZ757&gt;25,4,IF(BZ757&gt;18,3,IF(BZ757&gt;12,2,IF(BZ757&gt;4,1,0))))-BX757-2+1</f>
        <v/>
      </c>
      <c r="CE757" s="30" t="n"/>
      <c r="CF757" s="64">
        <f>CD757*CI757</f>
        <v/>
      </c>
      <c r="CG757" s="65">
        <f>F757-BY757+1</f>
        <v/>
      </c>
      <c r="CH757" s="64">
        <f>CE757*16</f>
        <v/>
      </c>
      <c r="CI757" s="66">
        <f>VLOOKUP(A757,[1]DATA!$A$6:$AI$331,34,0)</f>
        <v/>
      </c>
      <c r="CJ757" s="67">
        <f>VLOOKUP(A757,[2]CHAMCONG!A$7:CI$333,79,0)</f>
        <v/>
      </c>
      <c r="CK757" s="68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62">
        <f>COUNTIF($G758:$BP758,"a")+COUNTIF($G758:$BP758,"r0,a5")/2+COUNTIF($G758:$BP758,"p5,a5")/2</f>
        <v/>
      </c>
      <c r="BR758" s="62">
        <f>COUNTIF($G758:$BP758,"d")+COUNTIF($G758:$BP758,"r0,d5")/2+COUNTIF($G758:$BP758,"p5,d5")/2</f>
        <v/>
      </c>
      <c r="BS758" s="62">
        <f>COUNTIF($G758:$BP758,"b")+COUNTIF($G758:$BP758,"r0,b5")/2+COUNTIF($G758:$BP758,"p5,b5")/2</f>
        <v/>
      </c>
      <c r="BT758" s="62">
        <f>COUNTIF($G758:$BP758,"c")+COUNTIF($G758:$BP758,"r0,c5")/2+COUNTIF($G758:$BP758,"p5,c5")/2</f>
        <v/>
      </c>
      <c r="BU758" s="62">
        <f>COUNTIF($G758:$BP758,"KH")+COUNTIF($G758:$BP758,"TL")+COUNTIF($G758:$BP758,"L")</f>
        <v/>
      </c>
      <c r="BV758" s="62" t="n"/>
      <c r="BW758" s="62">
        <f>COUNTIF($G758:$BP758,"hh")</f>
        <v/>
      </c>
      <c r="BX758" s="62">
        <f>COUNTIF($G758:$BP758,"nt7")</f>
        <v/>
      </c>
      <c r="BY758" s="62">
        <f>COUNTIF($G758:$BP758,"P")+COUNTIF($G758:$BP758,"p5,a5")/2+COUNTIF($G758:$BP758,"p5,b5")/2+COUNTIF($G758:$BP758,"p5,c5")/2+COUNTIF($G758:$BP758,"p5,d5")/2</f>
        <v/>
      </c>
      <c r="BZ758" s="63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4">
        <f>IF(BZ758&gt;25,4,IF(BZ758&gt;18,3,IF(BZ758&gt;12,2,IF(BZ758&gt;4,1,0))))-BX758-2+1</f>
        <v/>
      </c>
      <c r="CE758" s="30" t="n"/>
      <c r="CF758" s="64">
        <f>CD758*CI758</f>
        <v/>
      </c>
      <c r="CG758" s="65">
        <f>F758-BY758+1</f>
        <v/>
      </c>
      <c r="CH758" s="64">
        <f>CE758*16</f>
        <v/>
      </c>
      <c r="CI758" s="66">
        <f>VLOOKUP(A758,[1]DATA!$A$6:$AI$331,34,0)</f>
        <v/>
      </c>
      <c r="CJ758" s="67">
        <f>VLOOKUP(A758,[2]CHAMCONG!A$7:CI$333,79,0)</f>
        <v/>
      </c>
      <c r="CK758" s="68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62">
        <f>COUNTIF($G759:$BP759,"a")+COUNTIF($G759:$BP759,"r0,a5")/2+COUNTIF($G759:$BP759,"p5,a5")/2</f>
        <v/>
      </c>
      <c r="BR759" s="62">
        <f>COUNTIF($G759:$BP759,"d")+COUNTIF($G759:$BP759,"r0,d5")/2+COUNTIF($G759:$BP759,"p5,d5")/2</f>
        <v/>
      </c>
      <c r="BS759" s="62">
        <f>COUNTIF($G759:$BP759,"b")+COUNTIF($G759:$BP759,"r0,b5")/2+COUNTIF($G759:$BP759,"p5,b5")/2</f>
        <v/>
      </c>
      <c r="BT759" s="62">
        <f>COUNTIF($G759:$BP759,"c")+COUNTIF($G759:$BP759,"r0,c5")/2+COUNTIF($G759:$BP759,"p5,c5")/2</f>
        <v/>
      </c>
      <c r="BU759" s="62">
        <f>COUNTIF($G759:$BP759,"KH")+COUNTIF($G759:$BP759,"TL")+COUNTIF($G759:$BP759,"L")</f>
        <v/>
      </c>
      <c r="BV759" s="62" t="n"/>
      <c r="BW759" s="62">
        <f>COUNTIF($G759:$BP759,"hh")</f>
        <v/>
      </c>
      <c r="BX759" s="62">
        <f>COUNTIF($G759:$BP759,"nt7")</f>
        <v/>
      </c>
      <c r="BY759" s="62">
        <f>COUNTIF($G759:$BP759,"P")+COUNTIF($G759:$BP759,"p5,a5")/2+COUNTIF($G759:$BP759,"p5,b5")/2+COUNTIF($G759:$BP759,"p5,c5")/2+COUNTIF($G759:$BP759,"p5,d5")/2</f>
        <v/>
      </c>
      <c r="BZ759" s="63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4">
        <f>IF(BZ759&gt;25,4,IF(BZ759&gt;18,3,IF(BZ759&gt;12,2,IF(BZ759&gt;4,1,0))))-BX759-2+1</f>
        <v/>
      </c>
      <c r="CE759" s="30" t="n"/>
      <c r="CF759" s="64">
        <f>CD759*CI759</f>
        <v/>
      </c>
      <c r="CG759" s="65">
        <f>F759-BY759+1</f>
        <v/>
      </c>
      <c r="CH759" s="64">
        <f>CE759*16</f>
        <v/>
      </c>
      <c r="CI759" s="66">
        <f>VLOOKUP(A759,[1]DATA!$A$6:$AI$331,34,0)</f>
        <v/>
      </c>
      <c r="CJ759" s="67">
        <f>VLOOKUP(A759,[2]CHAMCONG!A$7:CI$333,79,0)</f>
        <v/>
      </c>
      <c r="CK759" s="68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62">
        <f>COUNTIF($G760:$BP760,"a")+COUNTIF($G760:$BP760,"r0,a5")/2+COUNTIF($G760:$BP760,"p5,a5")/2</f>
        <v/>
      </c>
      <c r="BR760" s="62">
        <f>COUNTIF($G760:$BP760,"d")+COUNTIF($G760:$BP760,"r0,d5")/2+COUNTIF($G760:$BP760,"p5,d5")/2</f>
        <v/>
      </c>
      <c r="BS760" s="62">
        <f>COUNTIF($G760:$BP760,"b")+COUNTIF($G760:$BP760,"r0,b5")/2+COUNTIF($G760:$BP760,"p5,b5")/2</f>
        <v/>
      </c>
      <c r="BT760" s="62">
        <f>COUNTIF($G760:$BP760,"c")+COUNTIF($G760:$BP760,"r0,c5")/2+COUNTIF($G760:$BP760,"p5,c5")/2</f>
        <v/>
      </c>
      <c r="BU760" s="62">
        <f>COUNTIF($G760:$BP760,"KH")+COUNTIF($G760:$BP760,"TL")+COUNTIF($G760:$BP760,"L")</f>
        <v/>
      </c>
      <c r="BV760" s="62" t="n"/>
      <c r="BW760" s="62">
        <f>COUNTIF($G760:$BP760,"hh")</f>
        <v/>
      </c>
      <c r="BX760" s="62">
        <f>COUNTIF($G760:$BP760,"nt7")</f>
        <v/>
      </c>
      <c r="BY760" s="62">
        <f>COUNTIF($G760:$BP760,"P")+COUNTIF($G760:$BP760,"p5,a5")/2+COUNTIF($G760:$BP760,"p5,b5")/2+COUNTIF($G760:$BP760,"p5,c5")/2+COUNTIF($G760:$BP760,"p5,d5")/2</f>
        <v/>
      </c>
      <c r="BZ760" s="63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4">
        <f>IF(BZ760&gt;25,4,IF(BZ760&gt;18,3,IF(BZ760&gt;12,2,IF(BZ760&gt;4,1,0))))-BX760-2+1</f>
        <v/>
      </c>
      <c r="CE760" s="30" t="n"/>
      <c r="CF760" s="64">
        <f>CD760*CI760</f>
        <v/>
      </c>
      <c r="CG760" s="65">
        <f>F760-BY760+1</f>
        <v/>
      </c>
      <c r="CH760" s="64">
        <f>CE760*16</f>
        <v/>
      </c>
      <c r="CI760" s="66">
        <f>VLOOKUP(A760,[1]DATA!$A$6:$AI$331,34,0)</f>
        <v/>
      </c>
      <c r="CJ760" s="67">
        <f>VLOOKUP(A760,[2]CHAMCONG!A$7:CI$333,79,0)</f>
        <v/>
      </c>
      <c r="CK760" s="68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62">
        <f>COUNTIF($G761:$BP761,"a")+COUNTIF($G761:$BP761,"r0,a5")/2+COUNTIF($G761:$BP761,"p5,a5")/2</f>
        <v/>
      </c>
      <c r="BR761" s="62">
        <f>COUNTIF($G761:$BP761,"d")+COUNTIF($G761:$BP761,"r0,d5")/2+COUNTIF($G761:$BP761,"p5,d5")/2</f>
        <v/>
      </c>
      <c r="BS761" s="62">
        <f>COUNTIF($G761:$BP761,"b")+COUNTIF($G761:$BP761,"r0,b5")/2+COUNTIF($G761:$BP761,"p5,b5")/2</f>
        <v/>
      </c>
      <c r="BT761" s="62">
        <f>COUNTIF($G761:$BP761,"c")+COUNTIF($G761:$BP761,"r0,c5")/2+COUNTIF($G761:$BP761,"p5,c5")/2</f>
        <v/>
      </c>
      <c r="BU761" s="62">
        <f>COUNTIF($G761:$BP761,"KH")+COUNTIF($G761:$BP761,"TL")+COUNTIF($G761:$BP761,"L")</f>
        <v/>
      </c>
      <c r="BV761" s="62" t="n"/>
      <c r="BW761" s="62">
        <f>COUNTIF($G761:$BP761,"hh")</f>
        <v/>
      </c>
      <c r="BX761" s="62">
        <f>COUNTIF($G761:$BP761,"nt7")</f>
        <v/>
      </c>
      <c r="BY761" s="62">
        <f>COUNTIF($G761:$BP761,"P")+COUNTIF($G761:$BP761,"p5,a5")/2+COUNTIF($G761:$BP761,"p5,b5")/2+COUNTIF($G761:$BP761,"p5,c5")/2+COUNTIF($G761:$BP761,"p5,d5")/2</f>
        <v/>
      </c>
      <c r="BZ761" s="63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4">
        <f>IF(BZ761&gt;25,4,IF(BZ761&gt;18,3,IF(BZ761&gt;12,2,IF(BZ761&gt;4,1,0))))-BX761-2+1</f>
        <v/>
      </c>
      <c r="CE761" s="30" t="n"/>
      <c r="CF761" s="64">
        <f>CD761*CI761</f>
        <v/>
      </c>
      <c r="CG761" s="65">
        <f>F761-BY761+1</f>
        <v/>
      </c>
      <c r="CH761" s="64">
        <f>CE761*16</f>
        <v/>
      </c>
      <c r="CI761" s="66">
        <f>VLOOKUP(A761,[1]DATA!$A$6:$AI$331,34,0)</f>
        <v/>
      </c>
      <c r="CJ761" s="67">
        <f>VLOOKUP(A761,[2]CHAMCONG!A$7:CI$333,79,0)</f>
        <v/>
      </c>
      <c r="CK761" s="68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62">
        <f>COUNTIF($G762:$BP762,"a")+COUNTIF($G762:$BP762,"r0,a5")/2+COUNTIF($G762:$BP762,"p5,a5")/2</f>
        <v/>
      </c>
      <c r="BR762" s="62">
        <f>COUNTIF($G762:$BP762,"d")+COUNTIF($G762:$BP762,"r0,d5")/2+COUNTIF($G762:$BP762,"p5,d5")/2</f>
        <v/>
      </c>
      <c r="BS762" s="62">
        <f>COUNTIF($G762:$BP762,"b")+COUNTIF($G762:$BP762,"r0,b5")/2+COUNTIF($G762:$BP762,"p5,b5")/2</f>
        <v/>
      </c>
      <c r="BT762" s="62">
        <f>COUNTIF($G762:$BP762,"c")+COUNTIF($G762:$BP762,"r0,c5")/2+COUNTIF($G762:$BP762,"p5,c5")/2</f>
        <v/>
      </c>
      <c r="BU762" s="62">
        <f>COUNTIF($G762:$BP762,"KH")+COUNTIF($G762:$BP762,"TL")+COUNTIF($G762:$BP762,"L")</f>
        <v/>
      </c>
      <c r="BV762" s="62" t="n"/>
      <c r="BW762" s="62">
        <f>COUNTIF($G762:$BP762,"hh")</f>
        <v/>
      </c>
      <c r="BX762" s="62">
        <f>COUNTIF($G762:$BP762,"nt7")</f>
        <v/>
      </c>
      <c r="BY762" s="62">
        <f>COUNTIF($G762:$BP762,"P")+COUNTIF($G762:$BP762,"p5,a5")/2+COUNTIF($G762:$BP762,"p5,b5")/2+COUNTIF($G762:$BP762,"p5,c5")/2+COUNTIF($G762:$BP762,"p5,d5")/2</f>
        <v/>
      </c>
      <c r="BZ762" s="63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4">
        <f>IF(BZ762&gt;25,4,IF(BZ762&gt;18,3,IF(BZ762&gt;12,2,IF(BZ762&gt;4,1,0))))-BX762-2+1</f>
        <v/>
      </c>
      <c r="CE762" s="30" t="n"/>
      <c r="CF762" s="64">
        <f>CD762*CI762</f>
        <v/>
      </c>
      <c r="CG762" s="65">
        <f>F762-BY762+1</f>
        <v/>
      </c>
      <c r="CH762" s="64">
        <f>CE762*16</f>
        <v/>
      </c>
      <c r="CI762" s="66">
        <f>VLOOKUP(A762,[1]DATA!$A$6:$AI$331,34,0)</f>
        <v/>
      </c>
      <c r="CJ762" s="67">
        <f>VLOOKUP(A762,[2]CHAMCONG!A$7:CI$333,79,0)</f>
        <v/>
      </c>
      <c r="CK762" s="68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62">
        <f>COUNTIF($G763:$BP763,"a")+COUNTIF($G763:$BP763,"r0,a5")/2+COUNTIF($G763:$BP763,"p5,a5")/2</f>
        <v/>
      </c>
      <c r="BR763" s="62">
        <f>COUNTIF($G763:$BP763,"d")+COUNTIF($G763:$BP763,"r0,d5")/2+COUNTIF($G763:$BP763,"p5,d5")/2</f>
        <v/>
      </c>
      <c r="BS763" s="62">
        <f>COUNTIF($G763:$BP763,"b")+COUNTIF($G763:$BP763,"r0,b5")/2+COUNTIF($G763:$BP763,"p5,b5")/2</f>
        <v/>
      </c>
      <c r="BT763" s="62">
        <f>COUNTIF($G763:$BP763,"c")+COUNTIF($G763:$BP763,"r0,c5")/2+COUNTIF($G763:$BP763,"p5,c5")/2</f>
        <v/>
      </c>
      <c r="BU763" s="62">
        <f>COUNTIF($G763:$BP763,"KH")+COUNTIF($G763:$BP763,"TL")+COUNTIF($G763:$BP763,"L")</f>
        <v/>
      </c>
      <c r="BV763" s="62" t="n"/>
      <c r="BW763" s="62">
        <f>COUNTIF($G763:$BP763,"hh")</f>
        <v/>
      </c>
      <c r="BX763" s="62">
        <f>COUNTIF($G763:$BP763,"nt7")</f>
        <v/>
      </c>
      <c r="BY763" s="62">
        <f>COUNTIF($G763:$BP763,"P")+COUNTIF($G763:$BP763,"p5,a5")/2+COUNTIF($G763:$BP763,"p5,b5")/2+COUNTIF($G763:$BP763,"p5,c5")/2+COUNTIF($G763:$BP763,"p5,d5")/2</f>
        <v/>
      </c>
      <c r="BZ763" s="63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4">
        <f>IF(BZ763&gt;25,4,IF(BZ763&gt;18,3,IF(BZ763&gt;12,2,IF(BZ763&gt;4,1,0))))-BX763-2+1</f>
        <v/>
      </c>
      <c r="CE763" s="30" t="n"/>
      <c r="CF763" s="64">
        <f>CD763*CI763</f>
        <v/>
      </c>
      <c r="CG763" s="65">
        <f>F763-BY763+1</f>
        <v/>
      </c>
      <c r="CH763" s="64">
        <f>CE763*16</f>
        <v/>
      </c>
      <c r="CI763" s="66">
        <f>VLOOKUP(A763,[1]DATA!$A$6:$AI$331,34,0)</f>
        <v/>
      </c>
      <c r="CJ763" s="67">
        <f>VLOOKUP(A763,[2]CHAMCONG!A$7:CI$333,79,0)</f>
        <v/>
      </c>
      <c r="CK763" s="68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62">
        <f>COUNTIF($G764:$BP764,"a")+COUNTIF($G764:$BP764,"r0,a5")/2+COUNTIF($G764:$BP764,"p5,a5")/2</f>
        <v/>
      </c>
      <c r="BR764" s="62">
        <f>COUNTIF($G764:$BP764,"d")+COUNTIF($G764:$BP764,"r0,d5")/2+COUNTIF($G764:$BP764,"p5,d5")/2</f>
        <v/>
      </c>
      <c r="BS764" s="62">
        <f>COUNTIF($G764:$BP764,"b")+COUNTIF($G764:$BP764,"r0,b5")/2+COUNTIF($G764:$BP764,"p5,b5")/2</f>
        <v/>
      </c>
      <c r="BT764" s="62">
        <f>COUNTIF($G764:$BP764,"c")+COUNTIF($G764:$BP764,"r0,c5")/2+COUNTIF($G764:$BP764,"p5,c5")/2</f>
        <v/>
      </c>
      <c r="BU764" s="62">
        <f>COUNTIF($G764:$BP764,"KH")+COUNTIF($G764:$BP764,"TL")+COUNTIF($G764:$BP764,"L")</f>
        <v/>
      </c>
      <c r="BV764" s="62" t="n"/>
      <c r="BW764" s="62">
        <f>COUNTIF($G764:$BP764,"hh")</f>
        <v/>
      </c>
      <c r="BX764" s="62">
        <f>COUNTIF($G764:$BP764,"nt7")</f>
        <v/>
      </c>
      <c r="BY764" s="62">
        <f>COUNTIF($G764:$BP764,"P")+COUNTIF($G764:$BP764,"p5,a5")/2+COUNTIF($G764:$BP764,"p5,b5")/2+COUNTIF($G764:$BP764,"p5,c5")/2+COUNTIF($G764:$BP764,"p5,d5")/2</f>
        <v/>
      </c>
      <c r="BZ764" s="63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4">
        <f>IF(BZ764&gt;25,4,IF(BZ764&gt;18,3,IF(BZ764&gt;12,2,IF(BZ764&gt;4,1,0))))-BX764-2+1</f>
        <v/>
      </c>
      <c r="CE764" s="30" t="n"/>
      <c r="CF764" s="64">
        <f>CD764*CI764</f>
        <v/>
      </c>
      <c r="CG764" s="65">
        <f>F764-BY764+1</f>
        <v/>
      </c>
      <c r="CH764" s="64">
        <f>CE764*16</f>
        <v/>
      </c>
      <c r="CI764" s="66">
        <f>VLOOKUP(A764,[1]DATA!$A$6:$AI$331,34,0)</f>
        <v/>
      </c>
      <c r="CJ764" s="67">
        <f>VLOOKUP(A764,[2]CHAMCONG!A$7:CI$333,79,0)</f>
        <v/>
      </c>
      <c r="CK764" s="68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62">
        <f>COUNTIF($G765:$BP765,"a")+COUNTIF($G765:$BP765,"r0,a5")/2+COUNTIF($G765:$BP765,"p5,a5")/2</f>
        <v/>
      </c>
      <c r="BR765" s="62">
        <f>COUNTIF($G765:$BP765,"d")+COUNTIF($G765:$BP765,"r0,d5")/2+COUNTIF($G765:$BP765,"p5,d5")/2</f>
        <v/>
      </c>
      <c r="BS765" s="62">
        <f>COUNTIF($G765:$BP765,"b")+COUNTIF($G765:$BP765,"r0,b5")/2+COUNTIF($G765:$BP765,"p5,b5")/2</f>
        <v/>
      </c>
      <c r="BT765" s="62">
        <f>COUNTIF($G765:$BP765,"c")+COUNTIF($G765:$BP765,"r0,c5")/2+COUNTIF($G765:$BP765,"p5,c5")/2</f>
        <v/>
      </c>
      <c r="BU765" s="62">
        <f>COUNTIF($G765:$BP765,"KH")+COUNTIF($G765:$BP765,"TL")+COUNTIF($G765:$BP765,"L")</f>
        <v/>
      </c>
      <c r="BV765" s="62" t="n"/>
      <c r="BW765" s="62">
        <f>COUNTIF($G765:$BP765,"hh")</f>
        <v/>
      </c>
      <c r="BX765" s="62">
        <f>COUNTIF($G765:$BP765,"nt7")</f>
        <v/>
      </c>
      <c r="BY765" s="62">
        <f>COUNTIF($G765:$BP765,"P")+COUNTIF($G765:$BP765,"p5,a5")/2+COUNTIF($G765:$BP765,"p5,b5")/2+COUNTIF($G765:$BP765,"p5,c5")/2+COUNTIF($G765:$BP765,"p5,d5")/2</f>
        <v/>
      </c>
      <c r="BZ765" s="63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4">
        <f>IF(BZ765&gt;25,4,IF(BZ765&gt;18,3,IF(BZ765&gt;12,2,IF(BZ765&gt;4,1,0))))-BX765-2+1</f>
        <v/>
      </c>
      <c r="CE765" s="30" t="n"/>
      <c r="CF765" s="64">
        <f>CD765*CI765</f>
        <v/>
      </c>
      <c r="CG765" s="65">
        <f>F765-BY765+1</f>
        <v/>
      </c>
      <c r="CH765" s="64">
        <f>CE765*16</f>
        <v/>
      </c>
      <c r="CI765" s="66">
        <f>VLOOKUP(A765,[1]DATA!$A$6:$AI$331,34,0)</f>
        <v/>
      </c>
      <c r="CJ765" s="67">
        <f>VLOOKUP(A765,[2]CHAMCONG!A$7:CI$333,79,0)</f>
        <v/>
      </c>
      <c r="CK765" s="68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62">
        <f>COUNTIF($G766:$BP766,"a")+COUNTIF($G766:$BP766,"r0,a5")/2+COUNTIF($G766:$BP766,"p5,a5")/2</f>
        <v/>
      </c>
      <c r="BR766" s="62">
        <f>COUNTIF($G766:$BP766,"d")+COUNTIF($G766:$BP766,"r0,d5")/2+COUNTIF($G766:$BP766,"p5,d5")/2</f>
        <v/>
      </c>
      <c r="BS766" s="62">
        <f>COUNTIF($G766:$BP766,"b")+COUNTIF($G766:$BP766,"r0,b5")/2+COUNTIF($G766:$BP766,"p5,b5")/2</f>
        <v/>
      </c>
      <c r="BT766" s="62">
        <f>COUNTIF($G766:$BP766,"c")+COUNTIF($G766:$BP766,"r0,c5")/2+COUNTIF($G766:$BP766,"p5,c5")/2</f>
        <v/>
      </c>
      <c r="BU766" s="62">
        <f>COUNTIF($G766:$BP766,"KH")+COUNTIF($G766:$BP766,"TL")+COUNTIF($G766:$BP766,"L")</f>
        <v/>
      </c>
      <c r="BV766" s="62" t="n"/>
      <c r="BW766" s="62">
        <f>COUNTIF($G766:$BP766,"hh")</f>
        <v/>
      </c>
      <c r="BX766" s="62">
        <f>COUNTIF($G766:$BP766,"nt7")</f>
        <v/>
      </c>
      <c r="BY766" s="62">
        <f>COUNTIF($G766:$BP766,"P")+COUNTIF($G766:$BP766,"p5,a5")/2+COUNTIF($G766:$BP766,"p5,b5")/2+COUNTIF($G766:$BP766,"p5,c5")/2+COUNTIF($G766:$BP766,"p5,d5")/2</f>
        <v/>
      </c>
      <c r="BZ766" s="63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4">
        <f>IF(BZ766&gt;25,4,IF(BZ766&gt;18,3,IF(BZ766&gt;12,2,IF(BZ766&gt;4,1,0))))-BX766-2+1</f>
        <v/>
      </c>
      <c r="CE766" s="30" t="n"/>
      <c r="CF766" s="64">
        <f>CD766*CI766</f>
        <v/>
      </c>
      <c r="CG766" s="65">
        <f>F766-BY766+1</f>
        <v/>
      </c>
      <c r="CH766" s="64">
        <f>CE766*16</f>
        <v/>
      </c>
      <c r="CI766" s="66">
        <f>VLOOKUP(A766,[1]DATA!$A$6:$AI$331,34,0)</f>
        <v/>
      </c>
      <c r="CJ766" s="67">
        <f>VLOOKUP(A766,[2]CHAMCONG!A$7:CI$333,79,0)</f>
        <v/>
      </c>
      <c r="CK766" s="68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62">
        <f>COUNTIF($G767:$BP767,"a")+COUNTIF($G767:$BP767,"r0,a5")/2+COUNTIF($G767:$BP767,"p5,a5")/2</f>
        <v/>
      </c>
      <c r="BR767" s="62">
        <f>COUNTIF($G767:$BP767,"d")+COUNTIF($G767:$BP767,"r0,d5")/2+COUNTIF($G767:$BP767,"p5,d5")/2</f>
        <v/>
      </c>
      <c r="BS767" s="62">
        <f>COUNTIF($G767:$BP767,"b")+COUNTIF($G767:$BP767,"r0,b5")/2+COUNTIF($G767:$BP767,"p5,b5")/2</f>
        <v/>
      </c>
      <c r="BT767" s="62">
        <f>COUNTIF($G767:$BP767,"c")+COUNTIF($G767:$BP767,"r0,c5")/2+COUNTIF($G767:$BP767,"p5,c5")/2</f>
        <v/>
      </c>
      <c r="BU767" s="62">
        <f>COUNTIF($G767:$BP767,"KH")+COUNTIF($G767:$BP767,"TL")+COUNTIF($G767:$BP767,"L")</f>
        <v/>
      </c>
      <c r="BV767" s="62" t="n"/>
      <c r="BW767" s="62">
        <f>COUNTIF($G767:$BP767,"hh")</f>
        <v/>
      </c>
      <c r="BX767" s="62">
        <f>COUNTIF($G767:$BP767,"nt7")</f>
        <v/>
      </c>
      <c r="BY767" s="62">
        <f>COUNTIF($G767:$BP767,"P")+COUNTIF($G767:$BP767,"p5,a5")/2+COUNTIF($G767:$BP767,"p5,b5")/2+COUNTIF($G767:$BP767,"p5,c5")/2+COUNTIF($G767:$BP767,"p5,d5")/2</f>
        <v/>
      </c>
      <c r="BZ767" s="63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4">
        <f>IF(BZ767&gt;25,4,IF(BZ767&gt;18,3,IF(BZ767&gt;12,2,IF(BZ767&gt;4,1,0))))-BX767-2+1</f>
        <v/>
      </c>
      <c r="CE767" s="30" t="n"/>
      <c r="CF767" s="64">
        <f>CD767*CI767</f>
        <v/>
      </c>
      <c r="CG767" s="65">
        <f>F767-BY767+1</f>
        <v/>
      </c>
      <c r="CH767" s="64">
        <f>CE767*16</f>
        <v/>
      </c>
      <c r="CI767" s="66">
        <f>VLOOKUP(A767,[1]DATA!$A$6:$AI$331,34,0)</f>
        <v/>
      </c>
      <c r="CJ767" s="67">
        <f>VLOOKUP(A767,[2]CHAMCONG!A$7:CI$333,79,0)</f>
        <v/>
      </c>
      <c r="CK767" s="68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62">
        <f>COUNTIF($G768:$BP768,"a")+COUNTIF($G768:$BP768,"r0,a5")/2+COUNTIF($G768:$BP768,"p5,a5")/2</f>
        <v/>
      </c>
      <c r="BR768" s="62">
        <f>COUNTIF($G768:$BP768,"d")+COUNTIF($G768:$BP768,"r0,d5")/2+COUNTIF($G768:$BP768,"p5,d5")/2</f>
        <v/>
      </c>
      <c r="BS768" s="62">
        <f>COUNTIF($G768:$BP768,"b")+COUNTIF($G768:$BP768,"r0,b5")/2+COUNTIF($G768:$BP768,"p5,b5")/2</f>
        <v/>
      </c>
      <c r="BT768" s="62">
        <f>COUNTIF($G768:$BP768,"c")+COUNTIF($G768:$BP768,"r0,c5")/2+COUNTIF($G768:$BP768,"p5,c5")/2</f>
        <v/>
      </c>
      <c r="BU768" s="62">
        <f>COUNTIF($G768:$BP768,"KH")+COUNTIF($G768:$BP768,"TL")+COUNTIF($G768:$BP768,"L")</f>
        <v/>
      </c>
      <c r="BV768" s="62" t="n"/>
      <c r="BW768" s="62">
        <f>COUNTIF($G768:$BP768,"hh")</f>
        <v/>
      </c>
      <c r="BX768" s="62">
        <f>COUNTIF($G768:$BP768,"nt7")</f>
        <v/>
      </c>
      <c r="BY768" s="62">
        <f>COUNTIF($G768:$BP768,"P")+COUNTIF($G768:$BP768,"p5,a5")/2+COUNTIF($G768:$BP768,"p5,b5")/2+COUNTIF($G768:$BP768,"p5,c5")/2+COUNTIF($G768:$BP768,"p5,d5")/2</f>
        <v/>
      </c>
      <c r="BZ768" s="63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4">
        <f>IF(BZ768&gt;25,4,IF(BZ768&gt;18,3,IF(BZ768&gt;12,2,IF(BZ768&gt;4,1,0))))-BX768-2+1</f>
        <v/>
      </c>
      <c r="CE768" s="30" t="n"/>
      <c r="CF768" s="64">
        <f>CD768*CI768</f>
        <v/>
      </c>
      <c r="CG768" s="65">
        <f>F768-BY768+1</f>
        <v/>
      </c>
      <c r="CH768" s="64">
        <f>CE768*16</f>
        <v/>
      </c>
      <c r="CI768" s="66">
        <f>VLOOKUP(A768,[1]DATA!$A$6:$AI$331,34,0)</f>
        <v/>
      </c>
      <c r="CJ768" s="67">
        <f>VLOOKUP(A768,[2]CHAMCONG!A$7:CI$333,79,0)</f>
        <v/>
      </c>
      <c r="CK768" s="68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62">
        <f>COUNTIF($G769:$BP769,"a")+COUNTIF($G769:$BP769,"r0,a5")/2+COUNTIF($G769:$BP769,"p5,a5")/2</f>
        <v/>
      </c>
      <c r="BR769" s="62">
        <f>COUNTIF($G769:$BP769,"d")+COUNTIF($G769:$BP769,"r0,d5")/2+COUNTIF($G769:$BP769,"p5,d5")/2</f>
        <v/>
      </c>
      <c r="BS769" s="62">
        <f>COUNTIF($G769:$BP769,"b")+COUNTIF($G769:$BP769,"r0,b5")/2+COUNTIF($G769:$BP769,"p5,b5")/2</f>
        <v/>
      </c>
      <c r="BT769" s="62">
        <f>COUNTIF($G769:$BP769,"c")+COUNTIF($G769:$BP769,"r0,c5")/2+COUNTIF($G769:$BP769,"p5,c5")/2</f>
        <v/>
      </c>
      <c r="BU769" s="62">
        <f>COUNTIF($G769:$BP769,"KH")+COUNTIF($G769:$BP769,"TL")+COUNTIF($G769:$BP769,"L")</f>
        <v/>
      </c>
      <c r="BV769" s="62" t="n"/>
      <c r="BW769" s="62">
        <f>COUNTIF($G769:$BP769,"hh")</f>
        <v/>
      </c>
      <c r="BX769" s="62">
        <f>COUNTIF($G769:$BP769,"nt7")</f>
        <v/>
      </c>
      <c r="BY769" s="62">
        <f>COUNTIF($G769:$BP769,"P")+COUNTIF($G769:$BP769,"p5,a5")/2+COUNTIF($G769:$BP769,"p5,b5")/2+COUNTIF($G769:$BP769,"p5,c5")/2+COUNTIF($G769:$BP769,"p5,d5")/2</f>
        <v/>
      </c>
      <c r="BZ769" s="63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4">
        <f>IF(BZ769&gt;25,4,IF(BZ769&gt;18,3,IF(BZ769&gt;12,2,IF(BZ769&gt;4,1,0))))-BX769-2+1</f>
        <v/>
      </c>
      <c r="CE769" s="30" t="n"/>
      <c r="CF769" s="64">
        <f>CD769*CI769</f>
        <v/>
      </c>
      <c r="CG769" s="65">
        <f>F769-BY769+1</f>
        <v/>
      </c>
      <c r="CH769" s="64">
        <f>CE769*16</f>
        <v/>
      </c>
      <c r="CI769" s="66">
        <f>VLOOKUP(A769,[1]DATA!$A$6:$AI$331,34,0)</f>
        <v/>
      </c>
      <c r="CJ769" s="67">
        <f>VLOOKUP(A769,[2]CHAMCONG!A$7:CI$333,79,0)</f>
        <v/>
      </c>
      <c r="CK769" s="68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62">
        <f>COUNTIF($G770:$BP770,"a")+COUNTIF($G770:$BP770,"r0,a5")/2+COUNTIF($G770:$BP770,"p5,a5")/2</f>
        <v/>
      </c>
      <c r="BR770" s="62">
        <f>COUNTIF($G770:$BP770,"d")+COUNTIF($G770:$BP770,"r0,d5")/2+COUNTIF($G770:$BP770,"p5,d5")/2</f>
        <v/>
      </c>
      <c r="BS770" s="62">
        <f>COUNTIF($G770:$BP770,"b")+COUNTIF($G770:$BP770,"r0,b5")/2+COUNTIF($G770:$BP770,"p5,b5")/2</f>
        <v/>
      </c>
      <c r="BT770" s="62">
        <f>COUNTIF($G770:$BP770,"c")+COUNTIF($G770:$BP770,"r0,c5")/2+COUNTIF($G770:$BP770,"p5,c5")/2</f>
        <v/>
      </c>
      <c r="BU770" s="62">
        <f>COUNTIF($G770:$BP770,"KH")+COUNTIF($G770:$BP770,"TL")+COUNTIF($G770:$BP770,"L")</f>
        <v/>
      </c>
      <c r="BV770" s="62" t="n"/>
      <c r="BW770" s="62">
        <f>COUNTIF($G770:$BP770,"hh")</f>
        <v/>
      </c>
      <c r="BX770" s="62">
        <f>COUNTIF($G770:$BP770,"nt7")</f>
        <v/>
      </c>
      <c r="BY770" s="62">
        <f>COUNTIF($G770:$BP770,"P")+COUNTIF($G770:$BP770,"p5,a5")/2+COUNTIF($G770:$BP770,"p5,b5")/2+COUNTIF($G770:$BP770,"p5,c5")/2+COUNTIF($G770:$BP770,"p5,d5")/2</f>
        <v/>
      </c>
      <c r="BZ770" s="63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4">
        <f>IF(BZ770&gt;25,4,IF(BZ770&gt;18,3,IF(BZ770&gt;12,2,IF(BZ770&gt;4,1,0))))-BX770-2+1</f>
        <v/>
      </c>
      <c r="CE770" s="30" t="n"/>
      <c r="CF770" s="64">
        <f>CD770*CI770</f>
        <v/>
      </c>
      <c r="CG770" s="65">
        <f>F770-BY770+1</f>
        <v/>
      </c>
      <c r="CH770" s="64">
        <f>CE770*16</f>
        <v/>
      </c>
      <c r="CI770" s="66">
        <f>VLOOKUP(A770,[1]DATA!$A$6:$AI$331,34,0)</f>
        <v/>
      </c>
      <c r="CJ770" s="67">
        <f>VLOOKUP(A770,[2]CHAMCONG!A$7:CI$333,79,0)</f>
        <v/>
      </c>
      <c r="CK770" s="68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62">
        <f>COUNTIF($G771:$BP771,"a")+COUNTIF($G771:$BP771,"r0,a5")/2+COUNTIF($G771:$BP771,"p5,a5")/2</f>
        <v/>
      </c>
      <c r="BR771" s="62">
        <f>COUNTIF($G771:$BP771,"d")+COUNTIF($G771:$BP771,"r0,d5")/2+COUNTIF($G771:$BP771,"p5,d5")/2</f>
        <v/>
      </c>
      <c r="BS771" s="62">
        <f>COUNTIF($G771:$BP771,"b")+COUNTIF($G771:$BP771,"r0,b5")/2+COUNTIF($G771:$BP771,"p5,b5")/2</f>
        <v/>
      </c>
      <c r="BT771" s="62">
        <f>COUNTIF($G771:$BP771,"c")+COUNTIF($G771:$BP771,"r0,c5")/2+COUNTIF($G771:$BP771,"p5,c5")/2</f>
        <v/>
      </c>
      <c r="BU771" s="62">
        <f>COUNTIF($G771:$BP771,"KH")+COUNTIF($G771:$BP771,"TL")+COUNTIF($G771:$BP771,"L")</f>
        <v/>
      </c>
      <c r="BV771" s="62" t="n"/>
      <c r="BW771" s="62">
        <f>COUNTIF($G771:$BP771,"hh")</f>
        <v/>
      </c>
      <c r="BX771" s="62">
        <f>COUNTIF($G771:$BP771,"nt7")</f>
        <v/>
      </c>
      <c r="BY771" s="62">
        <f>COUNTIF($G771:$BP771,"P")+COUNTIF($G771:$BP771,"p5,a5")/2+COUNTIF($G771:$BP771,"p5,b5")/2+COUNTIF($G771:$BP771,"p5,c5")/2+COUNTIF($G771:$BP771,"p5,d5")/2</f>
        <v/>
      </c>
      <c r="BZ771" s="63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4">
        <f>IF(BZ771&gt;25,4,IF(BZ771&gt;18,3,IF(BZ771&gt;12,2,IF(BZ771&gt;4,1,0))))-BX771-2+1</f>
        <v/>
      </c>
      <c r="CE771" s="30" t="n"/>
      <c r="CF771" s="64">
        <f>CD771*CI771</f>
        <v/>
      </c>
      <c r="CG771" s="65">
        <f>F771-BY771+1</f>
        <v/>
      </c>
      <c r="CH771" s="64">
        <f>CE771*16</f>
        <v/>
      </c>
      <c r="CI771" s="66">
        <f>VLOOKUP(A771,[1]DATA!$A$6:$AI$331,34,0)</f>
        <v/>
      </c>
      <c r="CJ771" s="67">
        <f>VLOOKUP(A771,[2]CHAMCONG!A$7:CI$333,79,0)</f>
        <v/>
      </c>
      <c r="CK771" s="68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62">
        <f>COUNTIF($G772:$BP772,"a")+COUNTIF($G772:$BP772,"r0,a5")/2+COUNTIF($G772:$BP772,"p5,a5")/2</f>
        <v/>
      </c>
      <c r="BR772" s="62">
        <f>COUNTIF($G772:$BP772,"d")+COUNTIF($G772:$BP772,"r0,d5")/2+COUNTIF($G772:$BP772,"p5,d5")/2</f>
        <v/>
      </c>
      <c r="BS772" s="62">
        <f>COUNTIF($G772:$BP772,"b")+COUNTIF($G772:$BP772,"r0,b5")/2+COUNTIF($G772:$BP772,"p5,b5")/2</f>
        <v/>
      </c>
      <c r="BT772" s="62">
        <f>COUNTIF($G772:$BP772,"c")+COUNTIF($G772:$BP772,"r0,c5")/2+COUNTIF($G772:$BP772,"p5,c5")/2</f>
        <v/>
      </c>
      <c r="BU772" s="62">
        <f>COUNTIF($G772:$BP772,"KH")+COUNTIF($G772:$BP772,"TL")+COUNTIF($G772:$BP772,"L")</f>
        <v/>
      </c>
      <c r="BV772" s="62" t="n"/>
      <c r="BW772" s="62">
        <f>COUNTIF($G772:$BP772,"hh")</f>
        <v/>
      </c>
      <c r="BX772" s="62">
        <f>COUNTIF($G772:$BP772,"nt7")</f>
        <v/>
      </c>
      <c r="BY772" s="62">
        <f>COUNTIF($G772:$BP772,"P")+COUNTIF($G772:$BP772,"p5,a5")/2+COUNTIF($G772:$BP772,"p5,b5")/2+COUNTIF($G772:$BP772,"p5,c5")/2+COUNTIF($G772:$BP772,"p5,d5")/2</f>
        <v/>
      </c>
      <c r="BZ772" s="63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4">
        <f>IF(BZ772&gt;25,4,IF(BZ772&gt;18,3,IF(BZ772&gt;12,2,IF(BZ772&gt;4,1,0))))-BX772-2+1</f>
        <v/>
      </c>
      <c r="CE772" s="30" t="n"/>
      <c r="CF772" s="64">
        <f>CD772*CI772</f>
        <v/>
      </c>
      <c r="CG772" s="65">
        <f>F772-BY772+1</f>
        <v/>
      </c>
      <c r="CH772" s="64">
        <f>CE772*16</f>
        <v/>
      </c>
      <c r="CI772" s="66">
        <f>VLOOKUP(A772,[1]DATA!$A$6:$AI$331,34,0)</f>
        <v/>
      </c>
      <c r="CJ772" s="67">
        <f>VLOOKUP(A772,[2]CHAMCONG!A$7:CI$333,79,0)</f>
        <v/>
      </c>
      <c r="CK772" s="68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62">
        <f>COUNTIF($G773:$BP773,"a")+COUNTIF($G773:$BP773,"r0,a5")/2+COUNTIF($G773:$BP773,"p5,a5")/2</f>
        <v/>
      </c>
      <c r="BR773" s="62">
        <f>COUNTIF($G773:$BP773,"d")+COUNTIF($G773:$BP773,"r0,d5")/2+COUNTIF($G773:$BP773,"p5,d5")/2</f>
        <v/>
      </c>
      <c r="BS773" s="62">
        <f>COUNTIF($G773:$BP773,"b")+COUNTIF($G773:$BP773,"r0,b5")/2+COUNTIF($G773:$BP773,"p5,b5")/2</f>
        <v/>
      </c>
      <c r="BT773" s="62">
        <f>COUNTIF($G773:$BP773,"c")+COUNTIF($G773:$BP773,"r0,c5")/2+COUNTIF($G773:$BP773,"p5,c5")/2</f>
        <v/>
      </c>
      <c r="BU773" s="62">
        <f>COUNTIF($G773:$BP773,"KH")+COUNTIF($G773:$BP773,"TL")+COUNTIF($G773:$BP773,"L")</f>
        <v/>
      </c>
      <c r="BV773" s="62" t="n"/>
      <c r="BW773" s="62">
        <f>COUNTIF($G773:$BP773,"hh")</f>
        <v/>
      </c>
      <c r="BX773" s="62">
        <f>COUNTIF($G773:$BP773,"nt7")</f>
        <v/>
      </c>
      <c r="BY773" s="62">
        <f>COUNTIF($G773:$BP773,"P")+COUNTIF($G773:$BP773,"p5,a5")/2+COUNTIF($G773:$BP773,"p5,b5")/2+COUNTIF($G773:$BP773,"p5,c5")/2+COUNTIF($G773:$BP773,"p5,d5")/2</f>
        <v/>
      </c>
      <c r="BZ773" s="63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4">
        <f>IF(BZ773&gt;25,4,IF(BZ773&gt;18,3,IF(BZ773&gt;12,2,IF(BZ773&gt;4,1,0))))-BX773-2+1</f>
        <v/>
      </c>
      <c r="CE773" s="30" t="n"/>
      <c r="CF773" s="64">
        <f>CD773*CI773</f>
        <v/>
      </c>
      <c r="CG773" s="65">
        <f>F773-BY773+1</f>
        <v/>
      </c>
      <c r="CH773" s="64">
        <f>CE773*16</f>
        <v/>
      </c>
      <c r="CI773" s="66">
        <f>VLOOKUP(A773,[1]DATA!$A$6:$AI$331,34,0)</f>
        <v/>
      </c>
      <c r="CJ773" s="67">
        <f>VLOOKUP(A773,[2]CHAMCONG!A$7:CI$333,79,0)</f>
        <v/>
      </c>
      <c r="CK773" s="68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62">
        <f>COUNTIF($G774:$BP774,"a")+COUNTIF($G774:$BP774,"r0,a5")/2+COUNTIF($G774:$BP774,"p5,a5")/2</f>
        <v/>
      </c>
      <c r="BR774" s="62">
        <f>COUNTIF($G774:$BP774,"d")+COUNTIF($G774:$BP774,"r0,d5")/2+COUNTIF($G774:$BP774,"p5,d5")/2</f>
        <v/>
      </c>
      <c r="BS774" s="62">
        <f>COUNTIF($G774:$BP774,"b")+COUNTIF($G774:$BP774,"r0,b5")/2+COUNTIF($G774:$BP774,"p5,b5")/2</f>
        <v/>
      </c>
      <c r="BT774" s="62">
        <f>COUNTIF($G774:$BP774,"c")+COUNTIF($G774:$BP774,"r0,c5")/2+COUNTIF($G774:$BP774,"p5,c5")/2</f>
        <v/>
      </c>
      <c r="BU774" s="62">
        <f>COUNTIF($G774:$BP774,"KH")+COUNTIF($G774:$BP774,"TL")+COUNTIF($G774:$BP774,"L")</f>
        <v/>
      </c>
      <c r="BV774" s="62" t="n"/>
      <c r="BW774" s="62">
        <f>COUNTIF($G774:$BP774,"hh")</f>
        <v/>
      </c>
      <c r="BX774" s="62">
        <f>COUNTIF($G774:$BP774,"nt7")</f>
        <v/>
      </c>
      <c r="BY774" s="62">
        <f>COUNTIF($G774:$BP774,"P")+COUNTIF($G774:$BP774,"p5,a5")/2+COUNTIF($G774:$BP774,"p5,b5")/2+COUNTIF($G774:$BP774,"p5,c5")/2+COUNTIF($G774:$BP774,"p5,d5")/2</f>
        <v/>
      </c>
      <c r="BZ774" s="63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4">
        <f>IF(BZ774&gt;25,4,IF(BZ774&gt;18,3,IF(BZ774&gt;12,2,IF(BZ774&gt;4,1,0))))-BX774-2+1</f>
        <v/>
      </c>
      <c r="CE774" s="30" t="n"/>
      <c r="CF774" s="64">
        <f>CD774*CI774</f>
        <v/>
      </c>
      <c r="CG774" s="65">
        <f>F774-BY774+1</f>
        <v/>
      </c>
      <c r="CH774" s="64">
        <f>CE774*16</f>
        <v/>
      </c>
      <c r="CI774" s="66">
        <f>VLOOKUP(A774,[1]DATA!$A$6:$AI$331,34,0)</f>
        <v/>
      </c>
      <c r="CJ774" s="67">
        <f>VLOOKUP(A774,[2]CHAMCONG!A$7:CI$333,79,0)</f>
        <v/>
      </c>
      <c r="CK774" s="68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62">
        <f>COUNTIF($G775:$BP775,"a")+COUNTIF($G775:$BP775,"r0,a5")/2+COUNTIF($G775:$BP775,"p5,a5")/2</f>
        <v/>
      </c>
      <c r="BR775" s="62">
        <f>COUNTIF($G775:$BP775,"d")+COUNTIF($G775:$BP775,"r0,d5")/2+COUNTIF($G775:$BP775,"p5,d5")/2</f>
        <v/>
      </c>
      <c r="BS775" s="62">
        <f>COUNTIF($G775:$BP775,"b")+COUNTIF($G775:$BP775,"r0,b5")/2+COUNTIF($G775:$BP775,"p5,b5")/2</f>
        <v/>
      </c>
      <c r="BT775" s="62">
        <f>COUNTIF($G775:$BP775,"c")+COUNTIF($G775:$BP775,"r0,c5")/2+COUNTIF($G775:$BP775,"p5,c5")/2</f>
        <v/>
      </c>
      <c r="BU775" s="62">
        <f>COUNTIF($G775:$BP775,"KH")+COUNTIF($G775:$BP775,"TL")+COUNTIF($G775:$BP775,"L")</f>
        <v/>
      </c>
      <c r="BV775" s="62" t="n"/>
      <c r="BW775" s="62">
        <f>COUNTIF($G775:$BP775,"hh")</f>
        <v/>
      </c>
      <c r="BX775" s="62">
        <f>COUNTIF($G775:$BP775,"nt7")</f>
        <v/>
      </c>
      <c r="BY775" s="62">
        <f>COUNTIF($G775:$BP775,"P")+COUNTIF($G775:$BP775,"p5,a5")/2+COUNTIF($G775:$BP775,"p5,b5")/2+COUNTIF($G775:$BP775,"p5,c5")/2+COUNTIF($G775:$BP775,"p5,d5")/2</f>
        <v/>
      </c>
      <c r="BZ775" s="63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4">
        <f>IF(BZ775&gt;25,4,IF(BZ775&gt;18,3,IF(BZ775&gt;12,2,IF(BZ775&gt;4,1,0))))-BX775-2+1</f>
        <v/>
      </c>
      <c r="CE775" s="30" t="n"/>
      <c r="CF775" s="64">
        <f>CD775*CI775</f>
        <v/>
      </c>
      <c r="CG775" s="65">
        <f>F775-BY775+1</f>
        <v/>
      </c>
      <c r="CH775" s="64">
        <f>CE775*16</f>
        <v/>
      </c>
      <c r="CI775" s="66">
        <f>VLOOKUP(A775,[1]DATA!$A$6:$AI$331,34,0)</f>
        <v/>
      </c>
      <c r="CJ775" s="67">
        <f>VLOOKUP(A775,[2]CHAMCONG!A$7:CI$333,79,0)</f>
        <v/>
      </c>
      <c r="CK775" s="68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62">
        <f>COUNTIF($G776:$BP776,"a")+COUNTIF($G776:$BP776,"r0,a5")/2+COUNTIF($G776:$BP776,"p5,a5")/2</f>
        <v/>
      </c>
      <c r="BR776" s="62">
        <f>COUNTIF($G776:$BP776,"d")+COUNTIF($G776:$BP776,"r0,d5")/2+COUNTIF($G776:$BP776,"p5,d5")/2</f>
        <v/>
      </c>
      <c r="BS776" s="62">
        <f>COUNTIF($G776:$BP776,"b")+COUNTIF($G776:$BP776,"r0,b5")/2+COUNTIF($G776:$BP776,"p5,b5")/2</f>
        <v/>
      </c>
      <c r="BT776" s="62">
        <f>COUNTIF($G776:$BP776,"c")+COUNTIF($G776:$BP776,"r0,c5")/2+COUNTIF($G776:$BP776,"p5,c5")/2</f>
        <v/>
      </c>
      <c r="BU776" s="62">
        <f>COUNTIF($G776:$BP776,"KH")+COUNTIF($G776:$BP776,"TL")+COUNTIF($G776:$BP776,"L")</f>
        <v/>
      </c>
      <c r="BV776" s="62" t="n"/>
      <c r="BW776" s="62">
        <f>COUNTIF($G776:$BP776,"hh")</f>
        <v/>
      </c>
      <c r="BX776" s="62">
        <f>COUNTIF($G776:$BP776,"nt7")</f>
        <v/>
      </c>
      <c r="BY776" s="62">
        <f>COUNTIF($G776:$BP776,"P")+COUNTIF($G776:$BP776,"p5,a5")/2+COUNTIF($G776:$BP776,"p5,b5")/2+COUNTIF($G776:$BP776,"p5,c5")/2+COUNTIF($G776:$BP776,"p5,d5")/2</f>
        <v/>
      </c>
      <c r="BZ776" s="63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4">
        <f>IF(BZ776&gt;25,4,IF(BZ776&gt;18,3,IF(BZ776&gt;12,2,IF(BZ776&gt;4,1,0))))-BX776-2+1</f>
        <v/>
      </c>
      <c r="CE776" s="30" t="n"/>
      <c r="CF776" s="64">
        <f>CD776*CI776</f>
        <v/>
      </c>
      <c r="CG776" s="65">
        <f>F776-BY776+1</f>
        <v/>
      </c>
      <c r="CH776" s="64">
        <f>CE776*16</f>
        <v/>
      </c>
      <c r="CI776" s="66">
        <f>VLOOKUP(A776,[1]DATA!$A$6:$AI$331,34,0)</f>
        <v/>
      </c>
      <c r="CJ776" s="67">
        <f>VLOOKUP(A776,[2]CHAMCONG!A$7:CI$333,79,0)</f>
        <v/>
      </c>
      <c r="CK776" s="68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62">
        <f>COUNTIF($G777:$BP777,"a")+COUNTIF($G777:$BP777,"r0,a5")/2+COUNTIF($G777:$BP777,"p5,a5")/2</f>
        <v/>
      </c>
      <c r="BR777" s="62">
        <f>COUNTIF($G777:$BP777,"d")+COUNTIF($G777:$BP777,"r0,d5")/2+COUNTIF($G777:$BP777,"p5,d5")/2</f>
        <v/>
      </c>
      <c r="BS777" s="62">
        <f>COUNTIF($G777:$BP777,"b")+COUNTIF($G777:$BP777,"r0,b5")/2+COUNTIF($G777:$BP777,"p5,b5")/2</f>
        <v/>
      </c>
      <c r="BT777" s="62">
        <f>COUNTIF($G777:$BP777,"c")+COUNTIF($G777:$BP777,"r0,c5")/2+COUNTIF($G777:$BP777,"p5,c5")/2</f>
        <v/>
      </c>
      <c r="BU777" s="62">
        <f>COUNTIF($G777:$BP777,"KH")+COUNTIF($G777:$BP777,"TL")+COUNTIF($G777:$BP777,"L")</f>
        <v/>
      </c>
      <c r="BV777" s="62" t="n"/>
      <c r="BW777" s="62">
        <f>COUNTIF($G777:$BP777,"hh")</f>
        <v/>
      </c>
      <c r="BX777" s="62">
        <f>COUNTIF($G777:$BP777,"nt7")</f>
        <v/>
      </c>
      <c r="BY777" s="62">
        <f>COUNTIF($G777:$BP777,"P")+COUNTIF($G777:$BP777,"p5,a5")/2+COUNTIF($G777:$BP777,"p5,b5")/2+COUNTIF($G777:$BP777,"p5,c5")/2+COUNTIF($G777:$BP777,"p5,d5")/2</f>
        <v/>
      </c>
      <c r="BZ777" s="63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4">
        <f>IF(BZ777&gt;25,4,IF(BZ777&gt;18,3,IF(BZ777&gt;12,2,IF(BZ777&gt;4,1,0))))-BX777-2+1</f>
        <v/>
      </c>
      <c r="CE777" s="30" t="n"/>
      <c r="CF777" s="64">
        <f>CD777*CI777</f>
        <v/>
      </c>
      <c r="CG777" s="65">
        <f>F777-BY777+1</f>
        <v/>
      </c>
      <c r="CH777" s="64">
        <f>CE777*16</f>
        <v/>
      </c>
      <c r="CI777" s="66">
        <f>VLOOKUP(A777,[1]DATA!$A$6:$AI$331,34,0)</f>
        <v/>
      </c>
      <c r="CJ777" s="67">
        <f>VLOOKUP(A777,[2]CHAMCONG!A$7:CI$333,79,0)</f>
        <v/>
      </c>
      <c r="CK777" s="68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62">
        <f>COUNTIF($G778:$BP778,"a")+COUNTIF($G778:$BP778,"r0,a5")/2+COUNTIF($G778:$BP778,"p5,a5")/2</f>
        <v/>
      </c>
      <c r="BR778" s="62">
        <f>COUNTIF($G778:$BP778,"d")+COUNTIF($G778:$BP778,"r0,d5")/2+COUNTIF($G778:$BP778,"p5,d5")/2</f>
        <v/>
      </c>
      <c r="BS778" s="62">
        <f>COUNTIF($G778:$BP778,"b")+COUNTIF($G778:$BP778,"r0,b5")/2+COUNTIF($G778:$BP778,"p5,b5")/2</f>
        <v/>
      </c>
      <c r="BT778" s="62">
        <f>COUNTIF($G778:$BP778,"c")+COUNTIF($G778:$BP778,"r0,c5")/2+COUNTIF($G778:$BP778,"p5,c5")/2</f>
        <v/>
      </c>
      <c r="BU778" s="62">
        <f>COUNTIF($G778:$BP778,"KH")+COUNTIF($G778:$BP778,"TL")+COUNTIF($G778:$BP778,"L")</f>
        <v/>
      </c>
      <c r="BV778" s="62" t="n"/>
      <c r="BW778" s="62">
        <f>COUNTIF($G778:$BP778,"hh")</f>
        <v/>
      </c>
      <c r="BX778" s="62">
        <f>COUNTIF($G778:$BP778,"nt7")</f>
        <v/>
      </c>
      <c r="BY778" s="62">
        <f>COUNTIF($G778:$BP778,"P")+COUNTIF($G778:$BP778,"p5,a5")/2+COUNTIF($G778:$BP778,"p5,b5")/2+COUNTIF($G778:$BP778,"p5,c5")/2+COUNTIF($G778:$BP778,"p5,d5")/2</f>
        <v/>
      </c>
      <c r="BZ778" s="63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4">
        <f>IF(BZ778&gt;25,4,IF(BZ778&gt;18,3,IF(BZ778&gt;12,2,IF(BZ778&gt;4,1,0))))-BX778-2+1</f>
        <v/>
      </c>
      <c r="CE778" s="30" t="n"/>
      <c r="CF778" s="64">
        <f>CD778*CI778</f>
        <v/>
      </c>
      <c r="CG778" s="65">
        <f>F778-BY778+1</f>
        <v/>
      </c>
      <c r="CH778" s="64">
        <f>CE778*16</f>
        <v/>
      </c>
      <c r="CI778" s="66">
        <f>VLOOKUP(A778,[1]DATA!$A$6:$AI$331,34,0)</f>
        <v/>
      </c>
      <c r="CJ778" s="67">
        <f>VLOOKUP(A778,[2]CHAMCONG!A$7:CI$333,79,0)</f>
        <v/>
      </c>
      <c r="CK778" s="68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62">
        <f>COUNTIF($G779:$BP779,"a")+COUNTIF($G779:$BP779,"r0,a5")/2+COUNTIF($G779:$BP779,"p5,a5")/2</f>
        <v/>
      </c>
      <c r="BR779" s="62">
        <f>COUNTIF($G779:$BP779,"d")+COUNTIF($G779:$BP779,"r0,d5")/2+COUNTIF($G779:$BP779,"p5,d5")/2</f>
        <v/>
      </c>
      <c r="BS779" s="62">
        <f>COUNTIF($G779:$BP779,"b")+COUNTIF($G779:$BP779,"r0,b5")/2+COUNTIF($G779:$BP779,"p5,b5")/2</f>
        <v/>
      </c>
      <c r="BT779" s="62">
        <f>COUNTIF($G779:$BP779,"c")+COUNTIF($G779:$BP779,"r0,c5")/2+COUNTIF($G779:$BP779,"p5,c5")/2</f>
        <v/>
      </c>
      <c r="BU779" s="62">
        <f>COUNTIF($G779:$BP779,"KH")+COUNTIF($G779:$BP779,"TL")+COUNTIF($G779:$BP779,"L")</f>
        <v/>
      </c>
      <c r="BV779" s="62" t="n"/>
      <c r="BW779" s="62">
        <f>COUNTIF($G779:$BP779,"hh")</f>
        <v/>
      </c>
      <c r="BX779" s="62">
        <f>COUNTIF($G779:$BP779,"nt7")</f>
        <v/>
      </c>
      <c r="BY779" s="62">
        <f>COUNTIF($G779:$BP779,"P")+COUNTIF($G779:$BP779,"p5,a5")/2+COUNTIF($G779:$BP779,"p5,b5")/2+COUNTIF($G779:$BP779,"p5,c5")/2+COUNTIF($G779:$BP779,"p5,d5")/2</f>
        <v/>
      </c>
      <c r="BZ779" s="63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4">
        <f>IF(BZ779&gt;25,4,IF(BZ779&gt;18,3,IF(BZ779&gt;12,2,IF(BZ779&gt;4,1,0))))-BX779-2+1</f>
        <v/>
      </c>
      <c r="CE779" s="30" t="n"/>
      <c r="CF779" s="64">
        <f>CD779*CI779</f>
        <v/>
      </c>
      <c r="CG779" s="65">
        <f>F779-BY779+1</f>
        <v/>
      </c>
      <c r="CH779" s="64">
        <f>CE779*16</f>
        <v/>
      </c>
      <c r="CI779" s="66">
        <f>VLOOKUP(A779,[1]DATA!$A$6:$AI$331,34,0)</f>
        <v/>
      </c>
      <c r="CJ779" s="67">
        <f>VLOOKUP(A779,[2]CHAMCONG!A$7:CI$333,79,0)</f>
        <v/>
      </c>
      <c r="CK779" s="68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62">
        <f>COUNTIF($G780:$BP780,"a")+COUNTIF($G780:$BP780,"r0,a5")/2+COUNTIF($G780:$BP780,"p5,a5")/2</f>
        <v/>
      </c>
      <c r="BR780" s="62">
        <f>COUNTIF($G780:$BP780,"d")+COUNTIF($G780:$BP780,"r0,d5")/2+COUNTIF($G780:$BP780,"p5,d5")/2</f>
        <v/>
      </c>
      <c r="BS780" s="62">
        <f>COUNTIF($G780:$BP780,"b")+COUNTIF($G780:$BP780,"r0,b5")/2+COUNTIF($G780:$BP780,"p5,b5")/2</f>
        <v/>
      </c>
      <c r="BT780" s="62">
        <f>COUNTIF($G780:$BP780,"c")+COUNTIF($G780:$BP780,"r0,c5")/2+COUNTIF($G780:$BP780,"p5,c5")/2</f>
        <v/>
      </c>
      <c r="BU780" s="62">
        <f>COUNTIF($G780:$BP780,"KH")+COUNTIF($G780:$BP780,"TL")+COUNTIF($G780:$BP780,"L")</f>
        <v/>
      </c>
      <c r="BV780" s="62" t="n"/>
      <c r="BW780" s="62">
        <f>COUNTIF($G780:$BP780,"hh")</f>
        <v/>
      </c>
      <c r="BX780" s="62">
        <f>COUNTIF($G780:$BP780,"nt7")</f>
        <v/>
      </c>
      <c r="BY780" s="62">
        <f>COUNTIF($G780:$BP780,"P")+COUNTIF($G780:$BP780,"p5,a5")/2+COUNTIF($G780:$BP780,"p5,b5")/2+COUNTIF($G780:$BP780,"p5,c5")/2+COUNTIF($G780:$BP780,"p5,d5")/2</f>
        <v/>
      </c>
      <c r="BZ780" s="63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4">
        <f>IF(BZ780&gt;25,4,IF(BZ780&gt;18,3,IF(BZ780&gt;12,2,IF(BZ780&gt;4,1,0))))-BX780-2+1</f>
        <v/>
      </c>
      <c r="CE780" s="30" t="n"/>
      <c r="CF780" s="64">
        <f>CD780*CI780</f>
        <v/>
      </c>
      <c r="CG780" s="65">
        <f>F780-BY780+1</f>
        <v/>
      </c>
      <c r="CH780" s="64">
        <f>CE780*16</f>
        <v/>
      </c>
      <c r="CI780" s="66">
        <f>VLOOKUP(A780,[1]DATA!$A$6:$AI$331,34,0)</f>
        <v/>
      </c>
      <c r="CJ780" s="67">
        <f>VLOOKUP(A780,[2]CHAMCONG!A$7:CI$333,79,0)</f>
        <v/>
      </c>
      <c r="CK780" s="68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62">
        <f>COUNTIF($G781:$BP781,"a")+COUNTIF($G781:$BP781,"r0,a5")/2+COUNTIF($G781:$BP781,"p5,a5")/2</f>
        <v/>
      </c>
      <c r="BR781" s="62">
        <f>COUNTIF($G781:$BP781,"d")+COUNTIF($G781:$BP781,"r0,d5")/2+COUNTIF($G781:$BP781,"p5,d5")/2</f>
        <v/>
      </c>
      <c r="BS781" s="62">
        <f>COUNTIF($G781:$BP781,"b")+COUNTIF($G781:$BP781,"r0,b5")/2+COUNTIF($G781:$BP781,"p5,b5")/2</f>
        <v/>
      </c>
      <c r="BT781" s="62">
        <f>COUNTIF($G781:$BP781,"c")+COUNTIF($G781:$BP781,"r0,c5")/2+COUNTIF($G781:$BP781,"p5,c5")/2</f>
        <v/>
      </c>
      <c r="BU781" s="62">
        <f>COUNTIF($G781:$BP781,"KH")+COUNTIF($G781:$BP781,"TL")+COUNTIF($G781:$BP781,"L")</f>
        <v/>
      </c>
      <c r="BV781" s="62" t="n"/>
      <c r="BW781" s="62">
        <f>COUNTIF($G781:$BP781,"hh")</f>
        <v/>
      </c>
      <c r="BX781" s="62">
        <f>COUNTIF($G781:$BP781,"nt7")</f>
        <v/>
      </c>
      <c r="BY781" s="62">
        <f>COUNTIF($G781:$BP781,"P")+COUNTIF($G781:$BP781,"p5,a5")/2+COUNTIF($G781:$BP781,"p5,b5")/2+COUNTIF($G781:$BP781,"p5,c5")/2+COUNTIF($G781:$BP781,"p5,d5")/2</f>
        <v/>
      </c>
      <c r="BZ781" s="63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4">
        <f>IF(BZ781&gt;25,4,IF(BZ781&gt;18,3,IF(BZ781&gt;12,2,IF(BZ781&gt;4,1,0))))-BX781-2+1</f>
        <v/>
      </c>
      <c r="CE781" s="30" t="n"/>
      <c r="CF781" s="64">
        <f>CD781*CI781</f>
        <v/>
      </c>
      <c r="CG781" s="65">
        <f>F781-BY781+1</f>
        <v/>
      </c>
      <c r="CH781" s="64">
        <f>CE781*16</f>
        <v/>
      </c>
      <c r="CI781" s="66">
        <f>VLOOKUP(A781,[1]DATA!$A$6:$AI$331,34,0)</f>
        <v/>
      </c>
      <c r="CJ781" s="67">
        <f>VLOOKUP(A781,[2]CHAMCONG!A$7:CI$333,79,0)</f>
        <v/>
      </c>
      <c r="CK781" s="68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62">
        <f>COUNTIF($G782:$BP782,"a")+COUNTIF($G782:$BP782,"r0,a5")/2+COUNTIF($G782:$BP782,"p5,a5")/2</f>
        <v/>
      </c>
      <c r="BR782" s="62">
        <f>COUNTIF($G782:$BP782,"d")+COUNTIF($G782:$BP782,"r0,d5")/2+COUNTIF($G782:$BP782,"p5,d5")/2</f>
        <v/>
      </c>
      <c r="BS782" s="62">
        <f>COUNTIF($G782:$BP782,"b")+COUNTIF($G782:$BP782,"r0,b5")/2+COUNTIF($G782:$BP782,"p5,b5")/2</f>
        <v/>
      </c>
      <c r="BT782" s="62">
        <f>COUNTIF($G782:$BP782,"c")+COUNTIF($G782:$BP782,"r0,c5")/2+COUNTIF($G782:$BP782,"p5,c5")/2</f>
        <v/>
      </c>
      <c r="BU782" s="62">
        <f>COUNTIF($G782:$BP782,"KH")+COUNTIF($G782:$BP782,"TL")+COUNTIF($G782:$BP782,"L")</f>
        <v/>
      </c>
      <c r="BV782" s="62" t="n"/>
      <c r="BW782" s="62">
        <f>COUNTIF($G782:$BP782,"hh")</f>
        <v/>
      </c>
      <c r="BX782" s="62">
        <f>COUNTIF($G782:$BP782,"nt7")</f>
        <v/>
      </c>
      <c r="BY782" s="62">
        <f>COUNTIF($G782:$BP782,"P")+COUNTIF($G782:$BP782,"p5,a5")/2+COUNTIF($G782:$BP782,"p5,b5")/2+COUNTIF($G782:$BP782,"p5,c5")/2+COUNTIF($G782:$BP782,"p5,d5")/2</f>
        <v/>
      </c>
      <c r="BZ782" s="63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4">
        <f>IF(BZ782&gt;25,4,IF(BZ782&gt;18,3,IF(BZ782&gt;12,2,IF(BZ782&gt;4,1,0))))-BX782-2+1</f>
        <v/>
      </c>
      <c r="CE782" s="30" t="n"/>
      <c r="CF782" s="64">
        <f>CD782*CI782</f>
        <v/>
      </c>
      <c r="CG782" s="65">
        <f>F782-BY782+1</f>
        <v/>
      </c>
      <c r="CH782" s="64">
        <f>CE782*16</f>
        <v/>
      </c>
      <c r="CI782" s="66">
        <f>VLOOKUP(A782,[1]DATA!$A$6:$AI$331,34,0)</f>
        <v/>
      </c>
      <c r="CJ782" s="67">
        <f>VLOOKUP(A782,[2]CHAMCONG!A$7:CI$333,79,0)</f>
        <v/>
      </c>
      <c r="CK782" s="68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62">
        <f>COUNTIF($G783:$BP783,"a")+COUNTIF($G783:$BP783,"r0,a5")/2+COUNTIF($G783:$BP783,"p5,a5")/2</f>
        <v/>
      </c>
      <c r="BR783" s="62">
        <f>COUNTIF($G783:$BP783,"d")+COUNTIF($G783:$BP783,"r0,d5")/2+COUNTIF($G783:$BP783,"p5,d5")/2</f>
        <v/>
      </c>
      <c r="BS783" s="62">
        <f>COUNTIF($G783:$BP783,"b")+COUNTIF($G783:$BP783,"r0,b5")/2+COUNTIF($G783:$BP783,"p5,b5")/2</f>
        <v/>
      </c>
      <c r="BT783" s="62">
        <f>COUNTIF($G783:$BP783,"c")+COUNTIF($G783:$BP783,"r0,c5")/2+COUNTIF($G783:$BP783,"p5,c5")/2</f>
        <v/>
      </c>
      <c r="BU783" s="62">
        <f>COUNTIF($G783:$BP783,"KH")+COUNTIF($G783:$BP783,"TL")+COUNTIF($G783:$BP783,"L")</f>
        <v/>
      </c>
      <c r="BV783" s="62" t="n"/>
      <c r="BW783" s="62">
        <f>COUNTIF($G783:$BP783,"hh")</f>
        <v/>
      </c>
      <c r="BX783" s="62">
        <f>COUNTIF($G783:$BP783,"nt7")</f>
        <v/>
      </c>
      <c r="BY783" s="62">
        <f>COUNTIF($G783:$BP783,"P")+COUNTIF($G783:$BP783,"p5,a5")/2+COUNTIF($G783:$BP783,"p5,b5")/2+COUNTIF($G783:$BP783,"p5,c5")/2+COUNTIF($G783:$BP783,"p5,d5")/2</f>
        <v/>
      </c>
      <c r="BZ783" s="63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4">
        <f>IF(BZ783&gt;25,4,IF(BZ783&gt;18,3,IF(BZ783&gt;12,2,IF(BZ783&gt;4,1,0))))-BX783-2+1</f>
        <v/>
      </c>
      <c r="CE783" s="30" t="n"/>
      <c r="CF783" s="64">
        <f>CD783*CI783</f>
        <v/>
      </c>
      <c r="CG783" s="65">
        <f>F783-BY783+1</f>
        <v/>
      </c>
      <c r="CH783" s="64">
        <f>CE783*16</f>
        <v/>
      </c>
      <c r="CI783" s="66">
        <f>VLOOKUP(A783,[1]DATA!$A$6:$AI$331,34,0)</f>
        <v/>
      </c>
      <c r="CJ783" s="67">
        <f>VLOOKUP(A783,[2]CHAMCONG!A$7:CI$333,79,0)</f>
        <v/>
      </c>
      <c r="CK783" s="68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62">
        <f>COUNTIF($G784:$BP784,"a")+COUNTIF($G784:$BP784,"r0,a5")/2+COUNTIF($G784:$BP784,"p5,a5")/2</f>
        <v/>
      </c>
      <c r="BR784" s="62">
        <f>COUNTIF($G784:$BP784,"d")+COUNTIF($G784:$BP784,"r0,d5")/2+COUNTIF($G784:$BP784,"p5,d5")/2</f>
        <v/>
      </c>
      <c r="BS784" s="62">
        <f>COUNTIF($G784:$BP784,"b")+COUNTIF($G784:$BP784,"r0,b5")/2+COUNTIF($G784:$BP784,"p5,b5")/2</f>
        <v/>
      </c>
      <c r="BT784" s="62">
        <f>COUNTIF($G784:$BP784,"c")+COUNTIF($G784:$BP784,"r0,c5")/2+COUNTIF($G784:$BP784,"p5,c5")/2</f>
        <v/>
      </c>
      <c r="BU784" s="62">
        <f>COUNTIF($G784:$BP784,"KH")+COUNTIF($G784:$BP784,"TL")+COUNTIF($G784:$BP784,"L")</f>
        <v/>
      </c>
      <c r="BV784" s="62" t="n"/>
      <c r="BW784" s="62">
        <f>COUNTIF($G784:$BP784,"hh")</f>
        <v/>
      </c>
      <c r="BX784" s="62">
        <f>COUNTIF($G784:$BP784,"nt7")</f>
        <v/>
      </c>
      <c r="BY784" s="62">
        <f>COUNTIF($G784:$BP784,"P")+COUNTIF($G784:$BP784,"p5,a5")/2+COUNTIF($G784:$BP784,"p5,b5")/2+COUNTIF($G784:$BP784,"p5,c5")/2+COUNTIF($G784:$BP784,"p5,d5")/2</f>
        <v/>
      </c>
      <c r="BZ784" s="63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4">
        <f>IF(BZ784&gt;25,4,IF(BZ784&gt;18,3,IF(BZ784&gt;12,2,IF(BZ784&gt;4,1,0))))-BX784-2+1</f>
        <v/>
      </c>
      <c r="CE784" s="30" t="n"/>
      <c r="CF784" s="64">
        <f>CD784*CI784</f>
        <v/>
      </c>
      <c r="CG784" s="65">
        <f>F784-BY784+1</f>
        <v/>
      </c>
      <c r="CH784" s="64">
        <f>CE784*16</f>
        <v/>
      </c>
      <c r="CI784" s="66">
        <f>VLOOKUP(A784,[1]DATA!$A$6:$AI$331,34,0)</f>
        <v/>
      </c>
      <c r="CJ784" s="67">
        <f>VLOOKUP(A784,[2]CHAMCONG!A$7:CI$333,79,0)</f>
        <v/>
      </c>
      <c r="CK784" s="68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62">
        <f>COUNTIF($G785:$BP785,"a")+COUNTIF($G785:$BP785,"r0,a5")/2+COUNTIF($G785:$BP785,"p5,a5")/2</f>
        <v/>
      </c>
      <c r="BR785" s="62">
        <f>COUNTIF($G785:$BP785,"d")+COUNTIF($G785:$BP785,"r0,d5")/2+COUNTIF($G785:$BP785,"p5,d5")/2</f>
        <v/>
      </c>
      <c r="BS785" s="62">
        <f>COUNTIF($G785:$BP785,"b")+COUNTIF($G785:$BP785,"r0,b5")/2+COUNTIF($G785:$BP785,"p5,b5")/2</f>
        <v/>
      </c>
      <c r="BT785" s="62">
        <f>COUNTIF($G785:$BP785,"c")+COUNTIF($G785:$BP785,"r0,c5")/2+COUNTIF($G785:$BP785,"p5,c5")/2</f>
        <v/>
      </c>
      <c r="BU785" s="62">
        <f>COUNTIF($G785:$BP785,"KH")+COUNTIF($G785:$BP785,"TL")+COUNTIF($G785:$BP785,"L")</f>
        <v/>
      </c>
      <c r="BV785" s="62" t="n"/>
      <c r="BW785" s="62">
        <f>COUNTIF($G785:$BP785,"hh")</f>
        <v/>
      </c>
      <c r="BX785" s="62">
        <f>COUNTIF($G785:$BP785,"nt7")</f>
        <v/>
      </c>
      <c r="BY785" s="62">
        <f>COUNTIF($G785:$BP785,"P")+COUNTIF($G785:$BP785,"p5,a5")/2+COUNTIF($G785:$BP785,"p5,b5")/2+COUNTIF($G785:$BP785,"p5,c5")/2+COUNTIF($G785:$BP785,"p5,d5")/2</f>
        <v/>
      </c>
      <c r="BZ785" s="63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4">
        <f>IF(BZ785&gt;25,4,IF(BZ785&gt;18,3,IF(BZ785&gt;12,2,IF(BZ785&gt;4,1,0))))-BX785-2+1</f>
        <v/>
      </c>
      <c r="CE785" s="30" t="n"/>
      <c r="CF785" s="64">
        <f>CD785*CI785</f>
        <v/>
      </c>
      <c r="CG785" s="65">
        <f>F785-BY785+1</f>
        <v/>
      </c>
      <c r="CH785" s="64">
        <f>CE785*16</f>
        <v/>
      </c>
      <c r="CI785" s="66">
        <f>VLOOKUP(A785,[1]DATA!$A$6:$AI$331,34,0)</f>
        <v/>
      </c>
      <c r="CJ785" s="67">
        <f>VLOOKUP(A785,[2]CHAMCONG!A$7:CI$333,79,0)</f>
        <v/>
      </c>
      <c r="CK785" s="68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62">
        <f>COUNTIF($G786:$BP786,"a")+COUNTIF($G786:$BP786,"r0,a5")/2+COUNTIF($G786:$BP786,"p5,a5")/2</f>
        <v/>
      </c>
      <c r="BR786" s="62">
        <f>COUNTIF($G786:$BP786,"d")+COUNTIF($G786:$BP786,"r0,d5")/2+COUNTIF($G786:$BP786,"p5,d5")/2</f>
        <v/>
      </c>
      <c r="BS786" s="62">
        <f>COUNTIF($G786:$BP786,"b")+COUNTIF($G786:$BP786,"r0,b5")/2+COUNTIF($G786:$BP786,"p5,b5")/2</f>
        <v/>
      </c>
      <c r="BT786" s="62">
        <f>COUNTIF($G786:$BP786,"c")+COUNTIF($G786:$BP786,"r0,c5")/2+COUNTIF($G786:$BP786,"p5,c5")/2</f>
        <v/>
      </c>
      <c r="BU786" s="62">
        <f>COUNTIF($G786:$BP786,"KH")+COUNTIF($G786:$BP786,"TL")+COUNTIF($G786:$BP786,"L")</f>
        <v/>
      </c>
      <c r="BV786" s="62" t="n"/>
      <c r="BW786" s="62">
        <f>COUNTIF($G786:$BP786,"hh")</f>
        <v/>
      </c>
      <c r="BX786" s="62">
        <f>COUNTIF($G786:$BP786,"nt7")</f>
        <v/>
      </c>
      <c r="BY786" s="62">
        <f>COUNTIF($G786:$BP786,"P")+COUNTIF($G786:$BP786,"p5,a5")/2+COUNTIF($G786:$BP786,"p5,b5")/2+COUNTIF($G786:$BP786,"p5,c5")/2+COUNTIF($G786:$BP786,"p5,d5")/2</f>
        <v/>
      </c>
      <c r="BZ786" s="63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4">
        <f>IF(BZ786&gt;25,4,IF(BZ786&gt;18,3,IF(BZ786&gt;12,2,IF(BZ786&gt;4,1,0))))-BX786-2+1</f>
        <v/>
      </c>
      <c r="CE786" s="30" t="n"/>
      <c r="CF786" s="64">
        <f>CD786*CI786</f>
        <v/>
      </c>
      <c r="CG786" s="65">
        <f>F786-BY786+1</f>
        <v/>
      </c>
      <c r="CH786" s="64">
        <f>CE786*16</f>
        <v/>
      </c>
      <c r="CI786" s="66">
        <f>VLOOKUP(A786,[1]DATA!$A$6:$AI$331,34,0)</f>
        <v/>
      </c>
      <c r="CJ786" s="67">
        <f>VLOOKUP(A786,[2]CHAMCONG!A$7:CI$333,79,0)</f>
        <v/>
      </c>
      <c r="CK786" s="68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62">
        <f>COUNTIF($G787:$BP787,"a")+COUNTIF($G787:$BP787,"r0,a5")/2+COUNTIF($G787:$BP787,"p5,a5")/2</f>
        <v/>
      </c>
      <c r="BR787" s="62">
        <f>COUNTIF($G787:$BP787,"d")+COUNTIF($G787:$BP787,"r0,d5")/2+COUNTIF($G787:$BP787,"p5,d5")/2</f>
        <v/>
      </c>
      <c r="BS787" s="62">
        <f>COUNTIF($G787:$BP787,"b")+COUNTIF($G787:$BP787,"r0,b5")/2+COUNTIF($G787:$BP787,"p5,b5")/2</f>
        <v/>
      </c>
      <c r="BT787" s="62">
        <f>COUNTIF($G787:$BP787,"c")+COUNTIF($G787:$BP787,"r0,c5")/2+COUNTIF($G787:$BP787,"p5,c5")/2</f>
        <v/>
      </c>
      <c r="BU787" s="62">
        <f>COUNTIF($G787:$BP787,"KH")+COUNTIF($G787:$BP787,"TL")+COUNTIF($G787:$BP787,"L")</f>
        <v/>
      </c>
      <c r="BV787" s="62" t="n"/>
      <c r="BW787" s="62">
        <f>COUNTIF($G787:$BP787,"hh")</f>
        <v/>
      </c>
      <c r="BX787" s="62">
        <f>COUNTIF($G787:$BP787,"nt7")</f>
        <v/>
      </c>
      <c r="BY787" s="62">
        <f>COUNTIF($G787:$BP787,"P")+COUNTIF($G787:$BP787,"p5,a5")/2+COUNTIF($G787:$BP787,"p5,b5")/2+COUNTIF($G787:$BP787,"p5,c5")/2+COUNTIF($G787:$BP787,"p5,d5")/2</f>
        <v/>
      </c>
      <c r="BZ787" s="63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4">
        <f>IF(BZ787&gt;25,4,IF(BZ787&gt;18,3,IF(BZ787&gt;12,2,IF(BZ787&gt;4,1,0))))-BX787-2+1</f>
        <v/>
      </c>
      <c r="CE787" s="30" t="n"/>
      <c r="CF787" s="64">
        <f>CD787*CI787</f>
        <v/>
      </c>
      <c r="CG787" s="65">
        <f>F787-BY787+1</f>
        <v/>
      </c>
      <c r="CH787" s="64">
        <f>CE787*16</f>
        <v/>
      </c>
      <c r="CI787" s="66">
        <f>VLOOKUP(A787,[1]DATA!$A$6:$AI$331,34,0)</f>
        <v/>
      </c>
      <c r="CJ787" s="67">
        <f>VLOOKUP(A787,[2]CHAMCONG!A$7:CI$333,79,0)</f>
        <v/>
      </c>
      <c r="CK787" s="68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62">
        <f>COUNTIF($G788:$BP788,"a")+COUNTIF($G788:$BP788,"r0,a5")/2+COUNTIF($G788:$BP788,"p5,a5")/2</f>
        <v/>
      </c>
      <c r="BR788" s="62">
        <f>COUNTIF($G788:$BP788,"d")+COUNTIF($G788:$BP788,"r0,d5")/2+COUNTIF($G788:$BP788,"p5,d5")/2</f>
        <v/>
      </c>
      <c r="BS788" s="62">
        <f>COUNTIF($G788:$BP788,"b")+COUNTIF($G788:$BP788,"r0,b5")/2+COUNTIF($G788:$BP788,"p5,b5")/2</f>
        <v/>
      </c>
      <c r="BT788" s="62">
        <f>COUNTIF($G788:$BP788,"c")+COUNTIF($G788:$BP788,"r0,c5")/2+COUNTIF($G788:$BP788,"p5,c5")/2</f>
        <v/>
      </c>
      <c r="BU788" s="62">
        <f>COUNTIF($G788:$BP788,"KH")+COUNTIF($G788:$BP788,"TL")+COUNTIF($G788:$BP788,"L")</f>
        <v/>
      </c>
      <c r="BV788" s="62" t="n"/>
      <c r="BW788" s="62">
        <f>COUNTIF($G788:$BP788,"hh")</f>
        <v/>
      </c>
      <c r="BX788" s="62">
        <f>COUNTIF($G788:$BP788,"nt7")</f>
        <v/>
      </c>
      <c r="BY788" s="62">
        <f>COUNTIF($G788:$BP788,"P")+COUNTIF($G788:$BP788,"p5,a5")/2+COUNTIF($G788:$BP788,"p5,b5")/2+COUNTIF($G788:$BP788,"p5,c5")/2+COUNTIF($G788:$BP788,"p5,d5")/2</f>
        <v/>
      </c>
      <c r="BZ788" s="63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4">
        <f>IF(BZ788&gt;25,4,IF(BZ788&gt;18,3,IF(BZ788&gt;12,2,IF(BZ788&gt;4,1,0))))-BX788-2+1</f>
        <v/>
      </c>
      <c r="CE788" s="30" t="n"/>
      <c r="CF788" s="64">
        <f>CD788*CI788</f>
        <v/>
      </c>
      <c r="CG788" s="65">
        <f>F788-BY788+1</f>
        <v/>
      </c>
      <c r="CH788" s="64">
        <f>CE788*16</f>
        <v/>
      </c>
      <c r="CI788" s="66">
        <f>VLOOKUP(A788,[1]DATA!$A$6:$AI$331,34,0)</f>
        <v/>
      </c>
      <c r="CJ788" s="67">
        <f>VLOOKUP(A788,[2]CHAMCONG!A$7:CI$333,79,0)</f>
        <v/>
      </c>
      <c r="CK788" s="68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62">
        <f>COUNTIF($G789:$BP789,"a")+COUNTIF($G789:$BP789,"r0,a5")/2+COUNTIF($G789:$BP789,"p5,a5")/2</f>
        <v/>
      </c>
      <c r="BR789" s="62">
        <f>COUNTIF($G789:$BP789,"d")+COUNTIF($G789:$BP789,"r0,d5")/2+COUNTIF($G789:$BP789,"p5,d5")/2</f>
        <v/>
      </c>
      <c r="BS789" s="62">
        <f>COUNTIF($G789:$BP789,"b")+COUNTIF($G789:$BP789,"r0,b5")/2+COUNTIF($G789:$BP789,"p5,b5")/2</f>
        <v/>
      </c>
      <c r="BT789" s="62">
        <f>COUNTIF($G789:$BP789,"c")+COUNTIF($G789:$BP789,"r0,c5")/2+COUNTIF($G789:$BP789,"p5,c5")/2</f>
        <v/>
      </c>
      <c r="BU789" s="62">
        <f>COUNTIF($G789:$BP789,"KH")+COUNTIF($G789:$BP789,"TL")+COUNTIF($G789:$BP789,"L")</f>
        <v/>
      </c>
      <c r="BV789" s="62" t="n"/>
      <c r="BW789" s="62">
        <f>COUNTIF($G789:$BP789,"hh")</f>
        <v/>
      </c>
      <c r="BX789" s="62">
        <f>COUNTIF($G789:$BP789,"nt7")</f>
        <v/>
      </c>
      <c r="BY789" s="62">
        <f>COUNTIF($G789:$BP789,"P")+COUNTIF($G789:$BP789,"p5,a5")/2+COUNTIF($G789:$BP789,"p5,b5")/2+COUNTIF($G789:$BP789,"p5,c5")/2+COUNTIF($G789:$BP789,"p5,d5")/2</f>
        <v/>
      </c>
      <c r="BZ789" s="63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4">
        <f>IF(BZ789&gt;25,4,IF(BZ789&gt;18,3,IF(BZ789&gt;12,2,IF(BZ789&gt;4,1,0))))-BX789-2+1</f>
        <v/>
      </c>
      <c r="CE789" s="30" t="n"/>
      <c r="CF789" s="64">
        <f>CD789*CI789</f>
        <v/>
      </c>
      <c r="CG789" s="65">
        <f>F789-BY789+1</f>
        <v/>
      </c>
      <c r="CH789" s="64">
        <f>CE789*16</f>
        <v/>
      </c>
      <c r="CI789" s="66">
        <f>VLOOKUP(A789,[1]DATA!$A$6:$AI$331,34,0)</f>
        <v/>
      </c>
      <c r="CJ789" s="67">
        <f>VLOOKUP(A789,[2]CHAMCONG!A$7:CI$333,79,0)</f>
        <v/>
      </c>
      <c r="CK789" s="68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62">
        <f>COUNTIF($G790:$BP790,"a")+COUNTIF($G790:$BP790,"r0,a5")/2+COUNTIF($G790:$BP790,"p5,a5")/2</f>
        <v/>
      </c>
      <c r="BR790" s="62">
        <f>COUNTIF($G790:$BP790,"d")+COUNTIF($G790:$BP790,"r0,d5")/2+COUNTIF($G790:$BP790,"p5,d5")/2</f>
        <v/>
      </c>
      <c r="BS790" s="62">
        <f>COUNTIF($G790:$BP790,"b")+COUNTIF($G790:$BP790,"r0,b5")/2+COUNTIF($G790:$BP790,"p5,b5")/2</f>
        <v/>
      </c>
      <c r="BT790" s="62">
        <f>COUNTIF($G790:$BP790,"c")+COUNTIF($G790:$BP790,"r0,c5")/2+COUNTIF($G790:$BP790,"p5,c5")/2</f>
        <v/>
      </c>
      <c r="BU790" s="62">
        <f>COUNTIF($G790:$BP790,"KH")+COUNTIF($G790:$BP790,"TL")+COUNTIF($G790:$BP790,"L")</f>
        <v/>
      </c>
      <c r="BV790" s="62" t="n"/>
      <c r="BW790" s="62">
        <f>COUNTIF($G790:$BP790,"hh")</f>
        <v/>
      </c>
      <c r="BX790" s="62">
        <f>COUNTIF($G790:$BP790,"nt7")</f>
        <v/>
      </c>
      <c r="BY790" s="62">
        <f>COUNTIF($G790:$BP790,"P")+COUNTIF($G790:$BP790,"p5,a5")/2+COUNTIF($G790:$BP790,"p5,b5")/2+COUNTIF($G790:$BP790,"p5,c5")/2+COUNTIF($G790:$BP790,"p5,d5")/2</f>
        <v/>
      </c>
      <c r="BZ790" s="63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4">
        <f>IF(BZ790&gt;25,4,IF(BZ790&gt;18,3,IF(BZ790&gt;12,2,IF(BZ790&gt;4,1,0))))-BX790-2+1</f>
        <v/>
      </c>
      <c r="CE790" s="30" t="n"/>
      <c r="CF790" s="64">
        <f>CD790*CI790</f>
        <v/>
      </c>
      <c r="CG790" s="65">
        <f>F790-BY790+1</f>
        <v/>
      </c>
      <c r="CH790" s="64">
        <f>CE790*16</f>
        <v/>
      </c>
      <c r="CI790" s="66">
        <f>VLOOKUP(A790,[1]DATA!$A$6:$AI$331,34,0)</f>
        <v/>
      </c>
      <c r="CJ790" s="67">
        <f>VLOOKUP(A790,[2]CHAMCONG!A$7:CI$333,79,0)</f>
        <v/>
      </c>
      <c r="CK790" s="68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62">
        <f>COUNTIF($G791:$BP791,"a")+COUNTIF($G791:$BP791,"r0,a5")/2+COUNTIF($G791:$BP791,"p5,a5")/2</f>
        <v/>
      </c>
      <c r="BR791" s="62">
        <f>COUNTIF($G791:$BP791,"d")+COUNTIF($G791:$BP791,"r0,d5")/2+COUNTIF($G791:$BP791,"p5,d5")/2</f>
        <v/>
      </c>
      <c r="BS791" s="62">
        <f>COUNTIF($G791:$BP791,"b")+COUNTIF($G791:$BP791,"r0,b5")/2+COUNTIF($G791:$BP791,"p5,b5")/2</f>
        <v/>
      </c>
      <c r="BT791" s="62">
        <f>COUNTIF($G791:$BP791,"c")+COUNTIF($G791:$BP791,"r0,c5")/2+COUNTIF($G791:$BP791,"p5,c5")/2</f>
        <v/>
      </c>
      <c r="BU791" s="62">
        <f>COUNTIF($G791:$BP791,"KH")+COUNTIF($G791:$BP791,"TL")+COUNTIF($G791:$BP791,"L")</f>
        <v/>
      </c>
      <c r="BV791" s="62" t="n"/>
      <c r="BW791" s="62">
        <f>COUNTIF($G791:$BP791,"hh")</f>
        <v/>
      </c>
      <c r="BX791" s="62">
        <f>COUNTIF($G791:$BP791,"nt7")</f>
        <v/>
      </c>
      <c r="BY791" s="62">
        <f>COUNTIF($G791:$BP791,"P")+COUNTIF($G791:$BP791,"p5,a5")/2+COUNTIF($G791:$BP791,"p5,b5")/2+COUNTIF($G791:$BP791,"p5,c5")/2+COUNTIF($G791:$BP791,"p5,d5")/2</f>
        <v/>
      </c>
      <c r="BZ791" s="63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4">
        <f>IF(BZ791&gt;25,4,IF(BZ791&gt;18,3,IF(BZ791&gt;12,2,IF(BZ791&gt;4,1,0))))-BX791-2+1</f>
        <v/>
      </c>
      <c r="CE791" s="30" t="n"/>
      <c r="CF791" s="64">
        <f>CD791*CI791</f>
        <v/>
      </c>
      <c r="CG791" s="65">
        <f>F791-BY791+1</f>
        <v/>
      </c>
      <c r="CH791" s="64">
        <f>CE791*16</f>
        <v/>
      </c>
      <c r="CI791" s="66">
        <f>VLOOKUP(A791,[1]DATA!$A$6:$AI$331,34,0)</f>
        <v/>
      </c>
      <c r="CJ791" s="67">
        <f>VLOOKUP(A791,[2]CHAMCONG!A$7:CI$333,79,0)</f>
        <v/>
      </c>
      <c r="CK791" s="68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62">
        <f>COUNTIF($G792:$BP792,"a")+COUNTIF($G792:$BP792,"r0,a5")/2+COUNTIF($G792:$BP792,"p5,a5")/2</f>
        <v/>
      </c>
      <c r="BR792" s="62">
        <f>COUNTIF($G792:$BP792,"d")+COUNTIF($G792:$BP792,"r0,d5")/2+COUNTIF($G792:$BP792,"p5,d5")/2</f>
        <v/>
      </c>
      <c r="BS792" s="62">
        <f>COUNTIF($G792:$BP792,"b")+COUNTIF($G792:$BP792,"r0,b5")/2+COUNTIF($G792:$BP792,"p5,b5")/2</f>
        <v/>
      </c>
      <c r="BT792" s="62">
        <f>COUNTIF($G792:$BP792,"c")+COUNTIF($G792:$BP792,"r0,c5")/2+COUNTIF($G792:$BP792,"p5,c5")/2</f>
        <v/>
      </c>
      <c r="BU792" s="62">
        <f>COUNTIF($G792:$BP792,"KH")+COUNTIF($G792:$BP792,"TL")+COUNTIF($G792:$BP792,"L")</f>
        <v/>
      </c>
      <c r="BV792" s="62" t="n"/>
      <c r="BW792" s="62">
        <f>COUNTIF($G792:$BP792,"hh")</f>
        <v/>
      </c>
      <c r="BX792" s="62">
        <f>COUNTIF($G792:$BP792,"nt7")</f>
        <v/>
      </c>
      <c r="BY792" s="62">
        <f>COUNTIF($G792:$BP792,"P")+COUNTIF($G792:$BP792,"p5,a5")/2+COUNTIF($G792:$BP792,"p5,b5")/2+COUNTIF($G792:$BP792,"p5,c5")/2+COUNTIF($G792:$BP792,"p5,d5")/2</f>
        <v/>
      </c>
      <c r="BZ792" s="63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4">
        <f>IF(BZ792&gt;25,4,IF(BZ792&gt;18,3,IF(BZ792&gt;12,2,IF(BZ792&gt;4,1,0))))-BX792-2+1</f>
        <v/>
      </c>
      <c r="CE792" s="30" t="n"/>
      <c r="CF792" s="64">
        <f>CD792*CI792</f>
        <v/>
      </c>
      <c r="CG792" s="65">
        <f>F792-BY792+1</f>
        <v/>
      </c>
      <c r="CH792" s="64">
        <f>CE792*16</f>
        <v/>
      </c>
      <c r="CI792" s="66">
        <f>VLOOKUP(A792,[1]DATA!$A$6:$AI$331,34,0)</f>
        <v/>
      </c>
      <c r="CJ792" s="67">
        <f>VLOOKUP(A792,[2]CHAMCONG!A$7:CI$333,79,0)</f>
        <v/>
      </c>
      <c r="CK792" s="68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62">
        <f>COUNTIF($G793:$BP793,"a")+COUNTIF($G793:$BP793,"r0,a5")/2+COUNTIF($G793:$BP793,"p5,a5")/2</f>
        <v/>
      </c>
      <c r="BR793" s="62">
        <f>COUNTIF($G793:$BP793,"d")+COUNTIF($G793:$BP793,"r0,d5")/2+COUNTIF($G793:$BP793,"p5,d5")/2</f>
        <v/>
      </c>
      <c r="BS793" s="62">
        <f>COUNTIF($G793:$BP793,"b")+COUNTIF($G793:$BP793,"r0,b5")/2+COUNTIF($G793:$BP793,"p5,b5")/2</f>
        <v/>
      </c>
      <c r="BT793" s="62">
        <f>COUNTIF($G793:$BP793,"c")+COUNTIF($G793:$BP793,"r0,c5")/2+COUNTIF($G793:$BP793,"p5,c5")/2</f>
        <v/>
      </c>
      <c r="BU793" s="62">
        <f>COUNTIF($G793:$BP793,"KH")+COUNTIF($G793:$BP793,"TL")+COUNTIF($G793:$BP793,"L")</f>
        <v/>
      </c>
      <c r="BV793" s="62" t="n"/>
      <c r="BW793" s="62">
        <f>COUNTIF($G793:$BP793,"hh")</f>
        <v/>
      </c>
      <c r="BX793" s="62">
        <f>COUNTIF($G793:$BP793,"nt7")</f>
        <v/>
      </c>
      <c r="BY793" s="62">
        <f>COUNTIF($G793:$BP793,"P")+COUNTIF($G793:$BP793,"p5,a5")/2+COUNTIF($G793:$BP793,"p5,b5")/2+COUNTIF($G793:$BP793,"p5,c5")/2+COUNTIF($G793:$BP793,"p5,d5")/2</f>
        <v/>
      </c>
      <c r="BZ793" s="63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4">
        <f>IF(BZ793&gt;25,4,IF(BZ793&gt;18,3,IF(BZ793&gt;12,2,IF(BZ793&gt;4,1,0))))-BX793-2+1</f>
        <v/>
      </c>
      <c r="CE793" s="30" t="n"/>
      <c r="CF793" s="64">
        <f>CD793*CI793</f>
        <v/>
      </c>
      <c r="CG793" s="65">
        <f>F793-BY793+1</f>
        <v/>
      </c>
      <c r="CH793" s="64">
        <f>CE793*16</f>
        <v/>
      </c>
      <c r="CI793" s="66">
        <f>VLOOKUP(A793,[1]DATA!$A$6:$AI$331,34,0)</f>
        <v/>
      </c>
      <c r="CJ793" s="67">
        <f>VLOOKUP(A793,[2]CHAMCONG!A$7:CI$333,79,0)</f>
        <v/>
      </c>
      <c r="CK793" s="68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62">
        <f>COUNTIF($G794:$BP794,"a")+COUNTIF($G794:$BP794,"r0,a5")/2+COUNTIF($G794:$BP794,"p5,a5")/2</f>
        <v/>
      </c>
      <c r="BR794" s="62">
        <f>COUNTIF($G794:$BP794,"d")+COUNTIF($G794:$BP794,"r0,d5")/2+COUNTIF($G794:$BP794,"p5,d5")/2</f>
        <v/>
      </c>
      <c r="BS794" s="62">
        <f>COUNTIF($G794:$BP794,"b")+COUNTIF($G794:$BP794,"r0,b5")/2+COUNTIF($G794:$BP794,"p5,b5")/2</f>
        <v/>
      </c>
      <c r="BT794" s="62">
        <f>COUNTIF($G794:$BP794,"c")+COUNTIF($G794:$BP794,"r0,c5")/2+COUNTIF($G794:$BP794,"p5,c5")/2</f>
        <v/>
      </c>
      <c r="BU794" s="62">
        <f>COUNTIF($G794:$BP794,"KH")+COUNTIF($G794:$BP794,"TL")+COUNTIF($G794:$BP794,"L")</f>
        <v/>
      </c>
      <c r="BV794" s="62" t="n"/>
      <c r="BW794" s="62">
        <f>COUNTIF($G794:$BP794,"hh")</f>
        <v/>
      </c>
      <c r="BX794" s="62">
        <f>COUNTIF($G794:$BP794,"nt7")</f>
        <v/>
      </c>
      <c r="BY794" s="62">
        <f>COUNTIF($G794:$BP794,"P")+COUNTIF($G794:$BP794,"p5,a5")/2+COUNTIF($G794:$BP794,"p5,b5")/2+COUNTIF($G794:$BP794,"p5,c5")/2+COUNTIF($G794:$BP794,"p5,d5")/2</f>
        <v/>
      </c>
      <c r="BZ794" s="63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4">
        <f>IF(BZ794&gt;25,4,IF(BZ794&gt;18,3,IF(BZ794&gt;12,2,IF(BZ794&gt;4,1,0))))-BX794-2+1</f>
        <v/>
      </c>
      <c r="CE794" s="30" t="n"/>
      <c r="CF794" s="64">
        <f>CD794*CI794</f>
        <v/>
      </c>
      <c r="CG794" s="65">
        <f>F794-BY794+1</f>
        <v/>
      </c>
      <c r="CH794" s="64">
        <f>CE794*16</f>
        <v/>
      </c>
      <c r="CI794" s="66">
        <f>VLOOKUP(A794,[1]DATA!$A$6:$AI$331,34,0)</f>
        <v/>
      </c>
      <c r="CJ794" s="67">
        <f>VLOOKUP(A794,[2]CHAMCONG!A$7:CI$333,79,0)</f>
        <v/>
      </c>
      <c r="CK794" s="68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62">
        <f>COUNTIF($G795:$BP795,"a")+COUNTIF($G795:$BP795,"r0,a5")/2+COUNTIF($G795:$BP795,"p5,a5")/2</f>
        <v/>
      </c>
      <c r="BR795" s="62">
        <f>COUNTIF($G795:$BP795,"d")+COUNTIF($G795:$BP795,"r0,d5")/2+COUNTIF($G795:$BP795,"p5,d5")/2</f>
        <v/>
      </c>
      <c r="BS795" s="62">
        <f>COUNTIF($G795:$BP795,"b")+COUNTIF($G795:$BP795,"r0,b5")/2+COUNTIF($G795:$BP795,"p5,b5")/2</f>
        <v/>
      </c>
      <c r="BT795" s="62">
        <f>COUNTIF($G795:$BP795,"c")+COUNTIF($G795:$BP795,"r0,c5")/2+COUNTIF($G795:$BP795,"p5,c5")/2</f>
        <v/>
      </c>
      <c r="BU795" s="62">
        <f>COUNTIF($G795:$BP795,"KH")+COUNTIF($G795:$BP795,"TL")+COUNTIF($G795:$BP795,"L")</f>
        <v/>
      </c>
      <c r="BV795" s="62" t="n"/>
      <c r="BW795" s="62">
        <f>COUNTIF($G795:$BP795,"hh")</f>
        <v/>
      </c>
      <c r="BX795" s="62">
        <f>COUNTIF($G795:$BP795,"nt7")</f>
        <v/>
      </c>
      <c r="BY795" s="62">
        <f>COUNTIF($G795:$BP795,"P")+COUNTIF($G795:$BP795,"p5,a5")/2+COUNTIF($G795:$BP795,"p5,b5")/2+COUNTIF($G795:$BP795,"p5,c5")/2+COUNTIF($G795:$BP795,"p5,d5")/2</f>
        <v/>
      </c>
      <c r="BZ795" s="63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4">
        <f>IF(BZ795&gt;25,4,IF(BZ795&gt;18,3,IF(BZ795&gt;12,2,IF(BZ795&gt;4,1,0))))-BX795-2+1</f>
        <v/>
      </c>
      <c r="CE795" s="30" t="n"/>
      <c r="CF795" s="64">
        <f>CD795*CI795</f>
        <v/>
      </c>
      <c r="CG795" s="65">
        <f>F795-BY795+1</f>
        <v/>
      </c>
      <c r="CH795" s="64">
        <f>CE795*16</f>
        <v/>
      </c>
      <c r="CI795" s="66">
        <f>VLOOKUP(A795,[1]DATA!$A$6:$AI$331,34,0)</f>
        <v/>
      </c>
      <c r="CJ795" s="67">
        <f>VLOOKUP(A795,[2]CHAMCONG!A$7:CI$333,79,0)</f>
        <v/>
      </c>
      <c r="CK795" s="68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62">
        <f>COUNTIF($G796:$BP796,"a")+COUNTIF($G796:$BP796,"r0,a5")/2+COUNTIF($G796:$BP796,"p5,a5")/2</f>
        <v/>
      </c>
      <c r="BR796" s="62">
        <f>COUNTIF($G796:$BP796,"d")+COUNTIF($G796:$BP796,"r0,d5")/2+COUNTIF($G796:$BP796,"p5,d5")/2</f>
        <v/>
      </c>
      <c r="BS796" s="62">
        <f>COUNTIF($G796:$BP796,"b")+COUNTIF($G796:$BP796,"r0,b5")/2+COUNTIF($G796:$BP796,"p5,b5")/2</f>
        <v/>
      </c>
      <c r="BT796" s="62">
        <f>COUNTIF($G796:$BP796,"c")+COUNTIF($G796:$BP796,"r0,c5")/2+COUNTIF($G796:$BP796,"p5,c5")/2</f>
        <v/>
      </c>
      <c r="BU796" s="62">
        <f>COUNTIF($G796:$BP796,"KH")+COUNTIF($G796:$BP796,"TL")+COUNTIF($G796:$BP796,"L")</f>
        <v/>
      </c>
      <c r="BV796" s="62" t="n"/>
      <c r="BW796" s="62">
        <f>COUNTIF($G796:$BP796,"hh")</f>
        <v/>
      </c>
      <c r="BX796" s="62">
        <f>COUNTIF($G796:$BP796,"nt7")</f>
        <v/>
      </c>
      <c r="BY796" s="62">
        <f>COUNTIF($G796:$BP796,"P")+COUNTIF($G796:$BP796,"p5,a5")/2+COUNTIF($G796:$BP796,"p5,b5")/2+COUNTIF($G796:$BP796,"p5,c5")/2+COUNTIF($G796:$BP796,"p5,d5")/2</f>
        <v/>
      </c>
      <c r="BZ796" s="63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4">
        <f>IF(BZ796&gt;25,4,IF(BZ796&gt;18,3,IF(BZ796&gt;12,2,IF(BZ796&gt;4,1,0))))-BX796-2+1</f>
        <v/>
      </c>
      <c r="CE796" s="30" t="n"/>
      <c r="CF796" s="64">
        <f>CD796*CI796</f>
        <v/>
      </c>
      <c r="CG796" s="65">
        <f>F796-BY796+1</f>
        <v/>
      </c>
      <c r="CH796" s="64">
        <f>CE796*16</f>
        <v/>
      </c>
      <c r="CI796" s="66">
        <f>VLOOKUP(A796,[1]DATA!$A$6:$AI$331,34,0)</f>
        <v/>
      </c>
      <c r="CJ796" s="67">
        <f>VLOOKUP(A796,[2]CHAMCONG!A$7:CI$333,79,0)</f>
        <v/>
      </c>
      <c r="CK796" s="68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62">
        <f>COUNTIF($G797:$BP797,"a")+COUNTIF($G797:$BP797,"r0,a5")/2+COUNTIF($G797:$BP797,"p5,a5")/2</f>
        <v/>
      </c>
      <c r="BR797" s="62">
        <f>COUNTIF($G797:$BP797,"d")+COUNTIF($G797:$BP797,"r0,d5")/2+COUNTIF($G797:$BP797,"p5,d5")/2</f>
        <v/>
      </c>
      <c r="BS797" s="62">
        <f>COUNTIF($G797:$BP797,"b")+COUNTIF($G797:$BP797,"r0,b5")/2+COUNTIF($G797:$BP797,"p5,b5")/2</f>
        <v/>
      </c>
      <c r="BT797" s="62">
        <f>COUNTIF($G797:$BP797,"c")+COUNTIF($G797:$BP797,"r0,c5")/2+COUNTIF($G797:$BP797,"p5,c5")/2</f>
        <v/>
      </c>
      <c r="BU797" s="62">
        <f>COUNTIF($G797:$BP797,"KH")+COUNTIF($G797:$BP797,"TL")+COUNTIF($G797:$BP797,"L")</f>
        <v/>
      </c>
      <c r="BV797" s="62" t="n"/>
      <c r="BW797" s="62">
        <f>COUNTIF($G797:$BP797,"hh")</f>
        <v/>
      </c>
      <c r="BX797" s="62">
        <f>COUNTIF($G797:$BP797,"nt7")</f>
        <v/>
      </c>
      <c r="BY797" s="62">
        <f>COUNTIF($G797:$BP797,"P")+COUNTIF($G797:$BP797,"p5,a5")/2+COUNTIF($G797:$BP797,"p5,b5")/2+COUNTIF($G797:$BP797,"p5,c5")/2+COUNTIF($G797:$BP797,"p5,d5")/2</f>
        <v/>
      </c>
      <c r="BZ797" s="63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4">
        <f>IF(BZ797&gt;25,4,IF(BZ797&gt;18,3,IF(BZ797&gt;12,2,IF(BZ797&gt;4,1,0))))-BX797-2+1</f>
        <v/>
      </c>
      <c r="CE797" s="30" t="n"/>
      <c r="CF797" s="64">
        <f>CD797*CI797</f>
        <v/>
      </c>
      <c r="CG797" s="65">
        <f>F797-BY797+1</f>
        <v/>
      </c>
      <c r="CH797" s="64">
        <f>CE797*16</f>
        <v/>
      </c>
      <c r="CI797" s="66">
        <f>VLOOKUP(A797,[1]DATA!$A$6:$AI$331,34,0)</f>
        <v/>
      </c>
      <c r="CJ797" s="67">
        <f>VLOOKUP(A797,[2]CHAMCONG!A$7:CI$333,79,0)</f>
        <v/>
      </c>
      <c r="CK797" s="68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62">
        <f>COUNTIF($G798:$BP798,"a")+COUNTIF($G798:$BP798,"r0,a5")/2+COUNTIF($G798:$BP798,"p5,a5")/2</f>
        <v/>
      </c>
      <c r="BR798" s="62">
        <f>COUNTIF($G798:$BP798,"d")+COUNTIF($G798:$BP798,"r0,d5")/2+COUNTIF($G798:$BP798,"p5,d5")/2</f>
        <v/>
      </c>
      <c r="BS798" s="62">
        <f>COUNTIF($G798:$BP798,"b")+COUNTIF($G798:$BP798,"r0,b5")/2+COUNTIF($G798:$BP798,"p5,b5")/2</f>
        <v/>
      </c>
      <c r="BT798" s="62">
        <f>COUNTIF($G798:$BP798,"c")+COUNTIF($G798:$BP798,"r0,c5")/2+COUNTIF($G798:$BP798,"p5,c5")/2</f>
        <v/>
      </c>
      <c r="BU798" s="62">
        <f>COUNTIF($G798:$BP798,"KH")+COUNTIF($G798:$BP798,"TL")+COUNTIF($G798:$BP798,"L")</f>
        <v/>
      </c>
      <c r="BV798" s="62" t="n"/>
      <c r="BW798" s="62">
        <f>COUNTIF($G798:$BP798,"hh")</f>
        <v/>
      </c>
      <c r="BX798" s="62">
        <f>COUNTIF($G798:$BP798,"nt7")</f>
        <v/>
      </c>
      <c r="BY798" s="62">
        <f>COUNTIF($G798:$BP798,"P")+COUNTIF($G798:$BP798,"p5,a5")/2+COUNTIF($G798:$BP798,"p5,b5")/2+COUNTIF($G798:$BP798,"p5,c5")/2+COUNTIF($G798:$BP798,"p5,d5")/2</f>
        <v/>
      </c>
      <c r="BZ798" s="63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4">
        <f>IF(BZ798&gt;25,4,IF(BZ798&gt;18,3,IF(BZ798&gt;12,2,IF(BZ798&gt;4,1,0))))-BX798-2+1</f>
        <v/>
      </c>
      <c r="CE798" s="30" t="n"/>
      <c r="CF798" s="64">
        <f>CD798*CI798</f>
        <v/>
      </c>
      <c r="CG798" s="65">
        <f>F798-BY798+1</f>
        <v/>
      </c>
      <c r="CH798" s="64">
        <f>CE798*16</f>
        <v/>
      </c>
      <c r="CI798" s="66">
        <f>VLOOKUP(A798,[1]DATA!$A$6:$AI$331,34,0)</f>
        <v/>
      </c>
      <c r="CJ798" s="67">
        <f>VLOOKUP(A798,[2]CHAMCONG!A$7:CI$333,79,0)</f>
        <v/>
      </c>
      <c r="CK798" s="68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62">
        <f>COUNTIF($G799:$BP799,"a")+COUNTIF($G799:$BP799,"r0,a5")/2+COUNTIF($G799:$BP799,"p5,a5")/2</f>
        <v/>
      </c>
      <c r="BR799" s="62">
        <f>COUNTIF($G799:$BP799,"d")+COUNTIF($G799:$BP799,"r0,d5")/2+COUNTIF($G799:$BP799,"p5,d5")/2</f>
        <v/>
      </c>
      <c r="BS799" s="62">
        <f>COUNTIF($G799:$BP799,"b")+COUNTIF($G799:$BP799,"r0,b5")/2+COUNTIF($G799:$BP799,"p5,b5")/2</f>
        <v/>
      </c>
      <c r="BT799" s="62">
        <f>COUNTIF($G799:$BP799,"c")+COUNTIF($G799:$BP799,"r0,c5")/2+COUNTIF($G799:$BP799,"p5,c5")/2</f>
        <v/>
      </c>
      <c r="BU799" s="62">
        <f>COUNTIF($G799:$BP799,"KH")+COUNTIF($G799:$BP799,"TL")+COUNTIF($G799:$BP799,"L")</f>
        <v/>
      </c>
      <c r="BV799" s="62" t="n"/>
      <c r="BW799" s="62">
        <f>COUNTIF($G799:$BP799,"hh")</f>
        <v/>
      </c>
      <c r="BX799" s="62">
        <f>COUNTIF($G799:$BP799,"nt7")</f>
        <v/>
      </c>
      <c r="BY799" s="62">
        <f>COUNTIF($G799:$BP799,"P")+COUNTIF($G799:$BP799,"p5,a5")/2+COUNTIF($G799:$BP799,"p5,b5")/2+COUNTIF($G799:$BP799,"p5,c5")/2+COUNTIF($G799:$BP799,"p5,d5")/2</f>
        <v/>
      </c>
      <c r="BZ799" s="63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4">
        <f>IF(BZ799&gt;25,4,IF(BZ799&gt;18,3,IF(BZ799&gt;12,2,IF(BZ799&gt;4,1,0))))-BX799-2+1</f>
        <v/>
      </c>
      <c r="CE799" s="30" t="n"/>
      <c r="CF799" s="64">
        <f>CD799*CI799</f>
        <v/>
      </c>
      <c r="CG799" s="65">
        <f>F799-BY799+1</f>
        <v/>
      </c>
      <c r="CH799" s="64">
        <f>CE799*16</f>
        <v/>
      </c>
      <c r="CI799" s="66">
        <f>VLOOKUP(A799,[1]DATA!$A$6:$AI$331,34,0)</f>
        <v/>
      </c>
      <c r="CJ799" s="67">
        <f>VLOOKUP(A799,[2]CHAMCONG!A$7:CI$333,79,0)</f>
        <v/>
      </c>
      <c r="CK799" s="68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62">
        <f>COUNTIF($G800:$BP800,"a")+COUNTIF($G800:$BP800,"r0,a5")/2+COUNTIF($G800:$BP800,"p5,a5")/2</f>
        <v/>
      </c>
      <c r="BR800" s="62">
        <f>COUNTIF($G800:$BP800,"d")+COUNTIF($G800:$BP800,"r0,d5")/2+COUNTIF($G800:$BP800,"p5,d5")/2</f>
        <v/>
      </c>
      <c r="BS800" s="62">
        <f>COUNTIF($G800:$BP800,"b")+COUNTIF($G800:$BP800,"r0,b5")/2+COUNTIF($G800:$BP800,"p5,b5")/2</f>
        <v/>
      </c>
      <c r="BT800" s="62">
        <f>COUNTIF($G800:$BP800,"c")+COUNTIF($G800:$BP800,"r0,c5")/2+COUNTIF($G800:$BP800,"p5,c5")/2</f>
        <v/>
      </c>
      <c r="BU800" s="62">
        <f>COUNTIF($G800:$BP800,"KH")+COUNTIF($G800:$BP800,"TL")+COUNTIF($G800:$BP800,"L")</f>
        <v/>
      </c>
      <c r="BV800" s="62" t="n"/>
      <c r="BW800" s="62">
        <f>COUNTIF($G800:$BP800,"hh")</f>
        <v/>
      </c>
      <c r="BX800" s="62">
        <f>COUNTIF($G800:$BP800,"nt7")</f>
        <v/>
      </c>
      <c r="BY800" s="62">
        <f>COUNTIF($G800:$BP800,"P")+COUNTIF($G800:$BP800,"p5,a5")/2+COUNTIF($G800:$BP800,"p5,b5")/2+COUNTIF($G800:$BP800,"p5,c5")/2+COUNTIF($G800:$BP800,"p5,d5")/2</f>
        <v/>
      </c>
      <c r="BZ800" s="63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4">
        <f>IF(BZ800&gt;25,4,IF(BZ800&gt;18,3,IF(BZ800&gt;12,2,IF(BZ800&gt;4,1,0))))-BX800-2+1</f>
        <v/>
      </c>
      <c r="CE800" s="30" t="n"/>
      <c r="CF800" s="64">
        <f>CD800*CI800</f>
        <v/>
      </c>
      <c r="CG800" s="65">
        <f>F800-BY800+1</f>
        <v/>
      </c>
      <c r="CH800" s="64">
        <f>CE800*16</f>
        <v/>
      </c>
      <c r="CI800" s="66">
        <f>VLOOKUP(A800,[1]DATA!$A$6:$AI$331,34,0)</f>
        <v/>
      </c>
      <c r="CJ800" s="67">
        <f>VLOOKUP(A800,[2]CHAMCONG!A$7:CI$333,79,0)</f>
        <v/>
      </c>
      <c r="CK800" s="68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62">
        <f>COUNTIF($G801:$BP801,"a")+COUNTIF($G801:$BP801,"r0,a5")/2+COUNTIF($G801:$BP801,"p5,a5")/2</f>
        <v/>
      </c>
      <c r="BR801" s="62">
        <f>COUNTIF($G801:$BP801,"d")+COUNTIF($G801:$BP801,"r0,d5")/2+COUNTIF($G801:$BP801,"p5,d5")/2</f>
        <v/>
      </c>
      <c r="BS801" s="62">
        <f>COUNTIF($G801:$BP801,"b")+COUNTIF($G801:$BP801,"r0,b5")/2+COUNTIF($G801:$BP801,"p5,b5")/2</f>
        <v/>
      </c>
      <c r="BT801" s="62">
        <f>COUNTIF($G801:$BP801,"c")+COUNTIF($G801:$BP801,"r0,c5")/2+COUNTIF($G801:$BP801,"p5,c5")/2</f>
        <v/>
      </c>
      <c r="BU801" s="62">
        <f>COUNTIF($G801:$BP801,"KH")+COUNTIF($G801:$BP801,"TL")+COUNTIF($G801:$BP801,"L")</f>
        <v/>
      </c>
      <c r="BV801" s="62" t="n"/>
      <c r="BW801" s="62">
        <f>COUNTIF($G801:$BP801,"hh")</f>
        <v/>
      </c>
      <c r="BX801" s="62">
        <f>COUNTIF($G801:$BP801,"nt7")</f>
        <v/>
      </c>
      <c r="BY801" s="62">
        <f>COUNTIF($G801:$BP801,"P")+COUNTIF($G801:$BP801,"p5,a5")/2+COUNTIF($G801:$BP801,"p5,b5")/2+COUNTIF($G801:$BP801,"p5,c5")/2+COUNTIF($G801:$BP801,"p5,d5")/2</f>
        <v/>
      </c>
      <c r="BZ801" s="63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4">
        <f>IF(BZ801&gt;25,4,IF(BZ801&gt;18,3,IF(BZ801&gt;12,2,IF(BZ801&gt;4,1,0))))-BX801-2+1</f>
        <v/>
      </c>
      <c r="CE801" s="30" t="n"/>
      <c r="CF801" s="64">
        <f>CD801*CI801</f>
        <v/>
      </c>
      <c r="CG801" s="65">
        <f>F801-BY801+1</f>
        <v/>
      </c>
      <c r="CH801" s="64">
        <f>CE801*16</f>
        <v/>
      </c>
      <c r="CI801" s="66">
        <f>VLOOKUP(A801,[1]DATA!$A$6:$AI$331,34,0)</f>
        <v/>
      </c>
      <c r="CJ801" s="67">
        <f>VLOOKUP(A801,[2]CHAMCONG!A$7:CI$333,79,0)</f>
        <v/>
      </c>
      <c r="CK801" s="68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62">
        <f>COUNTIF($G802:$BP802,"a")+COUNTIF($G802:$BP802,"r0,a5")/2+COUNTIF($G802:$BP802,"p5,a5")/2</f>
        <v/>
      </c>
      <c r="BR802" s="62">
        <f>COUNTIF($G802:$BP802,"d")+COUNTIF($G802:$BP802,"r0,d5")/2+COUNTIF($G802:$BP802,"p5,d5")/2</f>
        <v/>
      </c>
      <c r="BS802" s="62">
        <f>COUNTIF($G802:$BP802,"b")+COUNTIF($G802:$BP802,"r0,b5")/2+COUNTIF($G802:$BP802,"p5,b5")/2</f>
        <v/>
      </c>
      <c r="BT802" s="62">
        <f>COUNTIF($G802:$BP802,"c")+COUNTIF($G802:$BP802,"r0,c5")/2+COUNTIF($G802:$BP802,"p5,c5")/2</f>
        <v/>
      </c>
      <c r="BU802" s="62">
        <f>COUNTIF($G802:$BP802,"KH")+COUNTIF($G802:$BP802,"TL")+COUNTIF($G802:$BP802,"L")</f>
        <v/>
      </c>
      <c r="BV802" s="62" t="n"/>
      <c r="BW802" s="62">
        <f>COUNTIF($G802:$BP802,"hh")</f>
        <v/>
      </c>
      <c r="BX802" s="62">
        <f>COUNTIF($G802:$BP802,"nt7")</f>
        <v/>
      </c>
      <c r="BY802" s="62">
        <f>COUNTIF($G802:$BP802,"P")+COUNTIF($G802:$BP802,"p5,a5")/2+COUNTIF($G802:$BP802,"p5,b5")/2+COUNTIF($G802:$BP802,"p5,c5")/2+COUNTIF($G802:$BP802,"p5,d5")/2</f>
        <v/>
      </c>
      <c r="BZ802" s="63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4">
        <f>IF(BZ802&gt;25,4,IF(BZ802&gt;18,3,IF(BZ802&gt;12,2,IF(BZ802&gt;4,1,0))))-BX802-2+1</f>
        <v/>
      </c>
      <c r="CE802" s="30" t="n"/>
      <c r="CF802" s="64">
        <f>CD802*CI802</f>
        <v/>
      </c>
      <c r="CG802" s="65">
        <f>F802-BY802+1</f>
        <v/>
      </c>
      <c r="CH802" s="64">
        <f>CE802*16</f>
        <v/>
      </c>
      <c r="CI802" s="66">
        <f>VLOOKUP(A802,[1]DATA!$A$6:$AI$331,34,0)</f>
        <v/>
      </c>
      <c r="CJ802" s="67">
        <f>VLOOKUP(A802,[2]CHAMCONG!A$7:CI$333,79,0)</f>
        <v/>
      </c>
      <c r="CK802" s="68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62">
        <f>COUNTIF($G803:$BP803,"a")+COUNTIF($G803:$BP803,"r0,a5")/2+COUNTIF($G803:$BP803,"p5,a5")/2</f>
        <v/>
      </c>
      <c r="BR803" s="62">
        <f>COUNTIF($G803:$BP803,"d")+COUNTIF($G803:$BP803,"r0,d5")/2+COUNTIF($G803:$BP803,"p5,d5")/2</f>
        <v/>
      </c>
      <c r="BS803" s="62">
        <f>COUNTIF($G803:$BP803,"b")+COUNTIF($G803:$BP803,"r0,b5")/2+COUNTIF($G803:$BP803,"p5,b5")/2</f>
        <v/>
      </c>
      <c r="BT803" s="62">
        <f>COUNTIF($G803:$BP803,"c")+COUNTIF($G803:$BP803,"r0,c5")/2+COUNTIF($G803:$BP803,"p5,c5")/2</f>
        <v/>
      </c>
      <c r="BU803" s="62">
        <f>COUNTIF($G803:$BP803,"KH")+COUNTIF($G803:$BP803,"TL")+COUNTIF($G803:$BP803,"L")</f>
        <v/>
      </c>
      <c r="BV803" s="62" t="n"/>
      <c r="BW803" s="62">
        <f>COUNTIF($G803:$BP803,"hh")</f>
        <v/>
      </c>
      <c r="BX803" s="62">
        <f>COUNTIF($G803:$BP803,"nt7")</f>
        <v/>
      </c>
      <c r="BY803" s="62">
        <f>COUNTIF($G803:$BP803,"P")+COUNTIF($G803:$BP803,"p5,a5")/2+COUNTIF($G803:$BP803,"p5,b5")/2+COUNTIF($G803:$BP803,"p5,c5")/2+COUNTIF($G803:$BP803,"p5,d5")/2</f>
        <v/>
      </c>
      <c r="BZ803" s="63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4">
        <f>IF(BZ803&gt;25,4,IF(BZ803&gt;18,3,IF(BZ803&gt;12,2,IF(BZ803&gt;4,1,0))))-BX803-2+1</f>
        <v/>
      </c>
      <c r="CE803" s="30" t="n"/>
      <c r="CF803" s="64">
        <f>CD803*CI803</f>
        <v/>
      </c>
      <c r="CG803" s="65">
        <f>F803-BY803+1</f>
        <v/>
      </c>
      <c r="CH803" s="64">
        <f>CE803*16</f>
        <v/>
      </c>
      <c r="CI803" s="66">
        <f>VLOOKUP(A803,[1]DATA!$A$6:$AI$331,34,0)</f>
        <v/>
      </c>
      <c r="CJ803" s="67">
        <f>VLOOKUP(A803,[2]CHAMCONG!A$7:CI$333,79,0)</f>
        <v/>
      </c>
      <c r="CK803" s="68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62">
        <f>COUNTIF($G804:$BP804,"a")+COUNTIF($G804:$BP804,"r0,a5")/2+COUNTIF($G804:$BP804,"p5,a5")/2</f>
        <v/>
      </c>
      <c r="BR804" s="62">
        <f>COUNTIF($G804:$BP804,"d")+COUNTIF($G804:$BP804,"r0,d5")/2+COUNTIF($G804:$BP804,"p5,d5")/2</f>
        <v/>
      </c>
      <c r="BS804" s="62">
        <f>COUNTIF($G804:$BP804,"b")+COUNTIF($G804:$BP804,"r0,b5")/2+COUNTIF($G804:$BP804,"p5,b5")/2</f>
        <v/>
      </c>
      <c r="BT804" s="62">
        <f>COUNTIF($G804:$BP804,"c")+COUNTIF($G804:$BP804,"r0,c5")/2+COUNTIF($G804:$BP804,"p5,c5")/2</f>
        <v/>
      </c>
      <c r="BU804" s="62">
        <f>COUNTIF($G804:$BP804,"KH")+COUNTIF($G804:$BP804,"TL")+COUNTIF($G804:$BP804,"L")</f>
        <v/>
      </c>
      <c r="BV804" s="62" t="n"/>
      <c r="BW804" s="62">
        <f>COUNTIF($G804:$BP804,"hh")</f>
        <v/>
      </c>
      <c r="BX804" s="62">
        <f>COUNTIF($G804:$BP804,"nt7")</f>
        <v/>
      </c>
      <c r="BY804" s="62">
        <f>COUNTIF($G804:$BP804,"P")+COUNTIF($G804:$BP804,"p5,a5")/2+COUNTIF($G804:$BP804,"p5,b5")/2+COUNTIF($G804:$BP804,"p5,c5")/2+COUNTIF($G804:$BP804,"p5,d5")/2</f>
        <v/>
      </c>
      <c r="BZ804" s="63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4">
        <f>IF(BZ804&gt;25,4,IF(BZ804&gt;18,3,IF(BZ804&gt;12,2,IF(BZ804&gt;4,1,0))))-BX804-2+1</f>
        <v/>
      </c>
      <c r="CE804" s="30" t="n"/>
      <c r="CF804" s="64">
        <f>CD804*CI804</f>
        <v/>
      </c>
      <c r="CG804" s="65">
        <f>F804-BY804+1</f>
        <v/>
      </c>
      <c r="CH804" s="64">
        <f>CE804*16</f>
        <v/>
      </c>
      <c r="CI804" s="66">
        <f>VLOOKUP(A804,[1]DATA!$A$6:$AI$331,34,0)</f>
        <v/>
      </c>
      <c r="CJ804" s="67">
        <f>VLOOKUP(A804,[2]CHAMCONG!A$7:CI$333,79,0)</f>
        <v/>
      </c>
      <c r="CK804" s="68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62">
        <f>COUNTIF($G805:$BP805,"a")+COUNTIF($G805:$BP805,"r0,a5")/2+COUNTIF($G805:$BP805,"p5,a5")/2</f>
        <v/>
      </c>
      <c r="BR805" s="62">
        <f>COUNTIF($G805:$BP805,"d")+COUNTIF($G805:$BP805,"r0,d5")/2+COUNTIF($G805:$BP805,"p5,d5")/2</f>
        <v/>
      </c>
      <c r="BS805" s="62">
        <f>COUNTIF($G805:$BP805,"b")+COUNTIF($G805:$BP805,"r0,b5")/2+COUNTIF($G805:$BP805,"p5,b5")/2</f>
        <v/>
      </c>
      <c r="BT805" s="62">
        <f>COUNTIF($G805:$BP805,"c")+COUNTIF($G805:$BP805,"r0,c5")/2+COUNTIF($G805:$BP805,"p5,c5")/2</f>
        <v/>
      </c>
      <c r="BU805" s="62">
        <f>COUNTIF($G805:$BP805,"KH")+COUNTIF($G805:$BP805,"TL")+COUNTIF($G805:$BP805,"L")</f>
        <v/>
      </c>
      <c r="BV805" s="62" t="n"/>
      <c r="BW805" s="62">
        <f>COUNTIF($G805:$BP805,"hh")</f>
        <v/>
      </c>
      <c r="BX805" s="62">
        <f>COUNTIF($G805:$BP805,"nt7")</f>
        <v/>
      </c>
      <c r="BY805" s="62">
        <f>COUNTIF($G805:$BP805,"P")+COUNTIF($G805:$BP805,"p5,a5")/2+COUNTIF($G805:$BP805,"p5,b5")/2+COUNTIF($G805:$BP805,"p5,c5")/2+COUNTIF($G805:$BP805,"p5,d5")/2</f>
        <v/>
      </c>
      <c r="BZ805" s="63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4">
        <f>IF(BZ805&gt;25,4,IF(BZ805&gt;18,3,IF(BZ805&gt;12,2,IF(BZ805&gt;4,1,0))))-BX805-2+1</f>
        <v/>
      </c>
      <c r="CE805" s="30" t="n"/>
      <c r="CF805" s="64">
        <f>CD805*CI805</f>
        <v/>
      </c>
      <c r="CG805" s="65">
        <f>F805-BY805+1</f>
        <v/>
      </c>
      <c r="CH805" s="64">
        <f>CE805*16</f>
        <v/>
      </c>
      <c r="CI805" s="66">
        <f>VLOOKUP(A805,[1]DATA!$A$6:$AI$331,34,0)</f>
        <v/>
      </c>
      <c r="CJ805" s="67">
        <f>VLOOKUP(A805,[2]CHAMCONG!A$7:CI$333,79,0)</f>
        <v/>
      </c>
      <c r="CK805" s="68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62">
        <f>COUNTIF($G806:$BP806,"a")+COUNTIF($G806:$BP806,"r0,a5")/2+COUNTIF($G806:$BP806,"p5,a5")/2</f>
        <v/>
      </c>
      <c r="BR806" s="62">
        <f>COUNTIF($G806:$BP806,"d")+COUNTIF($G806:$BP806,"r0,d5")/2+COUNTIF($G806:$BP806,"p5,d5")/2</f>
        <v/>
      </c>
      <c r="BS806" s="62">
        <f>COUNTIF($G806:$BP806,"b")+COUNTIF($G806:$BP806,"r0,b5")/2+COUNTIF($G806:$BP806,"p5,b5")/2</f>
        <v/>
      </c>
      <c r="BT806" s="62">
        <f>COUNTIF($G806:$BP806,"c")+COUNTIF($G806:$BP806,"r0,c5")/2+COUNTIF($G806:$BP806,"p5,c5")/2</f>
        <v/>
      </c>
      <c r="BU806" s="62">
        <f>COUNTIF($G806:$BP806,"KH")+COUNTIF($G806:$BP806,"TL")+COUNTIF($G806:$BP806,"L")</f>
        <v/>
      </c>
      <c r="BV806" s="62" t="n"/>
      <c r="BW806" s="62">
        <f>COUNTIF($G806:$BP806,"hh")</f>
        <v/>
      </c>
      <c r="BX806" s="62">
        <f>COUNTIF($G806:$BP806,"nt7")</f>
        <v/>
      </c>
      <c r="BY806" s="62">
        <f>COUNTIF($G806:$BP806,"P")+COUNTIF($G806:$BP806,"p5,a5")/2+COUNTIF($G806:$BP806,"p5,b5")/2+COUNTIF($G806:$BP806,"p5,c5")/2+COUNTIF($G806:$BP806,"p5,d5")/2</f>
        <v/>
      </c>
      <c r="BZ806" s="63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4">
        <f>IF(BZ806&gt;25,4,IF(BZ806&gt;18,3,IF(BZ806&gt;12,2,IF(BZ806&gt;4,1,0))))-BX806-2+1</f>
        <v/>
      </c>
      <c r="CE806" s="30" t="n"/>
      <c r="CF806" s="64">
        <f>CD806*CI806</f>
        <v/>
      </c>
      <c r="CG806" s="65">
        <f>F806-BY806+1</f>
        <v/>
      </c>
      <c r="CH806" s="64">
        <f>CE806*16</f>
        <v/>
      </c>
      <c r="CI806" s="66">
        <f>VLOOKUP(A806,[1]DATA!$A$6:$AI$331,34,0)</f>
        <v/>
      </c>
      <c r="CJ806" s="67">
        <f>VLOOKUP(A806,[2]CHAMCONG!A$7:CI$333,79,0)</f>
        <v/>
      </c>
      <c r="CK806" s="68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62">
        <f>COUNTIF($G807:$BP807,"a")+COUNTIF($G807:$BP807,"r0,a5")/2+COUNTIF($G807:$BP807,"p5,a5")/2</f>
        <v/>
      </c>
      <c r="BR807" s="62">
        <f>COUNTIF($G807:$BP807,"d")+COUNTIF($G807:$BP807,"r0,d5")/2+COUNTIF($G807:$BP807,"p5,d5")/2</f>
        <v/>
      </c>
      <c r="BS807" s="62">
        <f>COUNTIF($G807:$BP807,"b")+COUNTIF($G807:$BP807,"r0,b5")/2+COUNTIF($G807:$BP807,"p5,b5")/2</f>
        <v/>
      </c>
      <c r="BT807" s="62">
        <f>COUNTIF($G807:$BP807,"c")+COUNTIF($G807:$BP807,"r0,c5")/2+COUNTIF($G807:$BP807,"p5,c5")/2</f>
        <v/>
      </c>
      <c r="BU807" s="62">
        <f>COUNTIF($G807:$BP807,"KH")+COUNTIF($G807:$BP807,"TL")+COUNTIF($G807:$BP807,"L")</f>
        <v/>
      </c>
      <c r="BV807" s="62" t="n"/>
      <c r="BW807" s="62">
        <f>COUNTIF($G807:$BP807,"hh")</f>
        <v/>
      </c>
      <c r="BX807" s="62">
        <f>COUNTIF($G807:$BP807,"nt7")</f>
        <v/>
      </c>
      <c r="BY807" s="62">
        <f>COUNTIF($G807:$BP807,"P")+COUNTIF($G807:$BP807,"p5,a5")/2+COUNTIF($G807:$BP807,"p5,b5")/2+COUNTIF($G807:$BP807,"p5,c5")/2+COUNTIF($G807:$BP807,"p5,d5")/2</f>
        <v/>
      </c>
      <c r="BZ807" s="63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4">
        <f>IF(BZ807&gt;25,4,IF(BZ807&gt;18,3,IF(BZ807&gt;12,2,IF(BZ807&gt;4,1,0))))-BX807-2+1</f>
        <v/>
      </c>
      <c r="CE807" s="30" t="n"/>
      <c r="CF807" s="64">
        <f>CD807*CI807</f>
        <v/>
      </c>
      <c r="CG807" s="65">
        <f>F807-BY807+1</f>
        <v/>
      </c>
      <c r="CH807" s="64">
        <f>CE807*16</f>
        <v/>
      </c>
      <c r="CI807" s="66">
        <f>VLOOKUP(A807,[1]DATA!$A$6:$AI$331,34,0)</f>
        <v/>
      </c>
      <c r="CJ807" s="67">
        <f>VLOOKUP(A807,[2]CHAMCONG!A$7:CI$333,79,0)</f>
        <v/>
      </c>
      <c r="CK807" s="68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62">
        <f>COUNTIF($G808:$BP808,"a")+COUNTIF($G808:$BP808,"r0,a5")/2+COUNTIF($G808:$BP808,"p5,a5")/2</f>
        <v/>
      </c>
      <c r="BR808" s="62">
        <f>COUNTIF($G808:$BP808,"d")+COUNTIF($G808:$BP808,"r0,d5")/2+COUNTIF($G808:$BP808,"p5,d5")/2</f>
        <v/>
      </c>
      <c r="BS808" s="62">
        <f>COUNTIF($G808:$BP808,"b")+COUNTIF($G808:$BP808,"r0,b5")/2+COUNTIF($G808:$BP808,"p5,b5")/2</f>
        <v/>
      </c>
      <c r="BT808" s="62">
        <f>COUNTIF($G808:$BP808,"c")+COUNTIF($G808:$BP808,"r0,c5")/2+COUNTIF($G808:$BP808,"p5,c5")/2</f>
        <v/>
      </c>
      <c r="BU808" s="62">
        <f>COUNTIF($G808:$BP808,"KH")+COUNTIF($G808:$BP808,"TL")+COUNTIF($G808:$BP808,"L")</f>
        <v/>
      </c>
      <c r="BV808" s="62" t="n"/>
      <c r="BW808" s="62">
        <f>COUNTIF($G808:$BP808,"hh")</f>
        <v/>
      </c>
      <c r="BX808" s="62">
        <f>COUNTIF($G808:$BP808,"nt7")</f>
        <v/>
      </c>
      <c r="BY808" s="62">
        <f>COUNTIF($G808:$BP808,"P")+COUNTIF($G808:$BP808,"p5,a5")/2+COUNTIF($G808:$BP808,"p5,b5")/2+COUNTIF($G808:$BP808,"p5,c5")/2+COUNTIF($G808:$BP808,"p5,d5")/2</f>
        <v/>
      </c>
      <c r="BZ808" s="63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4">
        <f>IF(BZ808&gt;25,4,IF(BZ808&gt;18,3,IF(BZ808&gt;12,2,IF(BZ808&gt;4,1,0))))-BX808-2+1</f>
        <v/>
      </c>
      <c r="CE808" s="30" t="n"/>
      <c r="CF808" s="64">
        <f>CD808*CI808</f>
        <v/>
      </c>
      <c r="CG808" s="65">
        <f>F808-BY808+1</f>
        <v/>
      </c>
      <c r="CH808" s="64">
        <f>CE808*16</f>
        <v/>
      </c>
      <c r="CI808" s="66">
        <f>VLOOKUP(A808,[1]DATA!$A$6:$AI$331,34,0)</f>
        <v/>
      </c>
      <c r="CJ808" s="67">
        <f>VLOOKUP(A808,[2]CHAMCONG!A$7:CI$333,79,0)</f>
        <v/>
      </c>
      <c r="CK808" s="68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62">
        <f>COUNTIF($G809:$BP809,"a")+COUNTIF($G809:$BP809,"r0,a5")/2+COUNTIF($G809:$BP809,"p5,a5")/2</f>
        <v/>
      </c>
      <c r="BR809" s="62">
        <f>COUNTIF($G809:$BP809,"d")+COUNTIF($G809:$BP809,"r0,d5")/2+COUNTIF($G809:$BP809,"p5,d5")/2</f>
        <v/>
      </c>
      <c r="BS809" s="62">
        <f>COUNTIF($G809:$BP809,"b")+COUNTIF($G809:$BP809,"r0,b5")/2+COUNTIF($G809:$BP809,"p5,b5")/2</f>
        <v/>
      </c>
      <c r="BT809" s="62">
        <f>COUNTIF($G809:$BP809,"c")+COUNTIF($G809:$BP809,"r0,c5")/2+COUNTIF($G809:$BP809,"p5,c5")/2</f>
        <v/>
      </c>
      <c r="BU809" s="62">
        <f>COUNTIF($G809:$BP809,"KH")+COUNTIF($G809:$BP809,"TL")+COUNTIF($G809:$BP809,"L")</f>
        <v/>
      </c>
      <c r="BV809" s="62" t="n"/>
      <c r="BW809" s="62">
        <f>COUNTIF($G809:$BP809,"hh")</f>
        <v/>
      </c>
      <c r="BX809" s="62">
        <f>COUNTIF($G809:$BP809,"nt7")</f>
        <v/>
      </c>
      <c r="BY809" s="62">
        <f>COUNTIF($G809:$BP809,"P")+COUNTIF($G809:$BP809,"p5,a5")/2+COUNTIF($G809:$BP809,"p5,b5")/2+COUNTIF($G809:$BP809,"p5,c5")/2+COUNTIF($G809:$BP809,"p5,d5")/2</f>
        <v/>
      </c>
      <c r="BZ809" s="63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4">
        <f>IF(BZ809&gt;25,4,IF(BZ809&gt;18,3,IF(BZ809&gt;12,2,IF(BZ809&gt;4,1,0))))-BX809-2+1</f>
        <v/>
      </c>
      <c r="CE809" s="30" t="n"/>
      <c r="CF809" s="64">
        <f>CD809*CI809</f>
        <v/>
      </c>
      <c r="CG809" s="65">
        <f>F809-BY809+1</f>
        <v/>
      </c>
      <c r="CH809" s="64">
        <f>CE809*16</f>
        <v/>
      </c>
      <c r="CI809" s="66">
        <f>VLOOKUP(A809,[1]DATA!$A$6:$AI$331,34,0)</f>
        <v/>
      </c>
      <c r="CJ809" s="67">
        <f>VLOOKUP(A809,[2]CHAMCONG!A$7:CI$333,79,0)</f>
        <v/>
      </c>
      <c r="CK809" s="68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62">
        <f>COUNTIF($G810:$BP810,"a")+COUNTIF($G810:$BP810,"r0,a5")/2+COUNTIF($G810:$BP810,"p5,a5")/2</f>
        <v/>
      </c>
      <c r="BR810" s="62">
        <f>COUNTIF($G810:$BP810,"d")+COUNTIF($G810:$BP810,"r0,d5")/2+COUNTIF($G810:$BP810,"p5,d5")/2</f>
        <v/>
      </c>
      <c r="BS810" s="62">
        <f>COUNTIF($G810:$BP810,"b")+COUNTIF($G810:$BP810,"r0,b5")/2+COUNTIF($G810:$BP810,"p5,b5")/2</f>
        <v/>
      </c>
      <c r="BT810" s="62">
        <f>COUNTIF($G810:$BP810,"c")+COUNTIF($G810:$BP810,"r0,c5")/2+COUNTIF($G810:$BP810,"p5,c5")/2</f>
        <v/>
      </c>
      <c r="BU810" s="62">
        <f>COUNTIF($G810:$BP810,"KH")+COUNTIF($G810:$BP810,"TL")+COUNTIF($G810:$BP810,"L")</f>
        <v/>
      </c>
      <c r="BV810" s="62" t="n"/>
      <c r="BW810" s="62">
        <f>COUNTIF($G810:$BP810,"hh")</f>
        <v/>
      </c>
      <c r="BX810" s="62">
        <f>COUNTIF($G810:$BP810,"nt7")</f>
        <v/>
      </c>
      <c r="BY810" s="62">
        <f>COUNTIF($G810:$BP810,"P")+COUNTIF($G810:$BP810,"p5,a5")/2+COUNTIF($G810:$BP810,"p5,b5")/2+COUNTIF($G810:$BP810,"p5,c5")/2+COUNTIF($G810:$BP810,"p5,d5")/2</f>
        <v/>
      </c>
      <c r="BZ810" s="63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4">
        <f>IF(BZ810&gt;25,4,IF(BZ810&gt;18,3,IF(BZ810&gt;12,2,IF(BZ810&gt;4,1,0))))-BX810-2+1</f>
        <v/>
      </c>
      <c r="CE810" s="30" t="n"/>
      <c r="CF810" s="64">
        <f>CD810*CI810</f>
        <v/>
      </c>
      <c r="CG810" s="65">
        <f>F810-BY810+1</f>
        <v/>
      </c>
      <c r="CH810" s="64">
        <f>CE810*16</f>
        <v/>
      </c>
      <c r="CI810" s="66">
        <f>VLOOKUP(A810,[1]DATA!$A$6:$AI$331,34,0)</f>
        <v/>
      </c>
      <c r="CJ810" s="67">
        <f>VLOOKUP(A810,[2]CHAMCONG!A$7:CI$333,79,0)</f>
        <v/>
      </c>
      <c r="CK810" s="68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62">
        <f>COUNTIF($G811:$BP811,"a")+COUNTIF($G811:$BP811,"r0,a5")/2+COUNTIF($G811:$BP811,"p5,a5")/2</f>
        <v/>
      </c>
      <c r="BR811" s="62">
        <f>COUNTIF($G811:$BP811,"d")+COUNTIF($G811:$BP811,"r0,d5")/2+COUNTIF($G811:$BP811,"p5,d5")/2</f>
        <v/>
      </c>
      <c r="BS811" s="62">
        <f>COUNTIF($G811:$BP811,"b")+COUNTIF($G811:$BP811,"r0,b5")/2+COUNTIF($G811:$BP811,"p5,b5")/2</f>
        <v/>
      </c>
      <c r="BT811" s="62">
        <f>COUNTIF($G811:$BP811,"c")+COUNTIF($G811:$BP811,"r0,c5")/2+COUNTIF($G811:$BP811,"p5,c5")/2</f>
        <v/>
      </c>
      <c r="BU811" s="62">
        <f>COUNTIF($G811:$BP811,"KH")+COUNTIF($G811:$BP811,"TL")+COUNTIF($G811:$BP811,"L")</f>
        <v/>
      </c>
      <c r="BV811" s="62" t="n"/>
      <c r="BW811" s="62">
        <f>COUNTIF($G811:$BP811,"hh")</f>
        <v/>
      </c>
      <c r="BX811" s="62">
        <f>COUNTIF($G811:$BP811,"nt7")</f>
        <v/>
      </c>
      <c r="BY811" s="62">
        <f>COUNTIF($G811:$BP811,"P")+COUNTIF($G811:$BP811,"p5,a5")/2+COUNTIF($G811:$BP811,"p5,b5")/2+COUNTIF($G811:$BP811,"p5,c5")/2+COUNTIF($G811:$BP811,"p5,d5")/2</f>
        <v/>
      </c>
      <c r="BZ811" s="63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4">
        <f>IF(BZ811&gt;25,4,IF(BZ811&gt;18,3,IF(BZ811&gt;12,2,IF(BZ811&gt;4,1,0))))-BX811-2+1</f>
        <v/>
      </c>
      <c r="CE811" s="30" t="n"/>
      <c r="CF811" s="64">
        <f>CD811*CI811</f>
        <v/>
      </c>
      <c r="CG811" s="65">
        <f>F811-BY811+1</f>
        <v/>
      </c>
      <c r="CH811" s="64">
        <f>CE811*16</f>
        <v/>
      </c>
      <c r="CI811" s="66">
        <f>VLOOKUP(A811,[1]DATA!$A$6:$AI$331,34,0)</f>
        <v/>
      </c>
      <c r="CJ811" s="67">
        <f>VLOOKUP(A811,[2]CHAMCONG!A$7:CI$333,79,0)</f>
        <v/>
      </c>
      <c r="CK811" s="68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62">
        <f>COUNTIF($G812:$BP812,"a")+COUNTIF($G812:$BP812,"r0,a5")/2+COUNTIF($G812:$BP812,"p5,a5")/2</f>
        <v/>
      </c>
      <c r="BR812" s="62">
        <f>COUNTIF($G812:$BP812,"d")+COUNTIF($G812:$BP812,"r0,d5")/2+COUNTIF($G812:$BP812,"p5,d5")/2</f>
        <v/>
      </c>
      <c r="BS812" s="62">
        <f>COUNTIF($G812:$BP812,"b")+COUNTIF($G812:$BP812,"r0,b5")/2+COUNTIF($G812:$BP812,"p5,b5")/2</f>
        <v/>
      </c>
      <c r="BT812" s="62">
        <f>COUNTIF($G812:$BP812,"c")+COUNTIF($G812:$BP812,"r0,c5")/2+COUNTIF($G812:$BP812,"p5,c5")/2</f>
        <v/>
      </c>
      <c r="BU812" s="62">
        <f>COUNTIF($G812:$BP812,"KH")+COUNTIF($G812:$BP812,"TL")+COUNTIF($G812:$BP812,"L")</f>
        <v/>
      </c>
      <c r="BV812" s="62" t="n"/>
      <c r="BW812" s="62">
        <f>COUNTIF($G812:$BP812,"hh")</f>
        <v/>
      </c>
      <c r="BX812" s="62">
        <f>COUNTIF($G812:$BP812,"nt7")</f>
        <v/>
      </c>
      <c r="BY812" s="62">
        <f>COUNTIF($G812:$BP812,"P")+COUNTIF($G812:$BP812,"p5,a5")/2+COUNTIF($G812:$BP812,"p5,b5")/2+COUNTIF($G812:$BP812,"p5,c5")/2+COUNTIF($G812:$BP812,"p5,d5")/2</f>
        <v/>
      </c>
      <c r="BZ812" s="63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4">
        <f>IF(BZ812&gt;25,4,IF(BZ812&gt;18,3,IF(BZ812&gt;12,2,IF(BZ812&gt;4,1,0))))-BX812-2+1</f>
        <v/>
      </c>
      <c r="CE812" s="30" t="n"/>
      <c r="CF812" s="64">
        <f>CD812*CI812</f>
        <v/>
      </c>
      <c r="CG812" s="65">
        <f>F812-BY812+1</f>
        <v/>
      </c>
      <c r="CH812" s="64">
        <f>CE812*16</f>
        <v/>
      </c>
      <c r="CI812" s="66">
        <f>VLOOKUP(A812,[1]DATA!$A$6:$AI$331,34,0)</f>
        <v/>
      </c>
      <c r="CJ812" s="67">
        <f>VLOOKUP(A812,[2]CHAMCONG!A$7:CI$333,79,0)</f>
        <v/>
      </c>
      <c r="CK812" s="68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62">
        <f>COUNTIF($G813:$BP813,"a")+COUNTIF($G813:$BP813,"r0,a5")/2+COUNTIF($G813:$BP813,"p5,a5")/2</f>
        <v/>
      </c>
      <c r="BR813" s="62">
        <f>COUNTIF($G813:$BP813,"d")+COUNTIF($G813:$BP813,"r0,d5")/2+COUNTIF($G813:$BP813,"p5,d5")/2</f>
        <v/>
      </c>
      <c r="BS813" s="62">
        <f>COUNTIF($G813:$BP813,"b")+COUNTIF($G813:$BP813,"r0,b5")/2+COUNTIF($G813:$BP813,"p5,b5")/2</f>
        <v/>
      </c>
      <c r="BT813" s="62">
        <f>COUNTIF($G813:$BP813,"c")+COUNTIF($G813:$BP813,"r0,c5")/2+COUNTIF($G813:$BP813,"p5,c5")/2</f>
        <v/>
      </c>
      <c r="BU813" s="62">
        <f>COUNTIF($G813:$BP813,"KH")+COUNTIF($G813:$BP813,"TL")+COUNTIF($G813:$BP813,"L")</f>
        <v/>
      </c>
      <c r="BV813" s="62" t="n"/>
      <c r="BW813" s="62">
        <f>COUNTIF($G813:$BP813,"hh")</f>
        <v/>
      </c>
      <c r="BX813" s="62">
        <f>COUNTIF($G813:$BP813,"nt7")</f>
        <v/>
      </c>
      <c r="BY813" s="62">
        <f>COUNTIF($G813:$BP813,"P")+COUNTIF($G813:$BP813,"p5,a5")/2+COUNTIF($G813:$BP813,"p5,b5")/2+COUNTIF($G813:$BP813,"p5,c5")/2+COUNTIF($G813:$BP813,"p5,d5")/2</f>
        <v/>
      </c>
      <c r="BZ813" s="63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4">
        <f>IF(BZ813&gt;25,4,IF(BZ813&gt;18,3,IF(BZ813&gt;12,2,IF(BZ813&gt;4,1,0))))-BX813-2+1</f>
        <v/>
      </c>
      <c r="CE813" s="30" t="n"/>
      <c r="CF813" s="64">
        <f>CD813*CI813</f>
        <v/>
      </c>
      <c r="CG813" s="65">
        <f>F813-BY813+1</f>
        <v/>
      </c>
      <c r="CH813" s="64">
        <f>CE813*16</f>
        <v/>
      </c>
      <c r="CI813" s="66">
        <f>VLOOKUP(A813,[1]DATA!$A$6:$AI$331,34,0)</f>
        <v/>
      </c>
      <c r="CJ813" s="67">
        <f>VLOOKUP(A813,[2]CHAMCONG!A$7:CI$333,79,0)</f>
        <v/>
      </c>
      <c r="CK813" s="68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62">
        <f>COUNTIF($G814:$BP814,"a")+COUNTIF($G814:$BP814,"r0,a5")/2+COUNTIF($G814:$BP814,"p5,a5")/2</f>
        <v/>
      </c>
      <c r="BR814" s="62">
        <f>COUNTIF($G814:$BP814,"d")+COUNTIF($G814:$BP814,"r0,d5")/2+COUNTIF($G814:$BP814,"p5,d5")/2</f>
        <v/>
      </c>
      <c r="BS814" s="62">
        <f>COUNTIF($G814:$BP814,"b")+COUNTIF($G814:$BP814,"r0,b5")/2+COUNTIF($G814:$BP814,"p5,b5")/2</f>
        <v/>
      </c>
      <c r="BT814" s="62">
        <f>COUNTIF($G814:$BP814,"c")+COUNTIF($G814:$BP814,"r0,c5")/2+COUNTIF($G814:$BP814,"p5,c5")/2</f>
        <v/>
      </c>
      <c r="BU814" s="62">
        <f>COUNTIF($G814:$BP814,"KH")+COUNTIF($G814:$BP814,"TL")+COUNTIF($G814:$BP814,"L")</f>
        <v/>
      </c>
      <c r="BV814" s="62" t="n"/>
      <c r="BW814" s="62">
        <f>COUNTIF($G814:$BP814,"hh")</f>
        <v/>
      </c>
      <c r="BX814" s="62">
        <f>COUNTIF($G814:$BP814,"nt7")</f>
        <v/>
      </c>
      <c r="BY814" s="62">
        <f>COUNTIF($G814:$BP814,"P")+COUNTIF($G814:$BP814,"p5,a5")/2+COUNTIF($G814:$BP814,"p5,b5")/2+COUNTIF($G814:$BP814,"p5,c5")/2+COUNTIF($G814:$BP814,"p5,d5")/2</f>
        <v/>
      </c>
      <c r="BZ814" s="63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4">
        <f>IF(BZ814&gt;25,4,IF(BZ814&gt;18,3,IF(BZ814&gt;12,2,IF(BZ814&gt;4,1,0))))-BX814-2+1</f>
        <v/>
      </c>
      <c r="CE814" s="30" t="n"/>
      <c r="CF814" s="64">
        <f>CD814*CI814</f>
        <v/>
      </c>
      <c r="CG814" s="65">
        <f>F814-BY814+1</f>
        <v/>
      </c>
      <c r="CH814" s="64">
        <f>CE814*16</f>
        <v/>
      </c>
      <c r="CI814" s="66">
        <f>VLOOKUP(A814,[1]DATA!$A$6:$AI$331,34,0)</f>
        <v/>
      </c>
      <c r="CJ814" s="67">
        <f>VLOOKUP(A814,[2]CHAMCONG!A$7:CI$333,79,0)</f>
        <v/>
      </c>
      <c r="CK814" s="68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62">
        <f>COUNTIF($G815:$BP815,"a")+COUNTIF($G815:$BP815,"r0,a5")/2+COUNTIF($G815:$BP815,"p5,a5")/2</f>
        <v/>
      </c>
      <c r="BR815" s="62">
        <f>COUNTIF($G815:$BP815,"d")+COUNTIF($G815:$BP815,"r0,d5")/2+COUNTIF($G815:$BP815,"p5,d5")/2</f>
        <v/>
      </c>
      <c r="BS815" s="62">
        <f>COUNTIF($G815:$BP815,"b")+COUNTIF($G815:$BP815,"r0,b5")/2+COUNTIF($G815:$BP815,"p5,b5")/2</f>
        <v/>
      </c>
      <c r="BT815" s="62">
        <f>COUNTIF($G815:$BP815,"c")+COUNTIF($G815:$BP815,"r0,c5")/2+COUNTIF($G815:$BP815,"p5,c5")/2</f>
        <v/>
      </c>
      <c r="BU815" s="62">
        <f>COUNTIF($G815:$BP815,"KH")+COUNTIF($G815:$BP815,"TL")+COUNTIF($G815:$BP815,"L")</f>
        <v/>
      </c>
      <c r="BV815" s="62" t="n"/>
      <c r="BW815" s="62">
        <f>COUNTIF($G815:$BP815,"hh")</f>
        <v/>
      </c>
      <c r="BX815" s="62">
        <f>COUNTIF($G815:$BP815,"nt7")</f>
        <v/>
      </c>
      <c r="BY815" s="62">
        <f>COUNTIF($G815:$BP815,"P")+COUNTIF($G815:$BP815,"p5,a5")/2+COUNTIF($G815:$BP815,"p5,b5")/2+COUNTIF($G815:$BP815,"p5,c5")/2+COUNTIF($G815:$BP815,"p5,d5")/2</f>
        <v/>
      </c>
      <c r="BZ815" s="63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4">
        <f>IF(BZ815&gt;25,4,IF(BZ815&gt;18,3,IF(BZ815&gt;12,2,IF(BZ815&gt;4,1,0))))-BX815-2+1</f>
        <v/>
      </c>
      <c r="CE815" s="30" t="n"/>
      <c r="CF815" s="64">
        <f>CD815*CI815</f>
        <v/>
      </c>
      <c r="CG815" s="65">
        <f>F815-BY815+1</f>
        <v/>
      </c>
      <c r="CH815" s="64">
        <f>CE815*16</f>
        <v/>
      </c>
      <c r="CI815" s="66">
        <f>VLOOKUP(A815,[1]DATA!$A$6:$AI$331,34,0)</f>
        <v/>
      </c>
      <c r="CJ815" s="67">
        <f>VLOOKUP(A815,[2]CHAMCONG!A$7:CI$333,79,0)</f>
        <v/>
      </c>
      <c r="CK815" s="68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62">
        <f>COUNTIF($G816:$BP816,"a")+COUNTIF($G816:$BP816,"r0,a5")/2+COUNTIF($G816:$BP816,"p5,a5")/2</f>
        <v/>
      </c>
      <c r="BR816" s="62">
        <f>COUNTIF($G816:$BP816,"d")+COUNTIF($G816:$BP816,"r0,d5")/2+COUNTIF($G816:$BP816,"p5,d5")/2</f>
        <v/>
      </c>
      <c r="BS816" s="62">
        <f>COUNTIF($G816:$BP816,"b")+COUNTIF($G816:$BP816,"r0,b5")/2+COUNTIF($G816:$BP816,"p5,b5")/2</f>
        <v/>
      </c>
      <c r="BT816" s="62">
        <f>COUNTIF($G816:$BP816,"c")+COUNTIF($G816:$BP816,"r0,c5")/2+COUNTIF($G816:$BP816,"p5,c5")/2</f>
        <v/>
      </c>
      <c r="BU816" s="62">
        <f>COUNTIF($G816:$BP816,"KH")+COUNTIF($G816:$BP816,"TL")+COUNTIF($G816:$BP816,"L")</f>
        <v/>
      </c>
      <c r="BV816" s="62" t="n"/>
      <c r="BW816" s="62">
        <f>COUNTIF($G816:$BP816,"hh")</f>
        <v/>
      </c>
      <c r="BX816" s="62">
        <f>COUNTIF($G816:$BP816,"nt7")</f>
        <v/>
      </c>
      <c r="BY816" s="62">
        <f>COUNTIF($G816:$BP816,"P")+COUNTIF($G816:$BP816,"p5,a5")/2+COUNTIF($G816:$BP816,"p5,b5")/2+COUNTIF($G816:$BP816,"p5,c5")/2+COUNTIF($G816:$BP816,"p5,d5")/2</f>
        <v/>
      </c>
      <c r="BZ816" s="63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4">
        <f>IF(BZ816&gt;25,4,IF(BZ816&gt;18,3,IF(BZ816&gt;12,2,IF(BZ816&gt;4,1,0))))-BX816-2+1</f>
        <v/>
      </c>
      <c r="CE816" s="30" t="n"/>
      <c r="CF816" s="64">
        <f>CD816*CI816</f>
        <v/>
      </c>
      <c r="CG816" s="65">
        <f>F816-BY816+1</f>
        <v/>
      </c>
      <c r="CH816" s="64">
        <f>CE816*16</f>
        <v/>
      </c>
      <c r="CI816" s="66">
        <f>VLOOKUP(A816,[1]DATA!$A$6:$AI$331,34,0)</f>
        <v/>
      </c>
      <c r="CJ816" s="67">
        <f>VLOOKUP(A816,[2]CHAMCONG!A$7:CI$333,79,0)</f>
        <v/>
      </c>
      <c r="CK816" s="68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62">
        <f>COUNTIF($G817:$BP817,"a")+COUNTIF($G817:$BP817,"r0,a5")/2+COUNTIF($G817:$BP817,"p5,a5")/2</f>
        <v/>
      </c>
      <c r="BR817" s="62">
        <f>COUNTIF($G817:$BP817,"d")+COUNTIF($G817:$BP817,"r0,d5")/2+COUNTIF($G817:$BP817,"p5,d5")/2</f>
        <v/>
      </c>
      <c r="BS817" s="62">
        <f>COUNTIF($G817:$BP817,"b")+COUNTIF($G817:$BP817,"r0,b5")/2+COUNTIF($G817:$BP817,"p5,b5")/2</f>
        <v/>
      </c>
      <c r="BT817" s="62">
        <f>COUNTIF($G817:$BP817,"c")+COUNTIF($G817:$BP817,"r0,c5")/2+COUNTIF($G817:$BP817,"p5,c5")/2</f>
        <v/>
      </c>
      <c r="BU817" s="62">
        <f>COUNTIF($G817:$BP817,"KH")+COUNTIF($G817:$BP817,"TL")+COUNTIF($G817:$BP817,"L")</f>
        <v/>
      </c>
      <c r="BV817" s="62" t="n"/>
      <c r="BW817" s="62">
        <f>COUNTIF($G817:$BP817,"hh")</f>
        <v/>
      </c>
      <c r="BX817" s="62">
        <f>COUNTIF($G817:$BP817,"nt7")</f>
        <v/>
      </c>
      <c r="BY817" s="62">
        <f>COUNTIF($G817:$BP817,"P")+COUNTIF($G817:$BP817,"p5,a5")/2+COUNTIF($G817:$BP817,"p5,b5")/2+COUNTIF($G817:$BP817,"p5,c5")/2+COUNTIF($G817:$BP817,"p5,d5")/2</f>
        <v/>
      </c>
      <c r="BZ817" s="63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4">
        <f>IF(BZ817&gt;25,4,IF(BZ817&gt;18,3,IF(BZ817&gt;12,2,IF(BZ817&gt;4,1,0))))-BX817-2+1</f>
        <v/>
      </c>
      <c r="CE817" s="30" t="n"/>
      <c r="CF817" s="64">
        <f>CD817*CI817</f>
        <v/>
      </c>
      <c r="CG817" s="65">
        <f>F817-BY817+1</f>
        <v/>
      </c>
      <c r="CH817" s="64">
        <f>CE817*16</f>
        <v/>
      </c>
      <c r="CI817" s="66">
        <f>VLOOKUP(A817,[1]DATA!$A$6:$AI$331,34,0)</f>
        <v/>
      </c>
      <c r="CJ817" s="67">
        <f>VLOOKUP(A817,[2]CHAMCONG!A$7:CI$333,79,0)</f>
        <v/>
      </c>
      <c r="CK817" s="68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62">
        <f>COUNTIF($G818:$BP818,"a")+COUNTIF($G818:$BP818,"r0,a5")/2+COUNTIF($G818:$BP818,"p5,a5")/2</f>
        <v/>
      </c>
      <c r="BR818" s="62">
        <f>COUNTIF($G818:$BP818,"d")+COUNTIF($G818:$BP818,"r0,d5")/2+COUNTIF($G818:$BP818,"p5,d5")/2</f>
        <v/>
      </c>
      <c r="BS818" s="62">
        <f>COUNTIF($G818:$BP818,"b")+COUNTIF($G818:$BP818,"r0,b5")/2+COUNTIF($G818:$BP818,"p5,b5")/2</f>
        <v/>
      </c>
      <c r="BT818" s="62">
        <f>COUNTIF($G818:$BP818,"c")+COUNTIF($G818:$BP818,"r0,c5")/2+COUNTIF($G818:$BP818,"p5,c5")/2</f>
        <v/>
      </c>
      <c r="BU818" s="62">
        <f>COUNTIF($G818:$BP818,"KH")+COUNTIF($G818:$BP818,"TL")+COUNTIF($G818:$BP818,"L")</f>
        <v/>
      </c>
      <c r="BV818" s="62" t="n"/>
      <c r="BW818" s="62">
        <f>COUNTIF($G818:$BP818,"hh")</f>
        <v/>
      </c>
      <c r="BX818" s="62">
        <f>COUNTIF($G818:$BP818,"nt7")</f>
        <v/>
      </c>
      <c r="BY818" s="62">
        <f>COUNTIF($G818:$BP818,"P")+COUNTIF($G818:$BP818,"p5,a5")/2+COUNTIF($G818:$BP818,"p5,b5")/2+COUNTIF($G818:$BP818,"p5,c5")/2+COUNTIF($G818:$BP818,"p5,d5")/2</f>
        <v/>
      </c>
      <c r="BZ818" s="63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4">
        <f>IF(BZ818&gt;25,4,IF(BZ818&gt;18,3,IF(BZ818&gt;12,2,IF(BZ818&gt;4,1,0))))-BX818-2+1</f>
        <v/>
      </c>
      <c r="CE818" s="30" t="n"/>
      <c r="CF818" s="64">
        <f>CD818*CI818</f>
        <v/>
      </c>
      <c r="CG818" s="65">
        <f>F818-BY818+1</f>
        <v/>
      </c>
      <c r="CH818" s="64">
        <f>CE818*16</f>
        <v/>
      </c>
      <c r="CI818" s="66">
        <f>VLOOKUP(A818,[1]DATA!$A$6:$AI$331,34,0)</f>
        <v/>
      </c>
      <c r="CJ818" s="67">
        <f>VLOOKUP(A818,[2]CHAMCONG!A$7:CI$333,79,0)</f>
        <v/>
      </c>
      <c r="CK818" s="68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62">
        <f>COUNTIF($G819:$BP819,"a")+COUNTIF($G819:$BP819,"r0,a5")/2+COUNTIF($G819:$BP819,"p5,a5")/2</f>
        <v/>
      </c>
      <c r="BR819" s="62">
        <f>COUNTIF($G819:$BP819,"d")+COUNTIF($G819:$BP819,"r0,d5")/2+COUNTIF($G819:$BP819,"p5,d5")/2</f>
        <v/>
      </c>
      <c r="BS819" s="62">
        <f>COUNTIF($G819:$BP819,"b")+COUNTIF($G819:$BP819,"r0,b5")/2+COUNTIF($G819:$BP819,"p5,b5")/2</f>
        <v/>
      </c>
      <c r="BT819" s="62">
        <f>COUNTIF($G819:$BP819,"c")+COUNTIF($G819:$BP819,"r0,c5")/2+COUNTIF($G819:$BP819,"p5,c5")/2</f>
        <v/>
      </c>
      <c r="BU819" s="62">
        <f>COUNTIF($G819:$BP819,"KH")+COUNTIF($G819:$BP819,"TL")+COUNTIF($G819:$BP819,"L")</f>
        <v/>
      </c>
      <c r="BV819" s="62" t="n"/>
      <c r="BW819" s="62">
        <f>COUNTIF($G819:$BP819,"hh")</f>
        <v/>
      </c>
      <c r="BX819" s="62">
        <f>COUNTIF($G819:$BP819,"nt7")</f>
        <v/>
      </c>
      <c r="BY819" s="62">
        <f>COUNTIF($G819:$BP819,"P")+COUNTIF($G819:$BP819,"p5,a5")/2+COUNTIF($G819:$BP819,"p5,b5")/2+COUNTIF($G819:$BP819,"p5,c5")/2+COUNTIF($G819:$BP819,"p5,d5")/2</f>
        <v/>
      </c>
      <c r="BZ819" s="63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4">
        <f>IF(BZ819&gt;25,4,IF(BZ819&gt;18,3,IF(BZ819&gt;12,2,IF(BZ819&gt;4,1,0))))-BX819-2+1</f>
        <v/>
      </c>
      <c r="CE819" s="30" t="n"/>
      <c r="CF819" s="64">
        <f>CD819*CI819</f>
        <v/>
      </c>
      <c r="CG819" s="65">
        <f>F819-BY819+1</f>
        <v/>
      </c>
      <c r="CH819" s="64">
        <f>CE819*16</f>
        <v/>
      </c>
      <c r="CI819" s="66">
        <f>VLOOKUP(A819,[1]DATA!$A$6:$AI$331,34,0)</f>
        <v/>
      </c>
      <c r="CJ819" s="67">
        <f>VLOOKUP(A819,[2]CHAMCONG!A$7:CI$333,79,0)</f>
        <v/>
      </c>
      <c r="CK819" s="68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62">
        <f>COUNTIF($G820:$BP820,"a")+COUNTIF($G820:$BP820,"r0,a5")/2+COUNTIF($G820:$BP820,"p5,a5")/2</f>
        <v/>
      </c>
      <c r="BR820" s="62">
        <f>COUNTIF($G820:$BP820,"d")+COUNTIF($G820:$BP820,"r0,d5")/2+COUNTIF($G820:$BP820,"p5,d5")/2</f>
        <v/>
      </c>
      <c r="BS820" s="62">
        <f>COUNTIF($G820:$BP820,"b")+COUNTIF($G820:$BP820,"r0,b5")/2+COUNTIF($G820:$BP820,"p5,b5")/2</f>
        <v/>
      </c>
      <c r="BT820" s="62">
        <f>COUNTIF($G820:$BP820,"c")+COUNTIF($G820:$BP820,"r0,c5")/2+COUNTIF($G820:$BP820,"p5,c5")/2</f>
        <v/>
      </c>
      <c r="BU820" s="62">
        <f>COUNTIF($G820:$BP820,"KH")+COUNTIF($G820:$BP820,"TL")+COUNTIF($G820:$BP820,"L")</f>
        <v/>
      </c>
      <c r="BV820" s="62" t="n"/>
      <c r="BW820" s="62">
        <f>COUNTIF($G820:$BP820,"hh")</f>
        <v/>
      </c>
      <c r="BX820" s="62">
        <f>COUNTIF($G820:$BP820,"nt7")</f>
        <v/>
      </c>
      <c r="BY820" s="62">
        <f>COUNTIF($G820:$BP820,"P")+COUNTIF($G820:$BP820,"p5,a5")/2+COUNTIF($G820:$BP820,"p5,b5")/2+COUNTIF($G820:$BP820,"p5,c5")/2+COUNTIF($G820:$BP820,"p5,d5")/2</f>
        <v/>
      </c>
      <c r="BZ820" s="63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4">
        <f>IF(BZ820&gt;25,4,IF(BZ820&gt;18,3,IF(BZ820&gt;12,2,IF(BZ820&gt;4,1,0))))-BX820-2+1</f>
        <v/>
      </c>
      <c r="CE820" s="30" t="n"/>
      <c r="CF820" s="64">
        <f>CD820*CI820</f>
        <v/>
      </c>
      <c r="CG820" s="65">
        <f>F820-BY820+1</f>
        <v/>
      </c>
      <c r="CH820" s="64">
        <f>CE820*16</f>
        <v/>
      </c>
      <c r="CI820" s="66">
        <f>VLOOKUP(A820,[1]DATA!$A$6:$AI$331,34,0)</f>
        <v/>
      </c>
      <c r="CJ820" s="67">
        <f>VLOOKUP(A820,[2]CHAMCONG!A$7:CI$333,79,0)</f>
        <v/>
      </c>
      <c r="CK820" s="68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62">
        <f>COUNTIF($G821:$BP821,"a")+COUNTIF($G821:$BP821,"r0,a5")/2+COUNTIF($G821:$BP821,"p5,a5")/2</f>
        <v/>
      </c>
      <c r="BR821" s="62">
        <f>COUNTIF($G821:$BP821,"d")+COUNTIF($G821:$BP821,"r0,d5")/2+COUNTIF($G821:$BP821,"p5,d5")/2</f>
        <v/>
      </c>
      <c r="BS821" s="62">
        <f>COUNTIF($G821:$BP821,"b")+COUNTIF($G821:$BP821,"r0,b5")/2+COUNTIF($G821:$BP821,"p5,b5")/2</f>
        <v/>
      </c>
      <c r="BT821" s="62">
        <f>COUNTIF($G821:$BP821,"c")+COUNTIF($G821:$BP821,"r0,c5")/2+COUNTIF($G821:$BP821,"p5,c5")/2</f>
        <v/>
      </c>
      <c r="BU821" s="62">
        <f>COUNTIF($G821:$BP821,"KH")+COUNTIF($G821:$BP821,"TL")+COUNTIF($G821:$BP821,"L")</f>
        <v/>
      </c>
      <c r="BV821" s="62" t="n"/>
      <c r="BW821" s="62">
        <f>COUNTIF($G821:$BP821,"hh")</f>
        <v/>
      </c>
      <c r="BX821" s="62">
        <f>COUNTIF($G821:$BP821,"nt7")</f>
        <v/>
      </c>
      <c r="BY821" s="62">
        <f>COUNTIF($G821:$BP821,"P")+COUNTIF($G821:$BP821,"p5,a5")/2+COUNTIF($G821:$BP821,"p5,b5")/2+COUNTIF($G821:$BP821,"p5,c5")/2+COUNTIF($G821:$BP821,"p5,d5")/2</f>
        <v/>
      </c>
      <c r="BZ821" s="63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4">
        <f>IF(BZ821&gt;25,4,IF(BZ821&gt;18,3,IF(BZ821&gt;12,2,IF(BZ821&gt;4,1,0))))-BX821-2+1</f>
        <v/>
      </c>
      <c r="CE821" s="30" t="n"/>
      <c r="CF821" s="64">
        <f>CD821*CI821</f>
        <v/>
      </c>
      <c r="CG821" s="65">
        <f>F821-BY821+1</f>
        <v/>
      </c>
      <c r="CH821" s="64">
        <f>CE821*16</f>
        <v/>
      </c>
      <c r="CI821" s="66">
        <f>VLOOKUP(A821,[1]DATA!$A$6:$AI$331,34,0)</f>
        <v/>
      </c>
      <c r="CJ821" s="67">
        <f>VLOOKUP(A821,[2]CHAMCONG!A$7:CI$333,79,0)</f>
        <v/>
      </c>
      <c r="CK821" s="68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62">
        <f>COUNTIF($G822:$BP822,"a")+COUNTIF($G822:$BP822,"r0,a5")/2+COUNTIF($G822:$BP822,"p5,a5")/2</f>
        <v/>
      </c>
      <c r="BR822" s="62">
        <f>COUNTIF($G822:$BP822,"d")+COUNTIF($G822:$BP822,"r0,d5")/2+COUNTIF($G822:$BP822,"p5,d5")/2</f>
        <v/>
      </c>
      <c r="BS822" s="62">
        <f>COUNTIF($G822:$BP822,"b")+COUNTIF($G822:$BP822,"r0,b5")/2+COUNTIF($G822:$BP822,"p5,b5")/2</f>
        <v/>
      </c>
      <c r="BT822" s="62">
        <f>COUNTIF($G822:$BP822,"c")+COUNTIF($G822:$BP822,"r0,c5")/2+COUNTIF($G822:$BP822,"p5,c5")/2</f>
        <v/>
      </c>
      <c r="BU822" s="62">
        <f>COUNTIF($G822:$BP822,"KH")+COUNTIF($G822:$BP822,"TL")+COUNTIF($G822:$BP822,"L")</f>
        <v/>
      </c>
      <c r="BV822" s="62" t="n"/>
      <c r="BW822" s="62">
        <f>COUNTIF($G822:$BP822,"hh")</f>
        <v/>
      </c>
      <c r="BX822" s="62">
        <f>COUNTIF($G822:$BP822,"nt7")</f>
        <v/>
      </c>
      <c r="BY822" s="62">
        <f>COUNTIF($G822:$BP822,"P")+COUNTIF($G822:$BP822,"p5,a5")/2+COUNTIF($G822:$BP822,"p5,b5")/2+COUNTIF($G822:$BP822,"p5,c5")/2+COUNTIF($G822:$BP822,"p5,d5")/2</f>
        <v/>
      </c>
      <c r="BZ822" s="63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4">
        <f>IF(BZ822&gt;25,4,IF(BZ822&gt;18,3,IF(BZ822&gt;12,2,IF(BZ822&gt;4,1,0))))-BX822-2+1</f>
        <v/>
      </c>
      <c r="CE822" s="30" t="n"/>
      <c r="CF822" s="64">
        <f>CD822*CI822</f>
        <v/>
      </c>
      <c r="CG822" s="65">
        <f>F822-BY822+1</f>
        <v/>
      </c>
      <c r="CH822" s="64">
        <f>CE822*16</f>
        <v/>
      </c>
      <c r="CI822" s="66">
        <f>VLOOKUP(A822,[1]DATA!$A$6:$AI$331,34,0)</f>
        <v/>
      </c>
      <c r="CJ822" s="67">
        <f>VLOOKUP(A822,[2]CHAMCONG!A$7:CI$333,79,0)</f>
        <v/>
      </c>
      <c r="CK822" s="68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62">
        <f>COUNTIF($G823:$BP823,"a")+COUNTIF($G823:$BP823,"r0,a5")/2+COUNTIF($G823:$BP823,"p5,a5")/2</f>
        <v/>
      </c>
      <c r="BR823" s="62">
        <f>COUNTIF($G823:$BP823,"d")+COUNTIF($G823:$BP823,"r0,d5")/2+COUNTIF($G823:$BP823,"p5,d5")/2</f>
        <v/>
      </c>
      <c r="BS823" s="62">
        <f>COUNTIF($G823:$BP823,"b")+COUNTIF($G823:$BP823,"r0,b5")/2+COUNTIF($G823:$BP823,"p5,b5")/2</f>
        <v/>
      </c>
      <c r="BT823" s="62">
        <f>COUNTIF($G823:$BP823,"c")+COUNTIF($G823:$BP823,"r0,c5")/2+COUNTIF($G823:$BP823,"p5,c5")/2</f>
        <v/>
      </c>
      <c r="BU823" s="62">
        <f>COUNTIF($G823:$BP823,"KH")+COUNTIF($G823:$BP823,"TL")+COUNTIF($G823:$BP823,"L")</f>
        <v/>
      </c>
      <c r="BV823" s="62" t="n"/>
      <c r="BW823" s="62">
        <f>COUNTIF($G823:$BP823,"hh")</f>
        <v/>
      </c>
      <c r="BX823" s="62">
        <f>COUNTIF($G823:$BP823,"nt7")</f>
        <v/>
      </c>
      <c r="BY823" s="62">
        <f>COUNTIF($G823:$BP823,"P")+COUNTIF($G823:$BP823,"p5,a5")/2+COUNTIF($G823:$BP823,"p5,b5")/2+COUNTIF($G823:$BP823,"p5,c5")/2+COUNTIF($G823:$BP823,"p5,d5")/2</f>
        <v/>
      </c>
      <c r="BZ823" s="63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4">
        <f>IF(BZ823&gt;25,4,IF(BZ823&gt;18,3,IF(BZ823&gt;12,2,IF(BZ823&gt;4,1,0))))-BX823-2+1</f>
        <v/>
      </c>
      <c r="CE823" s="30" t="n"/>
      <c r="CF823" s="64">
        <f>CD823*CI823</f>
        <v/>
      </c>
      <c r="CG823" s="65">
        <f>F823-BY823+1</f>
        <v/>
      </c>
      <c r="CH823" s="64">
        <f>CE823*16</f>
        <v/>
      </c>
      <c r="CI823" s="66">
        <f>VLOOKUP(A823,[1]DATA!$A$6:$AI$331,34,0)</f>
        <v/>
      </c>
      <c r="CJ823" s="67">
        <f>VLOOKUP(A823,[2]CHAMCONG!A$7:CI$333,79,0)</f>
        <v/>
      </c>
      <c r="CK823" s="68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62">
        <f>COUNTIF($G824:$BP824,"a")+COUNTIF($G824:$BP824,"r0,a5")/2+COUNTIF($G824:$BP824,"p5,a5")/2</f>
        <v/>
      </c>
      <c r="BR824" s="62">
        <f>COUNTIF($G824:$BP824,"d")+COUNTIF($G824:$BP824,"r0,d5")/2+COUNTIF($G824:$BP824,"p5,d5")/2</f>
        <v/>
      </c>
      <c r="BS824" s="62">
        <f>COUNTIF($G824:$BP824,"b")+COUNTIF($G824:$BP824,"r0,b5")/2+COUNTIF($G824:$BP824,"p5,b5")/2</f>
        <v/>
      </c>
      <c r="BT824" s="62">
        <f>COUNTIF($G824:$BP824,"c")+COUNTIF($G824:$BP824,"r0,c5")/2+COUNTIF($G824:$BP824,"p5,c5")/2</f>
        <v/>
      </c>
      <c r="BU824" s="62">
        <f>COUNTIF($G824:$BP824,"KH")+COUNTIF($G824:$BP824,"TL")+COUNTIF($G824:$BP824,"L")</f>
        <v/>
      </c>
      <c r="BV824" s="62" t="n"/>
      <c r="BW824" s="62">
        <f>COUNTIF($G824:$BP824,"hh")</f>
        <v/>
      </c>
      <c r="BX824" s="62">
        <f>COUNTIF($G824:$BP824,"nt7")</f>
        <v/>
      </c>
      <c r="BY824" s="62">
        <f>COUNTIF($G824:$BP824,"P")+COUNTIF($G824:$BP824,"p5,a5")/2+COUNTIF($G824:$BP824,"p5,b5")/2+COUNTIF($G824:$BP824,"p5,c5")/2+COUNTIF($G824:$BP824,"p5,d5")/2</f>
        <v/>
      </c>
      <c r="BZ824" s="63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4">
        <f>IF(BZ824&gt;25,4,IF(BZ824&gt;18,3,IF(BZ824&gt;12,2,IF(BZ824&gt;4,1,0))))-BX824-2+1</f>
        <v/>
      </c>
      <c r="CE824" s="30" t="n"/>
      <c r="CF824" s="64">
        <f>CD824*CI824</f>
        <v/>
      </c>
      <c r="CG824" s="65">
        <f>F824-BY824+1</f>
        <v/>
      </c>
      <c r="CH824" s="64">
        <f>CE824*16</f>
        <v/>
      </c>
      <c r="CI824" s="66">
        <f>VLOOKUP(A824,[1]DATA!$A$6:$AI$331,34,0)</f>
        <v/>
      </c>
      <c r="CJ824" s="67">
        <f>VLOOKUP(A824,[2]CHAMCONG!A$7:CI$333,79,0)</f>
        <v/>
      </c>
      <c r="CK824" s="68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62">
        <f>COUNTIF($G825:$BP825,"a")+COUNTIF($G825:$BP825,"r0,a5")/2+COUNTIF($G825:$BP825,"p5,a5")/2</f>
        <v/>
      </c>
      <c r="BR825" s="62">
        <f>COUNTIF($G825:$BP825,"d")+COUNTIF($G825:$BP825,"r0,d5")/2+COUNTIF($G825:$BP825,"p5,d5")/2</f>
        <v/>
      </c>
      <c r="BS825" s="62">
        <f>COUNTIF($G825:$BP825,"b")+COUNTIF($G825:$BP825,"r0,b5")/2+COUNTIF($G825:$BP825,"p5,b5")/2</f>
        <v/>
      </c>
      <c r="BT825" s="62">
        <f>COUNTIF($G825:$BP825,"c")+COUNTIF($G825:$BP825,"r0,c5")/2+COUNTIF($G825:$BP825,"p5,c5")/2</f>
        <v/>
      </c>
      <c r="BU825" s="62">
        <f>COUNTIF($G825:$BP825,"KH")+COUNTIF($G825:$BP825,"TL")+COUNTIF($G825:$BP825,"L")</f>
        <v/>
      </c>
      <c r="BV825" s="62" t="n"/>
      <c r="BW825" s="62">
        <f>COUNTIF($G825:$BP825,"hh")</f>
        <v/>
      </c>
      <c r="BX825" s="62">
        <f>COUNTIF($G825:$BP825,"nt7")</f>
        <v/>
      </c>
      <c r="BY825" s="62">
        <f>COUNTIF($G825:$BP825,"P")+COUNTIF($G825:$BP825,"p5,a5")/2+COUNTIF($G825:$BP825,"p5,b5")/2+COUNTIF($G825:$BP825,"p5,c5")/2+COUNTIF($G825:$BP825,"p5,d5")/2</f>
        <v/>
      </c>
      <c r="BZ825" s="63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4">
        <f>IF(BZ825&gt;25,4,IF(BZ825&gt;18,3,IF(BZ825&gt;12,2,IF(BZ825&gt;4,1,0))))-BX825-2+1</f>
        <v/>
      </c>
      <c r="CE825" s="30" t="n"/>
      <c r="CF825" s="64">
        <f>CD825*CI825</f>
        <v/>
      </c>
      <c r="CG825" s="65">
        <f>F825-BY825+1</f>
        <v/>
      </c>
      <c r="CH825" s="64">
        <f>CE825*16</f>
        <v/>
      </c>
      <c r="CI825" s="66">
        <f>VLOOKUP(A825,[1]DATA!$A$6:$AI$331,34,0)</f>
        <v/>
      </c>
      <c r="CJ825" s="67">
        <f>VLOOKUP(A825,[2]CHAMCONG!A$7:CI$333,79,0)</f>
        <v/>
      </c>
      <c r="CK825" s="68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62">
        <f>COUNTIF($G826:$BP826,"a")+COUNTIF($G826:$BP826,"r0,a5")/2+COUNTIF($G826:$BP826,"p5,a5")/2</f>
        <v/>
      </c>
      <c r="BR826" s="62">
        <f>COUNTIF($G826:$BP826,"d")+COUNTIF($G826:$BP826,"r0,d5")/2+COUNTIF($G826:$BP826,"p5,d5")/2</f>
        <v/>
      </c>
      <c r="BS826" s="62">
        <f>COUNTIF($G826:$BP826,"b")+COUNTIF($G826:$BP826,"r0,b5")/2+COUNTIF($G826:$BP826,"p5,b5")/2</f>
        <v/>
      </c>
      <c r="BT826" s="62">
        <f>COUNTIF($G826:$BP826,"c")+COUNTIF($G826:$BP826,"r0,c5")/2+COUNTIF($G826:$BP826,"p5,c5")/2</f>
        <v/>
      </c>
      <c r="BU826" s="62">
        <f>COUNTIF($G826:$BP826,"KH")+COUNTIF($G826:$BP826,"TL")+COUNTIF($G826:$BP826,"L")</f>
        <v/>
      </c>
      <c r="BV826" s="62" t="n"/>
      <c r="BW826" s="62">
        <f>COUNTIF($G826:$BP826,"hh")</f>
        <v/>
      </c>
      <c r="BX826" s="62">
        <f>COUNTIF($G826:$BP826,"nt7")</f>
        <v/>
      </c>
      <c r="BY826" s="62">
        <f>COUNTIF($G826:$BP826,"P")+COUNTIF($G826:$BP826,"p5,a5")/2+COUNTIF($G826:$BP826,"p5,b5")/2+COUNTIF($G826:$BP826,"p5,c5")/2+COUNTIF($G826:$BP826,"p5,d5")/2</f>
        <v/>
      </c>
      <c r="BZ826" s="63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4">
        <f>IF(BZ826&gt;25,4,IF(BZ826&gt;18,3,IF(BZ826&gt;12,2,IF(BZ826&gt;4,1,0))))-BX826-2+1</f>
        <v/>
      </c>
      <c r="CE826" s="30" t="n"/>
      <c r="CF826" s="64">
        <f>CD826*CI826</f>
        <v/>
      </c>
      <c r="CG826" s="65">
        <f>F826-BY826+1</f>
        <v/>
      </c>
      <c r="CH826" s="64">
        <f>CE826*16</f>
        <v/>
      </c>
      <c r="CI826" s="66">
        <f>VLOOKUP(A826,[1]DATA!$A$6:$AI$331,34,0)</f>
        <v/>
      </c>
      <c r="CJ826" s="67">
        <f>VLOOKUP(A826,[2]CHAMCONG!A$7:CI$333,79,0)</f>
        <v/>
      </c>
      <c r="CK826" s="68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62">
        <f>COUNTIF($G827:$BP827,"a")+COUNTIF($G827:$BP827,"r0,a5")/2+COUNTIF($G827:$BP827,"p5,a5")/2</f>
        <v/>
      </c>
      <c r="BR827" s="62">
        <f>COUNTIF($G827:$BP827,"d")+COUNTIF($G827:$BP827,"r0,d5")/2+COUNTIF($G827:$BP827,"p5,d5")/2</f>
        <v/>
      </c>
      <c r="BS827" s="62">
        <f>COUNTIF($G827:$BP827,"b")+COUNTIF($G827:$BP827,"r0,b5")/2+COUNTIF($G827:$BP827,"p5,b5")/2</f>
        <v/>
      </c>
      <c r="BT827" s="62">
        <f>COUNTIF($G827:$BP827,"c")+COUNTIF($G827:$BP827,"r0,c5")/2+COUNTIF($G827:$BP827,"p5,c5")/2</f>
        <v/>
      </c>
      <c r="BU827" s="62">
        <f>COUNTIF($G827:$BP827,"KH")+COUNTIF($G827:$BP827,"TL")+COUNTIF($G827:$BP827,"L")</f>
        <v/>
      </c>
      <c r="BV827" s="62" t="n"/>
      <c r="BW827" s="62">
        <f>COUNTIF($G827:$BP827,"hh")</f>
        <v/>
      </c>
      <c r="BX827" s="62">
        <f>COUNTIF($G827:$BP827,"nt7")</f>
        <v/>
      </c>
      <c r="BY827" s="62">
        <f>COUNTIF($G827:$BP827,"P")+COUNTIF($G827:$BP827,"p5,a5")/2+COUNTIF($G827:$BP827,"p5,b5")/2+COUNTIF($G827:$BP827,"p5,c5")/2+COUNTIF($G827:$BP827,"p5,d5")/2</f>
        <v/>
      </c>
      <c r="BZ827" s="63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4">
        <f>IF(BZ827&gt;25,4,IF(BZ827&gt;18,3,IF(BZ827&gt;12,2,IF(BZ827&gt;4,1,0))))-BX827-2+1</f>
        <v/>
      </c>
      <c r="CE827" s="30" t="n"/>
      <c r="CF827" s="64">
        <f>CD827*CI827</f>
        <v/>
      </c>
      <c r="CG827" s="65">
        <f>F827-BY827+1</f>
        <v/>
      </c>
      <c r="CH827" s="64">
        <f>CE827*16</f>
        <v/>
      </c>
      <c r="CI827" s="66">
        <f>VLOOKUP(A827,[1]DATA!$A$6:$AI$331,34,0)</f>
        <v/>
      </c>
      <c r="CJ827" s="67">
        <f>VLOOKUP(A827,[2]CHAMCONG!A$7:CI$333,79,0)</f>
        <v/>
      </c>
      <c r="CK827" s="68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62">
        <f>COUNTIF($G828:$BP828,"a")+COUNTIF($G828:$BP828,"r0,a5")/2+COUNTIF($G828:$BP828,"p5,a5")/2</f>
        <v/>
      </c>
      <c r="BR828" s="62">
        <f>COUNTIF($G828:$BP828,"d")+COUNTIF($G828:$BP828,"r0,d5")/2+COUNTIF($G828:$BP828,"p5,d5")/2</f>
        <v/>
      </c>
      <c r="BS828" s="62">
        <f>COUNTIF($G828:$BP828,"b")+COUNTIF($G828:$BP828,"r0,b5")/2+COUNTIF($G828:$BP828,"p5,b5")/2</f>
        <v/>
      </c>
      <c r="BT828" s="62">
        <f>COUNTIF($G828:$BP828,"c")+COUNTIF($G828:$BP828,"r0,c5")/2+COUNTIF($G828:$BP828,"p5,c5")/2</f>
        <v/>
      </c>
      <c r="BU828" s="62">
        <f>COUNTIF($G828:$BP828,"KH")+COUNTIF($G828:$BP828,"TL")+COUNTIF($G828:$BP828,"L")</f>
        <v/>
      </c>
      <c r="BV828" s="62" t="n"/>
      <c r="BW828" s="62">
        <f>COUNTIF($G828:$BP828,"hh")</f>
        <v/>
      </c>
      <c r="BX828" s="62">
        <f>COUNTIF($G828:$BP828,"nt7")</f>
        <v/>
      </c>
      <c r="BY828" s="62">
        <f>COUNTIF($G828:$BP828,"P")+COUNTIF($G828:$BP828,"p5,a5")/2+COUNTIF($G828:$BP828,"p5,b5")/2+COUNTIF($G828:$BP828,"p5,c5")/2+COUNTIF($G828:$BP828,"p5,d5")/2</f>
        <v/>
      </c>
      <c r="BZ828" s="63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4">
        <f>IF(BZ828&gt;25,4,IF(BZ828&gt;18,3,IF(BZ828&gt;12,2,IF(BZ828&gt;4,1,0))))-BX828-2+1</f>
        <v/>
      </c>
      <c r="CE828" s="30" t="n"/>
      <c r="CF828" s="64">
        <f>CD828*CI828</f>
        <v/>
      </c>
      <c r="CG828" s="65">
        <f>F828-BY828+1</f>
        <v/>
      </c>
      <c r="CH828" s="64">
        <f>CE828*16</f>
        <v/>
      </c>
      <c r="CI828" s="66">
        <f>VLOOKUP(A828,[1]DATA!$A$6:$AI$331,34,0)</f>
        <v/>
      </c>
      <c r="CJ828" s="67">
        <f>VLOOKUP(A828,[2]CHAMCONG!A$7:CI$333,79,0)</f>
        <v/>
      </c>
      <c r="CK828" s="68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62">
        <f>COUNTIF($G829:$BP829,"a")+COUNTIF($G829:$BP829,"r0,a5")/2+COUNTIF($G829:$BP829,"p5,a5")/2</f>
        <v/>
      </c>
      <c r="BR829" s="62">
        <f>COUNTIF($G829:$BP829,"d")+COUNTIF($G829:$BP829,"r0,d5")/2+COUNTIF($G829:$BP829,"p5,d5")/2</f>
        <v/>
      </c>
      <c r="BS829" s="62">
        <f>COUNTIF($G829:$BP829,"b")+COUNTIF($G829:$BP829,"r0,b5")/2+COUNTIF($G829:$BP829,"p5,b5")/2</f>
        <v/>
      </c>
      <c r="BT829" s="62">
        <f>COUNTIF($G829:$BP829,"c")+COUNTIF($G829:$BP829,"r0,c5")/2+COUNTIF($G829:$BP829,"p5,c5")/2</f>
        <v/>
      </c>
      <c r="BU829" s="62">
        <f>COUNTIF($G829:$BP829,"KH")+COUNTIF($G829:$BP829,"TL")+COUNTIF($G829:$BP829,"L")</f>
        <v/>
      </c>
      <c r="BV829" s="62" t="n"/>
      <c r="BW829" s="62">
        <f>COUNTIF($G829:$BP829,"hh")</f>
        <v/>
      </c>
      <c r="BX829" s="62">
        <f>COUNTIF($G829:$BP829,"nt7")</f>
        <v/>
      </c>
      <c r="BY829" s="62">
        <f>COUNTIF($G829:$BP829,"P")+COUNTIF($G829:$BP829,"p5,a5")/2+COUNTIF($G829:$BP829,"p5,b5")/2+COUNTIF($G829:$BP829,"p5,c5")/2+COUNTIF($G829:$BP829,"p5,d5")/2</f>
        <v/>
      </c>
      <c r="BZ829" s="63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4">
        <f>IF(BZ829&gt;25,4,IF(BZ829&gt;18,3,IF(BZ829&gt;12,2,IF(BZ829&gt;4,1,0))))-BX829-2+1</f>
        <v/>
      </c>
      <c r="CE829" s="30" t="n"/>
      <c r="CF829" s="64">
        <f>CD829*CI829</f>
        <v/>
      </c>
      <c r="CG829" s="65">
        <f>F829-BY829+1</f>
        <v/>
      </c>
      <c r="CH829" s="64">
        <f>CE829*16</f>
        <v/>
      </c>
      <c r="CI829" s="66">
        <f>VLOOKUP(A829,[1]DATA!$A$6:$AI$331,34,0)</f>
        <v/>
      </c>
      <c r="CJ829" s="67">
        <f>VLOOKUP(A829,[2]CHAMCONG!A$7:CI$333,79,0)</f>
        <v/>
      </c>
      <c r="CK829" s="68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62">
        <f>COUNTIF($G830:$BP830,"a")+COUNTIF($G830:$BP830,"r0,a5")/2+COUNTIF($G830:$BP830,"p5,a5")/2</f>
        <v/>
      </c>
      <c r="BR830" s="62">
        <f>COUNTIF($G830:$BP830,"d")+COUNTIF($G830:$BP830,"r0,d5")/2+COUNTIF($G830:$BP830,"p5,d5")/2</f>
        <v/>
      </c>
      <c r="BS830" s="62">
        <f>COUNTIF($G830:$BP830,"b")+COUNTIF($G830:$BP830,"r0,b5")/2+COUNTIF($G830:$BP830,"p5,b5")/2</f>
        <v/>
      </c>
      <c r="BT830" s="62">
        <f>COUNTIF($G830:$BP830,"c")+COUNTIF($G830:$BP830,"r0,c5")/2+COUNTIF($G830:$BP830,"p5,c5")/2</f>
        <v/>
      </c>
      <c r="BU830" s="62">
        <f>COUNTIF($G830:$BP830,"KH")+COUNTIF($G830:$BP830,"TL")+COUNTIF($G830:$BP830,"L")</f>
        <v/>
      </c>
      <c r="BV830" s="62" t="n"/>
      <c r="BW830" s="62">
        <f>COUNTIF($G830:$BP830,"hh")</f>
        <v/>
      </c>
      <c r="BX830" s="62">
        <f>COUNTIF($G830:$BP830,"nt7")</f>
        <v/>
      </c>
      <c r="BY830" s="62">
        <f>COUNTIF($G830:$BP830,"P")+COUNTIF($G830:$BP830,"p5,a5")/2+COUNTIF($G830:$BP830,"p5,b5")/2+COUNTIF($G830:$BP830,"p5,c5")/2+COUNTIF($G830:$BP830,"p5,d5")/2</f>
        <v/>
      </c>
      <c r="BZ830" s="63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4">
        <f>IF(BZ830&gt;25,4,IF(BZ830&gt;18,3,IF(BZ830&gt;12,2,IF(BZ830&gt;4,1,0))))-BX830-2+1</f>
        <v/>
      </c>
      <c r="CE830" s="30" t="n"/>
      <c r="CF830" s="64">
        <f>CD830*CI830</f>
        <v/>
      </c>
      <c r="CG830" s="65">
        <f>F830-BY830+1</f>
        <v/>
      </c>
      <c r="CH830" s="64">
        <f>CE830*16</f>
        <v/>
      </c>
      <c r="CI830" s="66">
        <f>VLOOKUP(A830,[1]DATA!$A$6:$AI$331,34,0)</f>
        <v/>
      </c>
      <c r="CJ830" s="67">
        <f>VLOOKUP(A830,[2]CHAMCONG!A$7:CI$333,79,0)</f>
        <v/>
      </c>
      <c r="CK830" s="68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62">
        <f>COUNTIF($G831:$BP831,"a")+COUNTIF($G831:$BP831,"r0,a5")/2+COUNTIF($G831:$BP831,"p5,a5")/2</f>
        <v/>
      </c>
      <c r="BR831" s="62">
        <f>COUNTIF($G831:$BP831,"d")+COUNTIF($G831:$BP831,"r0,d5")/2+COUNTIF($G831:$BP831,"p5,d5")/2</f>
        <v/>
      </c>
      <c r="BS831" s="62">
        <f>COUNTIF($G831:$BP831,"b")+COUNTIF($G831:$BP831,"r0,b5")/2+COUNTIF($G831:$BP831,"p5,b5")/2</f>
        <v/>
      </c>
      <c r="BT831" s="62">
        <f>COUNTIF($G831:$BP831,"c")+COUNTIF($G831:$BP831,"r0,c5")/2+COUNTIF($G831:$BP831,"p5,c5")/2</f>
        <v/>
      </c>
      <c r="BU831" s="62">
        <f>COUNTIF($G831:$BP831,"KH")+COUNTIF($G831:$BP831,"TL")+COUNTIF($G831:$BP831,"L")</f>
        <v/>
      </c>
      <c r="BV831" s="62" t="n"/>
      <c r="BW831" s="62">
        <f>COUNTIF($G831:$BP831,"hh")</f>
        <v/>
      </c>
      <c r="BX831" s="62">
        <f>COUNTIF($G831:$BP831,"nt7")</f>
        <v/>
      </c>
      <c r="BY831" s="62">
        <f>COUNTIF($G831:$BP831,"P")+COUNTIF($G831:$BP831,"p5,a5")/2+COUNTIF($G831:$BP831,"p5,b5")/2+COUNTIF($G831:$BP831,"p5,c5")/2+COUNTIF($G831:$BP831,"p5,d5")/2</f>
        <v/>
      </c>
      <c r="BZ831" s="63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4">
        <f>IF(BZ831&gt;25,4,IF(BZ831&gt;18,3,IF(BZ831&gt;12,2,IF(BZ831&gt;4,1,0))))-BX831-2+1</f>
        <v/>
      </c>
      <c r="CE831" s="30" t="n"/>
      <c r="CF831" s="64">
        <f>CD831*CI831</f>
        <v/>
      </c>
      <c r="CG831" s="65">
        <f>F831-BY831+1</f>
        <v/>
      </c>
      <c r="CH831" s="64">
        <f>CE831*16</f>
        <v/>
      </c>
      <c r="CI831" s="66">
        <f>VLOOKUP(A831,[1]DATA!$A$6:$AI$331,34,0)</f>
        <v/>
      </c>
      <c r="CJ831" s="67">
        <f>VLOOKUP(A831,[2]CHAMCONG!A$7:CI$333,79,0)</f>
        <v/>
      </c>
      <c r="CK831" s="68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62">
        <f>COUNTIF($G832:$BP832,"a")+COUNTIF($G832:$BP832,"r0,a5")/2+COUNTIF($G832:$BP832,"p5,a5")/2</f>
        <v/>
      </c>
      <c r="BR832" s="62">
        <f>COUNTIF($G832:$BP832,"d")+COUNTIF($G832:$BP832,"r0,d5")/2+COUNTIF($G832:$BP832,"p5,d5")/2</f>
        <v/>
      </c>
      <c r="BS832" s="62">
        <f>COUNTIF($G832:$BP832,"b")+COUNTIF($G832:$BP832,"r0,b5")/2+COUNTIF($G832:$BP832,"p5,b5")/2</f>
        <v/>
      </c>
      <c r="BT832" s="62">
        <f>COUNTIF($G832:$BP832,"c")+COUNTIF($G832:$BP832,"r0,c5")/2+COUNTIF($G832:$BP832,"p5,c5")/2</f>
        <v/>
      </c>
      <c r="BU832" s="62">
        <f>COUNTIF($G832:$BP832,"KH")+COUNTIF($G832:$BP832,"TL")+COUNTIF($G832:$BP832,"L")</f>
        <v/>
      </c>
      <c r="BV832" s="62" t="n"/>
      <c r="BW832" s="62">
        <f>COUNTIF($G832:$BP832,"hh")</f>
        <v/>
      </c>
      <c r="BX832" s="62">
        <f>COUNTIF($G832:$BP832,"nt7")</f>
        <v/>
      </c>
      <c r="BY832" s="62">
        <f>COUNTIF($G832:$BP832,"P")+COUNTIF($G832:$BP832,"p5,a5")/2+COUNTIF($G832:$BP832,"p5,b5")/2+COUNTIF($G832:$BP832,"p5,c5")/2+COUNTIF($G832:$BP832,"p5,d5")/2</f>
        <v/>
      </c>
      <c r="BZ832" s="63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4">
        <f>IF(BZ832&gt;25,4,IF(BZ832&gt;18,3,IF(BZ832&gt;12,2,IF(BZ832&gt;4,1,0))))-BX832-2+1</f>
        <v/>
      </c>
      <c r="CE832" s="30" t="n"/>
      <c r="CF832" s="64">
        <f>CD832*CI832</f>
        <v/>
      </c>
      <c r="CG832" s="65">
        <f>F832-BY832+1</f>
        <v/>
      </c>
      <c r="CH832" s="64">
        <f>CE832*16</f>
        <v/>
      </c>
      <c r="CI832" s="66">
        <f>VLOOKUP(A832,[1]DATA!$A$6:$AI$331,34,0)</f>
        <v/>
      </c>
      <c r="CJ832" s="67">
        <f>VLOOKUP(A832,[2]CHAMCONG!A$7:CI$333,79,0)</f>
        <v/>
      </c>
      <c r="CK832" s="68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62">
        <f>COUNTIF($G833:$BP833,"a")+COUNTIF($G833:$BP833,"r0,a5")/2+COUNTIF($G833:$BP833,"p5,a5")/2</f>
        <v/>
      </c>
      <c r="BR833" s="62">
        <f>COUNTIF($G833:$BP833,"d")+COUNTIF($G833:$BP833,"r0,d5")/2+COUNTIF($G833:$BP833,"p5,d5")/2</f>
        <v/>
      </c>
      <c r="BS833" s="62">
        <f>COUNTIF($G833:$BP833,"b")+COUNTIF($G833:$BP833,"r0,b5")/2+COUNTIF($G833:$BP833,"p5,b5")/2</f>
        <v/>
      </c>
      <c r="BT833" s="62">
        <f>COUNTIF($G833:$BP833,"c")+COUNTIF($G833:$BP833,"r0,c5")/2+COUNTIF($G833:$BP833,"p5,c5")/2</f>
        <v/>
      </c>
      <c r="BU833" s="62">
        <f>COUNTIF($G833:$BP833,"KH")+COUNTIF($G833:$BP833,"TL")+COUNTIF($G833:$BP833,"L")</f>
        <v/>
      </c>
      <c r="BV833" s="62" t="n"/>
      <c r="BW833" s="62">
        <f>COUNTIF($G833:$BP833,"hh")</f>
        <v/>
      </c>
      <c r="BX833" s="62">
        <f>COUNTIF($G833:$BP833,"nt7")</f>
        <v/>
      </c>
      <c r="BY833" s="62">
        <f>COUNTIF($G833:$BP833,"P")+COUNTIF($G833:$BP833,"p5,a5")/2+COUNTIF($G833:$BP833,"p5,b5")/2+COUNTIF($G833:$BP833,"p5,c5")/2+COUNTIF($G833:$BP833,"p5,d5")/2</f>
        <v/>
      </c>
      <c r="BZ833" s="63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4">
        <f>IF(BZ833&gt;25,4,IF(BZ833&gt;18,3,IF(BZ833&gt;12,2,IF(BZ833&gt;4,1,0))))-BX833-2+1</f>
        <v/>
      </c>
      <c r="CE833" s="30" t="n"/>
      <c r="CF833" s="64">
        <f>CD833*CI833</f>
        <v/>
      </c>
      <c r="CG833" s="65">
        <f>F833-BY833+1</f>
        <v/>
      </c>
      <c r="CH833" s="64">
        <f>CE833*16</f>
        <v/>
      </c>
      <c r="CI833" s="66">
        <f>VLOOKUP(A833,[1]DATA!$A$6:$AI$331,34,0)</f>
        <v/>
      </c>
      <c r="CJ833" s="67">
        <f>VLOOKUP(A833,[2]CHAMCONG!A$7:CI$333,79,0)</f>
        <v/>
      </c>
      <c r="CK833" s="68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62">
        <f>COUNTIF($G834:$BP834,"a")+COUNTIF($G834:$BP834,"r0,a5")/2+COUNTIF($G834:$BP834,"p5,a5")/2</f>
        <v/>
      </c>
      <c r="BR834" s="62">
        <f>COUNTIF($G834:$BP834,"d")+COUNTIF($G834:$BP834,"r0,d5")/2+COUNTIF($G834:$BP834,"p5,d5")/2</f>
        <v/>
      </c>
      <c r="BS834" s="62">
        <f>COUNTIF($G834:$BP834,"b")+COUNTIF($G834:$BP834,"r0,b5")/2+COUNTIF($G834:$BP834,"p5,b5")/2</f>
        <v/>
      </c>
      <c r="BT834" s="62">
        <f>COUNTIF($G834:$BP834,"c")+COUNTIF($G834:$BP834,"r0,c5")/2+COUNTIF($G834:$BP834,"p5,c5")/2</f>
        <v/>
      </c>
      <c r="BU834" s="62">
        <f>COUNTIF($G834:$BP834,"KH")+COUNTIF($G834:$BP834,"TL")+COUNTIF($G834:$BP834,"L")</f>
        <v/>
      </c>
      <c r="BV834" s="62" t="n"/>
      <c r="BW834" s="62">
        <f>COUNTIF($G834:$BP834,"hh")</f>
        <v/>
      </c>
      <c r="BX834" s="62">
        <f>COUNTIF($G834:$BP834,"nt7")</f>
        <v/>
      </c>
      <c r="BY834" s="62">
        <f>COUNTIF($G834:$BP834,"P")+COUNTIF($G834:$BP834,"p5,a5")/2+COUNTIF($G834:$BP834,"p5,b5")/2+COUNTIF($G834:$BP834,"p5,c5")/2+COUNTIF($G834:$BP834,"p5,d5")/2</f>
        <v/>
      </c>
      <c r="BZ834" s="63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4">
        <f>IF(BZ834&gt;25,4,IF(BZ834&gt;18,3,IF(BZ834&gt;12,2,IF(BZ834&gt;4,1,0))))-BX834-2+1</f>
        <v/>
      </c>
      <c r="CE834" s="30" t="n"/>
      <c r="CF834" s="64">
        <f>CD834*CI834</f>
        <v/>
      </c>
      <c r="CG834" s="65">
        <f>F834-BY834+1</f>
        <v/>
      </c>
      <c r="CH834" s="64">
        <f>CE834*16</f>
        <v/>
      </c>
      <c r="CI834" s="66">
        <f>VLOOKUP(A834,[1]DATA!$A$6:$AI$331,34,0)</f>
        <v/>
      </c>
      <c r="CJ834" s="67">
        <f>VLOOKUP(A834,[2]CHAMCONG!A$7:CI$333,79,0)</f>
        <v/>
      </c>
      <c r="CK834" s="68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62">
        <f>COUNTIF($G835:$BP835,"a")+COUNTIF($G835:$BP835,"r0,a5")/2+COUNTIF($G835:$BP835,"p5,a5")/2</f>
        <v/>
      </c>
      <c r="BR835" s="62">
        <f>COUNTIF($G835:$BP835,"d")+COUNTIF($G835:$BP835,"r0,d5")/2+COUNTIF($G835:$BP835,"p5,d5")/2</f>
        <v/>
      </c>
      <c r="BS835" s="62">
        <f>COUNTIF($G835:$BP835,"b")+COUNTIF($G835:$BP835,"r0,b5")/2+COUNTIF($G835:$BP835,"p5,b5")/2</f>
        <v/>
      </c>
      <c r="BT835" s="62">
        <f>COUNTIF($G835:$BP835,"c")+COUNTIF($G835:$BP835,"r0,c5")/2+COUNTIF($G835:$BP835,"p5,c5")/2</f>
        <v/>
      </c>
      <c r="BU835" s="62">
        <f>COUNTIF($G835:$BP835,"KH")+COUNTIF($G835:$BP835,"TL")+COUNTIF($G835:$BP835,"L")</f>
        <v/>
      </c>
      <c r="BV835" s="62" t="n"/>
      <c r="BW835" s="62">
        <f>COUNTIF($G835:$BP835,"hh")</f>
        <v/>
      </c>
      <c r="BX835" s="62">
        <f>COUNTIF($G835:$BP835,"nt7")</f>
        <v/>
      </c>
      <c r="BY835" s="62">
        <f>COUNTIF($G835:$BP835,"P")+COUNTIF($G835:$BP835,"p5,a5")/2+COUNTIF($G835:$BP835,"p5,b5")/2+COUNTIF($G835:$BP835,"p5,c5")/2+COUNTIF($G835:$BP835,"p5,d5")/2</f>
        <v/>
      </c>
      <c r="BZ835" s="63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4">
        <f>IF(BZ835&gt;25,4,IF(BZ835&gt;18,3,IF(BZ835&gt;12,2,IF(BZ835&gt;4,1,0))))-BX835-2+1</f>
        <v/>
      </c>
      <c r="CE835" s="30" t="n"/>
      <c r="CF835" s="64">
        <f>CD835*CI835</f>
        <v/>
      </c>
      <c r="CG835" s="65">
        <f>F835-BY835+1</f>
        <v/>
      </c>
      <c r="CH835" s="64">
        <f>CE835*16</f>
        <v/>
      </c>
      <c r="CI835" s="66">
        <f>VLOOKUP(A835,[1]DATA!$A$6:$AI$331,34,0)</f>
        <v/>
      </c>
      <c r="CJ835" s="67">
        <f>VLOOKUP(A835,[2]CHAMCONG!A$7:CI$333,79,0)</f>
        <v/>
      </c>
      <c r="CK835" s="68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62">
        <f>COUNTIF($G836:$BP836,"a")+COUNTIF($G836:$BP836,"r0,a5")/2+COUNTIF($G836:$BP836,"p5,a5")/2</f>
        <v/>
      </c>
      <c r="BR836" s="62">
        <f>COUNTIF($G836:$BP836,"d")+COUNTIF($G836:$BP836,"r0,d5")/2+COUNTIF($G836:$BP836,"p5,d5")/2</f>
        <v/>
      </c>
      <c r="BS836" s="62">
        <f>COUNTIF($G836:$BP836,"b")+COUNTIF($G836:$BP836,"r0,b5")/2+COUNTIF($G836:$BP836,"p5,b5")/2</f>
        <v/>
      </c>
      <c r="BT836" s="62">
        <f>COUNTIF($G836:$BP836,"c")+COUNTIF($G836:$BP836,"r0,c5")/2+COUNTIF($G836:$BP836,"p5,c5")/2</f>
        <v/>
      </c>
      <c r="BU836" s="62">
        <f>COUNTIF($G836:$BP836,"KH")+COUNTIF($G836:$BP836,"TL")+COUNTIF($G836:$BP836,"L")</f>
        <v/>
      </c>
      <c r="BV836" s="62" t="n"/>
      <c r="BW836" s="62">
        <f>COUNTIF($G836:$BP836,"hh")</f>
        <v/>
      </c>
      <c r="BX836" s="62">
        <f>COUNTIF($G836:$BP836,"nt7")</f>
        <v/>
      </c>
      <c r="BY836" s="62">
        <f>COUNTIF($G836:$BP836,"P")+COUNTIF($G836:$BP836,"p5,a5")/2+COUNTIF($G836:$BP836,"p5,b5")/2+COUNTIF($G836:$BP836,"p5,c5")/2+COUNTIF($G836:$BP836,"p5,d5")/2</f>
        <v/>
      </c>
      <c r="BZ836" s="63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4">
        <f>IF(BZ836&gt;25,4,IF(BZ836&gt;18,3,IF(BZ836&gt;12,2,IF(BZ836&gt;4,1,0))))-BX836-2+1</f>
        <v/>
      </c>
      <c r="CE836" s="30" t="n"/>
      <c r="CF836" s="64">
        <f>CD836*CI836</f>
        <v/>
      </c>
      <c r="CG836" s="65">
        <f>F836-BY836+1</f>
        <v/>
      </c>
      <c r="CH836" s="64">
        <f>CE836*16</f>
        <v/>
      </c>
      <c r="CI836" s="66">
        <f>VLOOKUP(A836,[1]DATA!$A$6:$AI$331,34,0)</f>
        <v/>
      </c>
      <c r="CJ836" s="67">
        <f>VLOOKUP(A836,[2]CHAMCONG!A$7:CI$333,79,0)</f>
        <v/>
      </c>
      <c r="CK836" s="68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62">
        <f>COUNTIF($G837:$BP837,"a")+COUNTIF($G837:$BP837,"r0,a5")/2+COUNTIF($G837:$BP837,"p5,a5")/2</f>
        <v/>
      </c>
      <c r="BR837" s="62">
        <f>COUNTIF($G837:$BP837,"d")+COUNTIF($G837:$BP837,"r0,d5")/2+COUNTIF($G837:$BP837,"p5,d5")/2</f>
        <v/>
      </c>
      <c r="BS837" s="62">
        <f>COUNTIF($G837:$BP837,"b")+COUNTIF($G837:$BP837,"r0,b5")/2+COUNTIF($G837:$BP837,"p5,b5")/2</f>
        <v/>
      </c>
      <c r="BT837" s="62">
        <f>COUNTIF($G837:$BP837,"c")+COUNTIF($G837:$BP837,"r0,c5")/2+COUNTIF($G837:$BP837,"p5,c5")/2</f>
        <v/>
      </c>
      <c r="BU837" s="62">
        <f>COUNTIF($G837:$BP837,"KH")+COUNTIF($G837:$BP837,"TL")+COUNTIF($G837:$BP837,"L")</f>
        <v/>
      </c>
      <c r="BV837" s="62" t="n"/>
      <c r="BW837" s="62">
        <f>COUNTIF($G837:$BP837,"hh")</f>
        <v/>
      </c>
      <c r="BX837" s="62">
        <f>COUNTIF($G837:$BP837,"nt7")</f>
        <v/>
      </c>
      <c r="BY837" s="62">
        <f>COUNTIF($G837:$BP837,"P")+COUNTIF($G837:$BP837,"p5,a5")/2+COUNTIF($G837:$BP837,"p5,b5")/2+COUNTIF($G837:$BP837,"p5,c5")/2+COUNTIF($G837:$BP837,"p5,d5")/2</f>
        <v/>
      </c>
      <c r="BZ837" s="63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4">
        <f>IF(BZ837&gt;25,4,IF(BZ837&gt;18,3,IF(BZ837&gt;12,2,IF(BZ837&gt;4,1,0))))-BX837-2+1</f>
        <v/>
      </c>
      <c r="CE837" s="30" t="n"/>
      <c r="CF837" s="64">
        <f>CD837*CI837</f>
        <v/>
      </c>
      <c r="CG837" s="65">
        <f>F837-BY837+1</f>
        <v/>
      </c>
      <c r="CH837" s="64">
        <f>CE837*16</f>
        <v/>
      </c>
      <c r="CI837" s="66">
        <f>VLOOKUP(A837,[1]DATA!$A$6:$AI$331,34,0)</f>
        <v/>
      </c>
      <c r="CJ837" s="67">
        <f>VLOOKUP(A837,[2]CHAMCONG!A$7:CI$333,79,0)</f>
        <v/>
      </c>
      <c r="CK837" s="68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62">
        <f>COUNTIF($G838:$BP838,"a")+COUNTIF($G838:$BP838,"r0,a5")/2+COUNTIF($G838:$BP838,"p5,a5")/2</f>
        <v/>
      </c>
      <c r="BR838" s="62">
        <f>COUNTIF($G838:$BP838,"d")+COUNTIF($G838:$BP838,"r0,d5")/2+COUNTIF($G838:$BP838,"p5,d5")/2</f>
        <v/>
      </c>
      <c r="BS838" s="62">
        <f>COUNTIF($G838:$BP838,"b")+COUNTIF($G838:$BP838,"r0,b5")/2+COUNTIF($G838:$BP838,"p5,b5")/2</f>
        <v/>
      </c>
      <c r="BT838" s="62">
        <f>COUNTIF($G838:$BP838,"c")+COUNTIF($G838:$BP838,"r0,c5")/2+COUNTIF($G838:$BP838,"p5,c5")/2</f>
        <v/>
      </c>
      <c r="BU838" s="62">
        <f>COUNTIF($G838:$BP838,"KH")+COUNTIF($G838:$BP838,"TL")+COUNTIF($G838:$BP838,"L")</f>
        <v/>
      </c>
      <c r="BV838" s="62" t="n"/>
      <c r="BW838" s="62">
        <f>COUNTIF($G838:$BP838,"hh")</f>
        <v/>
      </c>
      <c r="BX838" s="62">
        <f>COUNTIF($G838:$BP838,"nt7")</f>
        <v/>
      </c>
      <c r="BY838" s="62">
        <f>COUNTIF($G838:$BP838,"P")+COUNTIF($G838:$BP838,"p5,a5")/2+COUNTIF($G838:$BP838,"p5,b5")/2+COUNTIF($G838:$BP838,"p5,c5")/2+COUNTIF($G838:$BP838,"p5,d5")/2</f>
        <v/>
      </c>
      <c r="BZ838" s="63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4">
        <f>IF(BZ838&gt;25,4,IF(BZ838&gt;18,3,IF(BZ838&gt;12,2,IF(BZ838&gt;4,1,0))))-BX838-2+1</f>
        <v/>
      </c>
      <c r="CE838" s="30" t="n"/>
      <c r="CF838" s="64">
        <f>CD838*CI838</f>
        <v/>
      </c>
      <c r="CG838" s="65">
        <f>F838-BY838+1</f>
        <v/>
      </c>
      <c r="CH838" s="64">
        <f>CE838*16</f>
        <v/>
      </c>
      <c r="CI838" s="66">
        <f>VLOOKUP(A838,[1]DATA!$A$6:$AI$331,34,0)</f>
        <v/>
      </c>
      <c r="CJ838" s="67">
        <f>VLOOKUP(A838,[2]CHAMCONG!A$7:CI$333,79,0)</f>
        <v/>
      </c>
      <c r="CK838" s="68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62">
        <f>COUNTIF($G839:$BP839,"a")+COUNTIF($G839:$BP839,"r0,a5")/2+COUNTIF($G839:$BP839,"p5,a5")/2</f>
        <v/>
      </c>
      <c r="BR839" s="62">
        <f>COUNTIF($G839:$BP839,"d")+COUNTIF($G839:$BP839,"r0,d5")/2+COUNTIF($G839:$BP839,"p5,d5")/2</f>
        <v/>
      </c>
      <c r="BS839" s="62">
        <f>COUNTIF($G839:$BP839,"b")+COUNTIF($G839:$BP839,"r0,b5")/2+COUNTIF($G839:$BP839,"p5,b5")/2</f>
        <v/>
      </c>
      <c r="BT839" s="62">
        <f>COUNTIF($G839:$BP839,"c")+COUNTIF($G839:$BP839,"r0,c5")/2+COUNTIF($G839:$BP839,"p5,c5")/2</f>
        <v/>
      </c>
      <c r="BU839" s="62">
        <f>COUNTIF($G839:$BP839,"KH")+COUNTIF($G839:$BP839,"TL")+COUNTIF($G839:$BP839,"L")</f>
        <v/>
      </c>
      <c r="BV839" s="62" t="n"/>
      <c r="BW839" s="62">
        <f>COUNTIF($G839:$BP839,"hh")</f>
        <v/>
      </c>
      <c r="BX839" s="62">
        <f>COUNTIF($G839:$BP839,"nt7")</f>
        <v/>
      </c>
      <c r="BY839" s="62">
        <f>COUNTIF($G839:$BP839,"P")+COUNTIF($G839:$BP839,"p5,a5")/2+COUNTIF($G839:$BP839,"p5,b5")/2+COUNTIF($G839:$BP839,"p5,c5")/2+COUNTIF($G839:$BP839,"p5,d5")/2</f>
        <v/>
      </c>
      <c r="BZ839" s="63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4">
        <f>IF(BZ839&gt;25,4,IF(BZ839&gt;18,3,IF(BZ839&gt;12,2,IF(BZ839&gt;4,1,0))))-BX839-2+1</f>
        <v/>
      </c>
      <c r="CE839" s="30" t="n"/>
      <c r="CF839" s="64">
        <f>CD839*CI839</f>
        <v/>
      </c>
      <c r="CG839" s="65">
        <f>F839-BY839+1</f>
        <v/>
      </c>
      <c r="CH839" s="64">
        <f>CE839*16</f>
        <v/>
      </c>
      <c r="CI839" s="66">
        <f>VLOOKUP(A839,[1]DATA!$A$6:$AI$331,34,0)</f>
        <v/>
      </c>
      <c r="CJ839" s="67">
        <f>VLOOKUP(A839,[2]CHAMCONG!A$7:CI$333,79,0)</f>
        <v/>
      </c>
      <c r="CK839" s="68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62">
        <f>COUNTIF($G840:$BP840,"a")+COUNTIF($G840:$BP840,"r0,a5")/2+COUNTIF($G840:$BP840,"p5,a5")/2</f>
        <v/>
      </c>
      <c r="BR840" s="62">
        <f>COUNTIF($G840:$BP840,"d")+COUNTIF($G840:$BP840,"r0,d5")/2+COUNTIF($G840:$BP840,"p5,d5")/2</f>
        <v/>
      </c>
      <c r="BS840" s="62">
        <f>COUNTIF($G840:$BP840,"b")+COUNTIF($G840:$BP840,"r0,b5")/2+COUNTIF($G840:$BP840,"p5,b5")/2</f>
        <v/>
      </c>
      <c r="BT840" s="62">
        <f>COUNTIF($G840:$BP840,"c")+COUNTIF($G840:$BP840,"r0,c5")/2+COUNTIF($G840:$BP840,"p5,c5")/2</f>
        <v/>
      </c>
      <c r="BU840" s="62">
        <f>COUNTIF($G840:$BP840,"KH")+COUNTIF($G840:$BP840,"TL")+COUNTIF($G840:$BP840,"L")</f>
        <v/>
      </c>
      <c r="BV840" s="62" t="n"/>
      <c r="BW840" s="62">
        <f>COUNTIF($G840:$BP840,"hh")</f>
        <v/>
      </c>
      <c r="BX840" s="62">
        <f>COUNTIF($G840:$BP840,"nt7")</f>
        <v/>
      </c>
      <c r="BY840" s="62">
        <f>COUNTIF($G840:$BP840,"P")+COUNTIF($G840:$BP840,"p5,a5")/2+COUNTIF($G840:$BP840,"p5,b5")/2+COUNTIF($G840:$BP840,"p5,c5")/2+COUNTIF($G840:$BP840,"p5,d5")/2</f>
        <v/>
      </c>
      <c r="BZ840" s="63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4">
        <f>IF(BZ840&gt;25,4,IF(BZ840&gt;18,3,IF(BZ840&gt;12,2,IF(BZ840&gt;4,1,0))))-BX840-2+1</f>
        <v/>
      </c>
      <c r="CE840" s="30" t="n"/>
      <c r="CF840" s="64">
        <f>CD840*CI840</f>
        <v/>
      </c>
      <c r="CG840" s="65">
        <f>F840-BY840+1</f>
        <v/>
      </c>
      <c r="CH840" s="64">
        <f>CE840*16</f>
        <v/>
      </c>
      <c r="CI840" s="66">
        <f>VLOOKUP(A840,[1]DATA!$A$6:$AI$331,34,0)</f>
        <v/>
      </c>
      <c r="CJ840" s="67">
        <f>VLOOKUP(A840,[2]CHAMCONG!A$7:CI$333,79,0)</f>
        <v/>
      </c>
      <c r="CK840" s="68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62">
        <f>COUNTIF($G841:$BP841,"a")+COUNTIF($G841:$BP841,"r0,a5")/2+COUNTIF($G841:$BP841,"p5,a5")/2</f>
        <v/>
      </c>
      <c r="BR841" s="62">
        <f>COUNTIF($G841:$BP841,"d")+COUNTIF($G841:$BP841,"r0,d5")/2+COUNTIF($G841:$BP841,"p5,d5")/2</f>
        <v/>
      </c>
      <c r="BS841" s="62">
        <f>COUNTIF($G841:$BP841,"b")+COUNTIF($G841:$BP841,"r0,b5")/2+COUNTIF($G841:$BP841,"p5,b5")/2</f>
        <v/>
      </c>
      <c r="BT841" s="62">
        <f>COUNTIF($G841:$BP841,"c")+COUNTIF($G841:$BP841,"r0,c5")/2+COUNTIF($G841:$BP841,"p5,c5")/2</f>
        <v/>
      </c>
      <c r="BU841" s="62">
        <f>COUNTIF($G841:$BP841,"KH")+COUNTIF($G841:$BP841,"TL")+COUNTIF($G841:$BP841,"L")</f>
        <v/>
      </c>
      <c r="BV841" s="62" t="n"/>
      <c r="BW841" s="62">
        <f>COUNTIF($G841:$BP841,"hh")</f>
        <v/>
      </c>
      <c r="BX841" s="62">
        <f>COUNTIF($G841:$BP841,"nt7")</f>
        <v/>
      </c>
      <c r="BY841" s="62">
        <f>COUNTIF($G841:$BP841,"P")+COUNTIF($G841:$BP841,"p5,a5")/2+COUNTIF($G841:$BP841,"p5,b5")/2+COUNTIF($G841:$BP841,"p5,c5")/2+COUNTIF($G841:$BP841,"p5,d5")/2</f>
        <v/>
      </c>
      <c r="BZ841" s="63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4">
        <f>IF(BZ841&gt;25,4,IF(BZ841&gt;18,3,IF(BZ841&gt;12,2,IF(BZ841&gt;4,1,0))))-BX841-2+1</f>
        <v/>
      </c>
      <c r="CE841" s="30" t="n"/>
      <c r="CF841" s="64">
        <f>CD841*CI841</f>
        <v/>
      </c>
      <c r="CG841" s="65">
        <f>F841-BY841+1</f>
        <v/>
      </c>
      <c r="CH841" s="64">
        <f>CE841*16</f>
        <v/>
      </c>
      <c r="CI841" s="66">
        <f>VLOOKUP(A841,[1]DATA!$A$6:$AI$331,34,0)</f>
        <v/>
      </c>
      <c r="CJ841" s="67">
        <f>VLOOKUP(A841,[2]CHAMCONG!A$7:CI$333,79,0)</f>
        <v/>
      </c>
      <c r="CK841" s="68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62">
        <f>COUNTIF($G842:$BP842,"a")+COUNTIF($G842:$BP842,"r0,a5")/2+COUNTIF($G842:$BP842,"p5,a5")/2</f>
        <v/>
      </c>
      <c r="BR842" s="62">
        <f>COUNTIF($G842:$BP842,"d")+COUNTIF($G842:$BP842,"r0,d5")/2+COUNTIF($G842:$BP842,"p5,d5")/2</f>
        <v/>
      </c>
      <c r="BS842" s="62">
        <f>COUNTIF($G842:$BP842,"b")+COUNTIF($G842:$BP842,"r0,b5")/2+COUNTIF($G842:$BP842,"p5,b5")/2</f>
        <v/>
      </c>
      <c r="BT842" s="62">
        <f>COUNTIF($G842:$BP842,"c")+COUNTIF($G842:$BP842,"r0,c5")/2+COUNTIF($G842:$BP842,"p5,c5")/2</f>
        <v/>
      </c>
      <c r="BU842" s="62">
        <f>COUNTIF($G842:$BP842,"KH")+COUNTIF($G842:$BP842,"TL")+COUNTIF($G842:$BP842,"L")</f>
        <v/>
      </c>
      <c r="BV842" s="62" t="n"/>
      <c r="BW842" s="62">
        <f>COUNTIF($G842:$BP842,"hh")</f>
        <v/>
      </c>
      <c r="BX842" s="62">
        <f>COUNTIF($G842:$BP842,"nt7")</f>
        <v/>
      </c>
      <c r="BY842" s="62">
        <f>COUNTIF($G842:$BP842,"P")+COUNTIF($G842:$BP842,"p5,a5")/2+COUNTIF($G842:$BP842,"p5,b5")/2+COUNTIF($G842:$BP842,"p5,c5")/2+COUNTIF($G842:$BP842,"p5,d5")/2</f>
        <v/>
      </c>
      <c r="BZ842" s="63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4">
        <f>IF(BZ842&gt;25,4,IF(BZ842&gt;18,3,IF(BZ842&gt;12,2,IF(BZ842&gt;4,1,0))))-BX842-2+1</f>
        <v/>
      </c>
      <c r="CE842" s="30" t="n"/>
      <c r="CF842" s="64">
        <f>CD842*CI842</f>
        <v/>
      </c>
      <c r="CG842" s="65">
        <f>F842-BY842+1</f>
        <v/>
      </c>
      <c r="CH842" s="64">
        <f>CE842*16</f>
        <v/>
      </c>
      <c r="CI842" s="66">
        <f>VLOOKUP(A842,[1]DATA!$A$6:$AI$331,34,0)</f>
        <v/>
      </c>
      <c r="CJ842" s="67">
        <f>VLOOKUP(A842,[2]CHAMCONG!A$7:CI$333,79,0)</f>
        <v/>
      </c>
      <c r="CK842" s="68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62">
        <f>COUNTIF($G843:$BP843,"a")+COUNTIF($G843:$BP843,"r0,a5")/2+COUNTIF($G843:$BP843,"p5,a5")/2</f>
        <v/>
      </c>
      <c r="BR843" s="62">
        <f>COUNTIF($G843:$BP843,"d")+COUNTIF($G843:$BP843,"r0,d5")/2+COUNTIF($G843:$BP843,"p5,d5")/2</f>
        <v/>
      </c>
      <c r="BS843" s="62">
        <f>COUNTIF($G843:$BP843,"b")+COUNTIF($G843:$BP843,"r0,b5")/2+COUNTIF($G843:$BP843,"p5,b5")/2</f>
        <v/>
      </c>
      <c r="BT843" s="62">
        <f>COUNTIF($G843:$BP843,"c")+COUNTIF($G843:$BP843,"r0,c5")/2+COUNTIF($G843:$BP843,"p5,c5")/2</f>
        <v/>
      </c>
      <c r="BU843" s="62">
        <f>COUNTIF($G843:$BP843,"KH")+COUNTIF($G843:$BP843,"TL")+COUNTIF($G843:$BP843,"L")</f>
        <v/>
      </c>
      <c r="BV843" s="62" t="n"/>
      <c r="BW843" s="62">
        <f>COUNTIF($G843:$BP843,"hh")</f>
        <v/>
      </c>
      <c r="BX843" s="62">
        <f>COUNTIF($G843:$BP843,"nt7")</f>
        <v/>
      </c>
      <c r="BY843" s="62">
        <f>COUNTIF($G843:$BP843,"P")+COUNTIF($G843:$BP843,"p5,a5")/2+COUNTIF($G843:$BP843,"p5,b5")/2+COUNTIF($G843:$BP843,"p5,c5")/2+COUNTIF($G843:$BP843,"p5,d5")/2</f>
        <v/>
      </c>
      <c r="BZ843" s="63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4">
        <f>IF(BZ843&gt;25,4,IF(BZ843&gt;18,3,IF(BZ843&gt;12,2,IF(BZ843&gt;4,1,0))))-BX843-2+1</f>
        <v/>
      </c>
      <c r="CE843" s="30" t="n"/>
      <c r="CF843" s="64">
        <f>CD843*CI843</f>
        <v/>
      </c>
      <c r="CG843" s="65">
        <f>F843-BY843+1</f>
        <v/>
      </c>
      <c r="CH843" s="64">
        <f>CE843*16</f>
        <v/>
      </c>
      <c r="CI843" s="66">
        <f>VLOOKUP(A843,[1]DATA!$A$6:$AI$331,34,0)</f>
        <v/>
      </c>
      <c r="CJ843" s="67">
        <f>VLOOKUP(A843,[2]CHAMCONG!A$7:CI$333,79,0)</f>
        <v/>
      </c>
      <c r="CK843" s="68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62">
        <f>COUNTIF($G844:$BP844,"a")+COUNTIF($G844:$BP844,"r0,a5")/2+COUNTIF($G844:$BP844,"p5,a5")/2</f>
        <v/>
      </c>
      <c r="BR844" s="62">
        <f>COUNTIF($G844:$BP844,"d")+COUNTIF($G844:$BP844,"r0,d5")/2+COUNTIF($G844:$BP844,"p5,d5")/2</f>
        <v/>
      </c>
      <c r="BS844" s="62">
        <f>COUNTIF($G844:$BP844,"b")+COUNTIF($G844:$BP844,"r0,b5")/2+COUNTIF($G844:$BP844,"p5,b5")/2</f>
        <v/>
      </c>
      <c r="BT844" s="62">
        <f>COUNTIF($G844:$BP844,"c")+COUNTIF($G844:$BP844,"r0,c5")/2+COUNTIF($G844:$BP844,"p5,c5")/2</f>
        <v/>
      </c>
      <c r="BU844" s="62">
        <f>COUNTIF($G844:$BP844,"KH")+COUNTIF($G844:$BP844,"TL")+COUNTIF($G844:$BP844,"L")</f>
        <v/>
      </c>
      <c r="BV844" s="62" t="n"/>
      <c r="BW844" s="62">
        <f>COUNTIF($G844:$BP844,"hh")</f>
        <v/>
      </c>
      <c r="BX844" s="62">
        <f>COUNTIF($G844:$BP844,"nt7")</f>
        <v/>
      </c>
      <c r="BY844" s="62">
        <f>COUNTIF($G844:$BP844,"P")+COUNTIF($G844:$BP844,"p5,a5")/2+COUNTIF($G844:$BP844,"p5,b5")/2+COUNTIF($G844:$BP844,"p5,c5")/2+COUNTIF($G844:$BP844,"p5,d5")/2</f>
        <v/>
      </c>
      <c r="BZ844" s="63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4">
        <f>IF(BZ844&gt;25,4,IF(BZ844&gt;18,3,IF(BZ844&gt;12,2,IF(BZ844&gt;4,1,0))))-BX844-2+1</f>
        <v/>
      </c>
      <c r="CE844" s="30" t="n"/>
      <c r="CF844" s="64">
        <f>CD844*CI844</f>
        <v/>
      </c>
      <c r="CG844" s="65">
        <f>F844-BY844+1</f>
        <v/>
      </c>
      <c r="CH844" s="64">
        <f>CE844*16</f>
        <v/>
      </c>
      <c r="CI844" s="66">
        <f>VLOOKUP(A844,[1]DATA!$A$6:$AI$331,34,0)</f>
        <v/>
      </c>
      <c r="CJ844" s="67">
        <f>VLOOKUP(A844,[2]CHAMCONG!A$7:CI$333,79,0)</f>
        <v/>
      </c>
      <c r="CK844" s="68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62">
        <f>COUNTIF($G845:$BP845,"a")+COUNTIF($G845:$BP845,"r0,a5")/2+COUNTIF($G845:$BP845,"p5,a5")/2</f>
        <v/>
      </c>
      <c r="BR845" s="62">
        <f>COUNTIF($G845:$BP845,"d")+COUNTIF($G845:$BP845,"r0,d5")/2+COUNTIF($G845:$BP845,"p5,d5")/2</f>
        <v/>
      </c>
      <c r="BS845" s="62">
        <f>COUNTIF($G845:$BP845,"b")+COUNTIF($G845:$BP845,"r0,b5")/2+COUNTIF($G845:$BP845,"p5,b5")/2</f>
        <v/>
      </c>
      <c r="BT845" s="62">
        <f>COUNTIF($G845:$BP845,"c")+COUNTIF($G845:$BP845,"r0,c5")/2+COUNTIF($G845:$BP845,"p5,c5")/2</f>
        <v/>
      </c>
      <c r="BU845" s="62">
        <f>COUNTIF($G845:$BP845,"KH")+COUNTIF($G845:$BP845,"TL")+COUNTIF($G845:$BP845,"L")</f>
        <v/>
      </c>
      <c r="BV845" s="62" t="n"/>
      <c r="BW845" s="62">
        <f>COUNTIF($G845:$BP845,"hh")</f>
        <v/>
      </c>
      <c r="BX845" s="62">
        <f>COUNTIF($G845:$BP845,"nt7")</f>
        <v/>
      </c>
      <c r="BY845" s="62">
        <f>COUNTIF($G845:$BP845,"P")+COUNTIF($G845:$BP845,"p5,a5")/2+COUNTIF($G845:$BP845,"p5,b5")/2+COUNTIF($G845:$BP845,"p5,c5")/2+COUNTIF($G845:$BP845,"p5,d5")/2</f>
        <v/>
      </c>
      <c r="BZ845" s="63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4">
        <f>IF(BZ845&gt;25,4,IF(BZ845&gt;18,3,IF(BZ845&gt;12,2,IF(BZ845&gt;4,1,0))))-BX845-2+1</f>
        <v/>
      </c>
      <c r="CE845" s="30" t="n"/>
      <c r="CF845" s="64">
        <f>CD845*CI845</f>
        <v/>
      </c>
      <c r="CG845" s="65">
        <f>F845-BY845+1</f>
        <v/>
      </c>
      <c r="CH845" s="64">
        <f>CE845*16</f>
        <v/>
      </c>
      <c r="CI845" s="66">
        <f>VLOOKUP(A845,[1]DATA!$A$6:$AI$331,34,0)</f>
        <v/>
      </c>
      <c r="CJ845" s="67">
        <f>VLOOKUP(A845,[2]CHAMCONG!A$7:CI$333,79,0)</f>
        <v/>
      </c>
      <c r="CK845" s="68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62">
        <f>COUNTIF($G846:$BP846,"a")+COUNTIF($G846:$BP846,"r0,a5")/2+COUNTIF($G846:$BP846,"p5,a5")/2</f>
        <v/>
      </c>
      <c r="BR846" s="62">
        <f>COUNTIF($G846:$BP846,"d")+COUNTIF($G846:$BP846,"r0,d5")/2+COUNTIF($G846:$BP846,"p5,d5")/2</f>
        <v/>
      </c>
      <c r="BS846" s="62">
        <f>COUNTIF($G846:$BP846,"b")+COUNTIF($G846:$BP846,"r0,b5")/2+COUNTIF($G846:$BP846,"p5,b5")/2</f>
        <v/>
      </c>
      <c r="BT846" s="62">
        <f>COUNTIF($G846:$BP846,"c")+COUNTIF($G846:$BP846,"r0,c5")/2+COUNTIF($G846:$BP846,"p5,c5")/2</f>
        <v/>
      </c>
      <c r="BU846" s="62">
        <f>COUNTIF($G846:$BP846,"KH")+COUNTIF($G846:$BP846,"TL")+COUNTIF($G846:$BP846,"L")</f>
        <v/>
      </c>
      <c r="BV846" s="62" t="n"/>
      <c r="BW846" s="62">
        <f>COUNTIF($G846:$BP846,"hh")</f>
        <v/>
      </c>
      <c r="BX846" s="62">
        <f>COUNTIF($G846:$BP846,"nt7")</f>
        <v/>
      </c>
      <c r="BY846" s="62">
        <f>COUNTIF($G846:$BP846,"P")+COUNTIF($G846:$BP846,"p5,a5")/2+COUNTIF($G846:$BP846,"p5,b5")/2+COUNTIF($G846:$BP846,"p5,c5")/2+COUNTIF($G846:$BP846,"p5,d5")/2</f>
        <v/>
      </c>
      <c r="BZ846" s="63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4">
        <f>IF(BZ846&gt;25,4,IF(BZ846&gt;18,3,IF(BZ846&gt;12,2,IF(BZ846&gt;4,1,0))))-BX846-2+1</f>
        <v/>
      </c>
      <c r="CE846" s="30" t="n"/>
      <c r="CF846" s="64">
        <f>CD846*CI846</f>
        <v/>
      </c>
      <c r="CG846" s="65">
        <f>F846-BY846+1</f>
        <v/>
      </c>
      <c r="CH846" s="64">
        <f>CE846*16</f>
        <v/>
      </c>
      <c r="CI846" s="66">
        <f>VLOOKUP(A846,[1]DATA!$A$6:$AI$331,34,0)</f>
        <v/>
      </c>
      <c r="CJ846" s="67">
        <f>VLOOKUP(A846,[2]CHAMCONG!A$7:CI$333,79,0)</f>
        <v/>
      </c>
      <c r="CK846" s="68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62">
        <f>COUNTIF($G847:$BP847,"a")+COUNTIF($G847:$BP847,"r0,a5")/2+COUNTIF($G847:$BP847,"p5,a5")/2</f>
        <v/>
      </c>
      <c r="BR847" s="62">
        <f>COUNTIF($G847:$BP847,"d")+COUNTIF($G847:$BP847,"r0,d5")/2+COUNTIF($G847:$BP847,"p5,d5")/2</f>
        <v/>
      </c>
      <c r="BS847" s="62">
        <f>COUNTIF($G847:$BP847,"b")+COUNTIF($G847:$BP847,"r0,b5")/2+COUNTIF($G847:$BP847,"p5,b5")/2</f>
        <v/>
      </c>
      <c r="BT847" s="62">
        <f>COUNTIF($G847:$BP847,"c")+COUNTIF($G847:$BP847,"r0,c5")/2+COUNTIF($G847:$BP847,"p5,c5")/2</f>
        <v/>
      </c>
      <c r="BU847" s="62">
        <f>COUNTIF($G847:$BP847,"KH")+COUNTIF($G847:$BP847,"TL")+COUNTIF($G847:$BP847,"L")</f>
        <v/>
      </c>
      <c r="BV847" s="62" t="n"/>
      <c r="BW847" s="62">
        <f>COUNTIF($G847:$BP847,"hh")</f>
        <v/>
      </c>
      <c r="BX847" s="62">
        <f>COUNTIF($G847:$BP847,"nt7")</f>
        <v/>
      </c>
      <c r="BY847" s="62">
        <f>COUNTIF($G847:$BP847,"P")+COUNTIF($G847:$BP847,"p5,a5")/2+COUNTIF($G847:$BP847,"p5,b5")/2+COUNTIF($G847:$BP847,"p5,c5")/2+COUNTIF($G847:$BP847,"p5,d5")/2</f>
        <v/>
      </c>
      <c r="BZ847" s="63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4">
        <f>IF(BZ847&gt;25,4,IF(BZ847&gt;18,3,IF(BZ847&gt;12,2,IF(BZ847&gt;4,1,0))))-BX847-2+1</f>
        <v/>
      </c>
      <c r="CE847" s="30" t="n"/>
      <c r="CF847" s="64">
        <f>CD847*CI847</f>
        <v/>
      </c>
      <c r="CG847" s="65">
        <f>F847-BY847+1</f>
        <v/>
      </c>
      <c r="CH847" s="64">
        <f>CE847*16</f>
        <v/>
      </c>
      <c r="CI847" s="66">
        <f>VLOOKUP(A847,[1]DATA!$A$6:$AI$331,34,0)</f>
        <v/>
      </c>
      <c r="CJ847" s="67">
        <f>VLOOKUP(A847,[2]CHAMCONG!A$7:CI$333,79,0)</f>
        <v/>
      </c>
      <c r="CK847" s="68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62">
        <f>COUNTIF($G848:$BP848,"a")+COUNTIF($G848:$BP848,"r0,a5")/2+COUNTIF($G848:$BP848,"p5,a5")/2</f>
        <v/>
      </c>
      <c r="BR848" s="62">
        <f>COUNTIF($G848:$BP848,"d")+COUNTIF($G848:$BP848,"r0,d5")/2+COUNTIF($G848:$BP848,"p5,d5")/2</f>
        <v/>
      </c>
      <c r="BS848" s="62">
        <f>COUNTIF($G848:$BP848,"b")+COUNTIF($G848:$BP848,"r0,b5")/2+COUNTIF($G848:$BP848,"p5,b5")/2</f>
        <v/>
      </c>
      <c r="BT848" s="62">
        <f>COUNTIF($G848:$BP848,"c")+COUNTIF($G848:$BP848,"r0,c5")/2+COUNTIF($G848:$BP848,"p5,c5")/2</f>
        <v/>
      </c>
      <c r="BU848" s="62">
        <f>COUNTIF($G848:$BP848,"KH")+COUNTIF($G848:$BP848,"TL")+COUNTIF($G848:$BP848,"L")</f>
        <v/>
      </c>
      <c r="BV848" s="62" t="n"/>
      <c r="BW848" s="62">
        <f>COUNTIF($G848:$BP848,"hh")</f>
        <v/>
      </c>
      <c r="BX848" s="62">
        <f>COUNTIF($G848:$BP848,"nt7")</f>
        <v/>
      </c>
      <c r="BY848" s="62">
        <f>COUNTIF($G848:$BP848,"P")+COUNTIF($G848:$BP848,"p5,a5")/2+COUNTIF($G848:$BP848,"p5,b5")/2+COUNTIF($G848:$BP848,"p5,c5")/2+COUNTIF($G848:$BP848,"p5,d5")/2</f>
        <v/>
      </c>
      <c r="BZ848" s="63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4">
        <f>IF(BZ848&gt;25,4,IF(BZ848&gt;18,3,IF(BZ848&gt;12,2,IF(BZ848&gt;4,1,0))))-BX848-2+1</f>
        <v/>
      </c>
      <c r="CE848" s="30" t="n"/>
      <c r="CF848" s="64">
        <f>CD848*CI848</f>
        <v/>
      </c>
      <c r="CG848" s="65">
        <f>F848-BY848+1</f>
        <v/>
      </c>
      <c r="CH848" s="64">
        <f>CE848*16</f>
        <v/>
      </c>
      <c r="CI848" s="66">
        <f>VLOOKUP(A848,[1]DATA!$A$6:$AI$331,34,0)</f>
        <v/>
      </c>
      <c r="CJ848" s="67">
        <f>VLOOKUP(A848,[2]CHAMCONG!A$7:CI$333,79,0)</f>
        <v/>
      </c>
      <c r="CK848" s="68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62">
        <f>COUNTIF($G849:$BP849,"a")+COUNTIF($G849:$BP849,"r0,a5")/2+COUNTIF($G849:$BP849,"p5,a5")/2</f>
        <v/>
      </c>
      <c r="BR849" s="62">
        <f>COUNTIF($G849:$BP849,"d")+COUNTIF($G849:$BP849,"r0,d5")/2+COUNTIF($G849:$BP849,"p5,d5")/2</f>
        <v/>
      </c>
      <c r="BS849" s="62">
        <f>COUNTIF($G849:$BP849,"b")+COUNTIF($G849:$BP849,"r0,b5")/2+COUNTIF($G849:$BP849,"p5,b5")/2</f>
        <v/>
      </c>
      <c r="BT849" s="62">
        <f>COUNTIF($G849:$BP849,"c")+COUNTIF($G849:$BP849,"r0,c5")/2+COUNTIF($G849:$BP849,"p5,c5")/2</f>
        <v/>
      </c>
      <c r="BU849" s="62">
        <f>COUNTIF($G849:$BP849,"KH")+COUNTIF($G849:$BP849,"TL")+COUNTIF($G849:$BP849,"L")</f>
        <v/>
      </c>
      <c r="BV849" s="62" t="n"/>
      <c r="BW849" s="62">
        <f>COUNTIF($G849:$BP849,"hh")</f>
        <v/>
      </c>
      <c r="BX849" s="62">
        <f>COUNTIF($G849:$BP849,"nt7")</f>
        <v/>
      </c>
      <c r="BY849" s="62">
        <f>COUNTIF($G849:$BP849,"P")+COUNTIF($G849:$BP849,"p5,a5")/2+COUNTIF($G849:$BP849,"p5,b5")/2+COUNTIF($G849:$BP849,"p5,c5")/2+COUNTIF($G849:$BP849,"p5,d5")/2</f>
        <v/>
      </c>
      <c r="BZ849" s="63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4">
        <f>IF(BZ849&gt;25,4,IF(BZ849&gt;18,3,IF(BZ849&gt;12,2,IF(BZ849&gt;4,1,0))))-BX849-2+1</f>
        <v/>
      </c>
      <c r="CE849" s="30" t="n"/>
      <c r="CF849" s="64">
        <f>CD849*CI849</f>
        <v/>
      </c>
      <c r="CG849" s="65">
        <f>F849-BY849+1</f>
        <v/>
      </c>
      <c r="CH849" s="64">
        <f>CE849*16</f>
        <v/>
      </c>
      <c r="CI849" s="66">
        <f>VLOOKUP(A849,[1]DATA!$A$6:$AI$331,34,0)</f>
        <v/>
      </c>
      <c r="CJ849" s="67">
        <f>VLOOKUP(A849,[2]CHAMCONG!A$7:CI$333,79,0)</f>
        <v/>
      </c>
      <c r="CK849" s="68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62">
        <f>COUNTIF($G850:$BP850,"a")+COUNTIF($G850:$BP850,"r0,a5")/2+COUNTIF($G850:$BP850,"p5,a5")/2</f>
        <v/>
      </c>
      <c r="BR850" s="62">
        <f>COUNTIF($G850:$BP850,"d")+COUNTIF($G850:$BP850,"r0,d5")/2+COUNTIF($G850:$BP850,"p5,d5")/2</f>
        <v/>
      </c>
      <c r="BS850" s="62">
        <f>COUNTIF($G850:$BP850,"b")+COUNTIF($G850:$BP850,"r0,b5")/2+COUNTIF($G850:$BP850,"p5,b5")/2</f>
        <v/>
      </c>
      <c r="BT850" s="62">
        <f>COUNTIF($G850:$BP850,"c")+COUNTIF($G850:$BP850,"r0,c5")/2+COUNTIF($G850:$BP850,"p5,c5")/2</f>
        <v/>
      </c>
      <c r="BU850" s="62">
        <f>COUNTIF($G850:$BP850,"KH")+COUNTIF($G850:$BP850,"TL")+COUNTIF($G850:$BP850,"L")</f>
        <v/>
      </c>
      <c r="BV850" s="62" t="n"/>
      <c r="BW850" s="62">
        <f>COUNTIF($G850:$BP850,"hh")</f>
        <v/>
      </c>
      <c r="BX850" s="62">
        <f>COUNTIF($G850:$BP850,"nt7")</f>
        <v/>
      </c>
      <c r="BY850" s="62">
        <f>COUNTIF($G850:$BP850,"P")+COUNTIF($G850:$BP850,"p5,a5")/2+COUNTIF($G850:$BP850,"p5,b5")/2+COUNTIF($G850:$BP850,"p5,c5")/2+COUNTIF($G850:$BP850,"p5,d5")/2</f>
        <v/>
      </c>
      <c r="BZ850" s="63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4">
        <f>IF(BZ850&gt;25,4,IF(BZ850&gt;18,3,IF(BZ850&gt;12,2,IF(BZ850&gt;4,1,0))))-BX850-2+1</f>
        <v/>
      </c>
      <c r="CE850" s="30" t="n"/>
      <c r="CF850" s="64">
        <f>CD850*CI850</f>
        <v/>
      </c>
      <c r="CG850" s="65">
        <f>F850-BY850+1</f>
        <v/>
      </c>
      <c r="CH850" s="64">
        <f>CE850*16</f>
        <v/>
      </c>
      <c r="CI850" s="66">
        <f>VLOOKUP(A850,[1]DATA!$A$6:$AI$331,34,0)</f>
        <v/>
      </c>
      <c r="CJ850" s="67">
        <f>VLOOKUP(A850,[2]CHAMCONG!A$7:CI$333,79,0)</f>
        <v/>
      </c>
      <c r="CK850" s="68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62">
        <f>COUNTIF($G851:$BP851,"a")+COUNTIF($G851:$BP851,"r0,a5")/2+COUNTIF($G851:$BP851,"p5,a5")/2</f>
        <v/>
      </c>
      <c r="BR851" s="62">
        <f>COUNTIF($G851:$BP851,"d")+COUNTIF($G851:$BP851,"r0,d5")/2+COUNTIF($G851:$BP851,"p5,d5")/2</f>
        <v/>
      </c>
      <c r="BS851" s="62">
        <f>COUNTIF($G851:$BP851,"b")+COUNTIF($G851:$BP851,"r0,b5")/2+COUNTIF($G851:$BP851,"p5,b5")/2</f>
        <v/>
      </c>
      <c r="BT851" s="62">
        <f>COUNTIF($G851:$BP851,"c")+COUNTIF($G851:$BP851,"r0,c5")/2+COUNTIF($G851:$BP851,"p5,c5")/2</f>
        <v/>
      </c>
      <c r="BU851" s="62">
        <f>COUNTIF($G851:$BP851,"KH")+COUNTIF($G851:$BP851,"TL")+COUNTIF($G851:$BP851,"L")</f>
        <v/>
      </c>
      <c r="BV851" s="62" t="n"/>
      <c r="BW851" s="62">
        <f>COUNTIF($G851:$BP851,"hh")</f>
        <v/>
      </c>
      <c r="BX851" s="62">
        <f>COUNTIF($G851:$BP851,"nt7")</f>
        <v/>
      </c>
      <c r="BY851" s="62">
        <f>COUNTIF($G851:$BP851,"P")+COUNTIF($G851:$BP851,"p5,a5")/2+COUNTIF($G851:$BP851,"p5,b5")/2+COUNTIF($G851:$BP851,"p5,c5")/2+COUNTIF($G851:$BP851,"p5,d5")/2</f>
        <v/>
      </c>
      <c r="BZ851" s="63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4">
        <f>IF(BZ851&gt;25,4,IF(BZ851&gt;18,3,IF(BZ851&gt;12,2,IF(BZ851&gt;4,1,0))))-BX851-2+1</f>
        <v/>
      </c>
      <c r="CE851" s="30" t="n"/>
      <c r="CF851" s="64">
        <f>CD851*CI851</f>
        <v/>
      </c>
      <c r="CG851" s="65">
        <f>F851-BY851+1</f>
        <v/>
      </c>
      <c r="CH851" s="64">
        <f>CE851*16</f>
        <v/>
      </c>
      <c r="CI851" s="66">
        <f>VLOOKUP(A851,[1]DATA!$A$6:$AI$331,34,0)</f>
        <v/>
      </c>
      <c r="CJ851" s="67">
        <f>VLOOKUP(A851,[2]CHAMCONG!A$7:CI$333,79,0)</f>
        <v/>
      </c>
      <c r="CK851" s="68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62">
        <f>COUNTIF($G852:$BP852,"a")+COUNTIF($G852:$BP852,"r0,a5")/2+COUNTIF($G852:$BP852,"p5,a5")/2</f>
        <v/>
      </c>
      <c r="BR852" s="62">
        <f>COUNTIF($G852:$BP852,"d")+COUNTIF($G852:$BP852,"r0,d5")/2+COUNTIF($G852:$BP852,"p5,d5")/2</f>
        <v/>
      </c>
      <c r="BS852" s="62">
        <f>COUNTIF($G852:$BP852,"b")+COUNTIF($G852:$BP852,"r0,b5")/2+COUNTIF($G852:$BP852,"p5,b5")/2</f>
        <v/>
      </c>
      <c r="BT852" s="62">
        <f>COUNTIF($G852:$BP852,"c")+COUNTIF($G852:$BP852,"r0,c5")/2+COUNTIF($G852:$BP852,"p5,c5")/2</f>
        <v/>
      </c>
      <c r="BU852" s="62">
        <f>COUNTIF($G852:$BP852,"KH")+COUNTIF($G852:$BP852,"TL")+COUNTIF($G852:$BP852,"L")</f>
        <v/>
      </c>
      <c r="BV852" s="62" t="n"/>
      <c r="BW852" s="62">
        <f>COUNTIF($G852:$BP852,"hh")</f>
        <v/>
      </c>
      <c r="BX852" s="62">
        <f>COUNTIF($G852:$BP852,"nt7")</f>
        <v/>
      </c>
      <c r="BY852" s="62">
        <f>COUNTIF($G852:$BP852,"P")+COUNTIF($G852:$BP852,"p5,a5")/2+COUNTIF($G852:$BP852,"p5,b5")/2+COUNTIF($G852:$BP852,"p5,c5")/2+COUNTIF($G852:$BP852,"p5,d5")/2</f>
        <v/>
      </c>
      <c r="BZ852" s="63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4">
        <f>IF(BZ852&gt;25,4,IF(BZ852&gt;18,3,IF(BZ852&gt;12,2,IF(BZ852&gt;4,1,0))))-BX852-2+1</f>
        <v/>
      </c>
      <c r="CE852" s="30" t="n"/>
      <c r="CF852" s="64">
        <f>CD852*CI852</f>
        <v/>
      </c>
      <c r="CG852" s="65">
        <f>F852-BY852+1</f>
        <v/>
      </c>
      <c r="CH852" s="64">
        <f>CE852*16</f>
        <v/>
      </c>
      <c r="CI852" s="66">
        <f>VLOOKUP(A852,[1]DATA!$A$6:$AI$331,34,0)</f>
        <v/>
      </c>
      <c r="CJ852" s="67">
        <f>VLOOKUP(A852,[2]CHAMCONG!A$7:CI$333,79,0)</f>
        <v/>
      </c>
      <c r="CK852" s="68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62">
        <f>COUNTIF($G853:$BP853,"a")+COUNTIF($G853:$BP853,"r0,a5")/2+COUNTIF($G853:$BP853,"p5,a5")/2</f>
        <v/>
      </c>
      <c r="BR853" s="62">
        <f>COUNTIF($G853:$BP853,"d")+COUNTIF($G853:$BP853,"r0,d5")/2+COUNTIF($G853:$BP853,"p5,d5")/2</f>
        <v/>
      </c>
      <c r="BS853" s="62">
        <f>COUNTIF($G853:$BP853,"b")+COUNTIF($G853:$BP853,"r0,b5")/2+COUNTIF($G853:$BP853,"p5,b5")/2</f>
        <v/>
      </c>
      <c r="BT853" s="62">
        <f>COUNTIF($G853:$BP853,"c")+COUNTIF($G853:$BP853,"r0,c5")/2+COUNTIF($G853:$BP853,"p5,c5")/2</f>
        <v/>
      </c>
      <c r="BU853" s="62">
        <f>COUNTIF($G853:$BP853,"KH")+COUNTIF($G853:$BP853,"TL")+COUNTIF($G853:$BP853,"L")</f>
        <v/>
      </c>
      <c r="BV853" s="62" t="n"/>
      <c r="BW853" s="62">
        <f>COUNTIF($G853:$BP853,"hh")</f>
        <v/>
      </c>
      <c r="BX853" s="62">
        <f>COUNTIF($G853:$BP853,"nt7")</f>
        <v/>
      </c>
      <c r="BY853" s="62">
        <f>COUNTIF($G853:$BP853,"P")+COUNTIF($G853:$BP853,"p5,a5")/2+COUNTIF($G853:$BP853,"p5,b5")/2+COUNTIF($G853:$BP853,"p5,c5")/2+COUNTIF($G853:$BP853,"p5,d5")/2</f>
        <v/>
      </c>
      <c r="BZ853" s="63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4">
        <f>IF(BZ853&gt;25,4,IF(BZ853&gt;18,3,IF(BZ853&gt;12,2,IF(BZ853&gt;4,1,0))))-BX853-2+1</f>
        <v/>
      </c>
      <c r="CE853" s="30" t="n"/>
      <c r="CF853" s="64">
        <f>CD853*CI853</f>
        <v/>
      </c>
      <c r="CG853" s="65">
        <f>F853-BY853+1</f>
        <v/>
      </c>
      <c r="CH853" s="64">
        <f>CE853*16</f>
        <v/>
      </c>
      <c r="CI853" s="66">
        <f>VLOOKUP(A853,[1]DATA!$A$6:$AI$331,34,0)</f>
        <v/>
      </c>
      <c r="CJ853" s="67">
        <f>VLOOKUP(A853,[2]CHAMCONG!A$7:CI$333,79,0)</f>
        <v/>
      </c>
      <c r="CK853" s="68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62">
        <f>COUNTIF($G854:$BP854,"a")+COUNTIF($G854:$BP854,"r0,a5")/2+COUNTIF($G854:$BP854,"p5,a5")/2</f>
        <v/>
      </c>
      <c r="BR854" s="62">
        <f>COUNTIF($G854:$BP854,"d")+COUNTIF($G854:$BP854,"r0,d5")/2+COUNTIF($G854:$BP854,"p5,d5")/2</f>
        <v/>
      </c>
      <c r="BS854" s="62">
        <f>COUNTIF($G854:$BP854,"b")+COUNTIF($G854:$BP854,"r0,b5")/2+COUNTIF($G854:$BP854,"p5,b5")/2</f>
        <v/>
      </c>
      <c r="BT854" s="62">
        <f>COUNTIF($G854:$BP854,"c")+COUNTIF($G854:$BP854,"r0,c5")/2+COUNTIF($G854:$BP854,"p5,c5")/2</f>
        <v/>
      </c>
      <c r="BU854" s="62">
        <f>COUNTIF($G854:$BP854,"KH")+COUNTIF($G854:$BP854,"TL")+COUNTIF($G854:$BP854,"L")</f>
        <v/>
      </c>
      <c r="BV854" s="62" t="n"/>
      <c r="BW854" s="62">
        <f>COUNTIF($G854:$BP854,"hh")</f>
        <v/>
      </c>
      <c r="BX854" s="62">
        <f>COUNTIF($G854:$BP854,"nt7")</f>
        <v/>
      </c>
      <c r="BY854" s="62">
        <f>COUNTIF($G854:$BP854,"P")+COUNTIF($G854:$BP854,"p5,a5")/2+COUNTIF($G854:$BP854,"p5,b5")/2+COUNTIF($G854:$BP854,"p5,c5")/2+COUNTIF($G854:$BP854,"p5,d5")/2</f>
        <v/>
      </c>
      <c r="BZ854" s="63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4">
        <f>IF(BZ854&gt;25,4,IF(BZ854&gt;18,3,IF(BZ854&gt;12,2,IF(BZ854&gt;4,1,0))))-BX854-2+1</f>
        <v/>
      </c>
      <c r="CE854" s="30" t="n"/>
      <c r="CF854" s="64">
        <f>CD854*CI854</f>
        <v/>
      </c>
      <c r="CG854" s="65">
        <f>F854-BY854+1</f>
        <v/>
      </c>
      <c r="CH854" s="64">
        <f>CE854*16</f>
        <v/>
      </c>
      <c r="CI854" s="66">
        <f>VLOOKUP(A854,[1]DATA!$A$6:$AI$331,34,0)</f>
        <v/>
      </c>
      <c r="CJ854" s="67">
        <f>VLOOKUP(A854,[2]CHAMCONG!A$7:CI$333,79,0)</f>
        <v/>
      </c>
      <c r="CK854" s="68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62">
        <f>COUNTIF($G855:$BP855,"a")+COUNTIF($G855:$BP855,"r0,a5")/2+COUNTIF($G855:$BP855,"p5,a5")/2</f>
        <v/>
      </c>
      <c r="BR855" s="62">
        <f>COUNTIF($G855:$BP855,"d")+COUNTIF($G855:$BP855,"r0,d5")/2+COUNTIF($G855:$BP855,"p5,d5")/2</f>
        <v/>
      </c>
      <c r="BS855" s="62">
        <f>COUNTIF($G855:$BP855,"b")+COUNTIF($G855:$BP855,"r0,b5")/2+COUNTIF($G855:$BP855,"p5,b5")/2</f>
        <v/>
      </c>
      <c r="BT855" s="62">
        <f>COUNTIF($G855:$BP855,"c")+COUNTIF($G855:$BP855,"r0,c5")/2+COUNTIF($G855:$BP855,"p5,c5")/2</f>
        <v/>
      </c>
      <c r="BU855" s="62">
        <f>COUNTIF($G855:$BP855,"KH")+COUNTIF($G855:$BP855,"TL")+COUNTIF($G855:$BP855,"L")</f>
        <v/>
      </c>
      <c r="BV855" s="62" t="n"/>
      <c r="BW855" s="62">
        <f>COUNTIF($G855:$BP855,"hh")</f>
        <v/>
      </c>
      <c r="BX855" s="62">
        <f>COUNTIF($G855:$BP855,"nt7")</f>
        <v/>
      </c>
      <c r="BY855" s="62">
        <f>COUNTIF($G855:$BP855,"P")+COUNTIF($G855:$BP855,"p5,a5")/2+COUNTIF($G855:$BP855,"p5,b5")/2+COUNTIF($G855:$BP855,"p5,c5")/2+COUNTIF($G855:$BP855,"p5,d5")/2</f>
        <v/>
      </c>
      <c r="BZ855" s="63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4">
        <f>IF(BZ855&gt;25,4,IF(BZ855&gt;18,3,IF(BZ855&gt;12,2,IF(BZ855&gt;4,1,0))))-BX855-2+1</f>
        <v/>
      </c>
      <c r="CE855" s="30" t="n"/>
      <c r="CF855" s="64">
        <f>CD855*CI855</f>
        <v/>
      </c>
      <c r="CG855" s="65">
        <f>F855-BY855+1</f>
        <v/>
      </c>
      <c r="CH855" s="64">
        <f>CE855*16</f>
        <v/>
      </c>
      <c r="CI855" s="66">
        <f>VLOOKUP(A855,[1]DATA!$A$6:$AI$331,34,0)</f>
        <v/>
      </c>
      <c r="CJ855" s="67">
        <f>VLOOKUP(A855,[2]CHAMCONG!A$7:CI$333,79,0)</f>
        <v/>
      </c>
      <c r="CK855" s="68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62">
        <f>COUNTIF($G856:$BP856,"a")+COUNTIF($G856:$BP856,"r0,a5")/2+COUNTIF($G856:$BP856,"p5,a5")/2</f>
        <v/>
      </c>
      <c r="BR856" s="62">
        <f>COUNTIF($G856:$BP856,"d")+COUNTIF($G856:$BP856,"r0,d5")/2+COUNTIF($G856:$BP856,"p5,d5")/2</f>
        <v/>
      </c>
      <c r="BS856" s="62">
        <f>COUNTIF($G856:$BP856,"b")+COUNTIF($G856:$BP856,"r0,b5")/2+COUNTIF($G856:$BP856,"p5,b5")/2</f>
        <v/>
      </c>
      <c r="BT856" s="62">
        <f>COUNTIF($G856:$BP856,"c")+COUNTIF($G856:$BP856,"r0,c5")/2+COUNTIF($G856:$BP856,"p5,c5")/2</f>
        <v/>
      </c>
      <c r="BU856" s="62">
        <f>COUNTIF($G856:$BP856,"KH")+COUNTIF($G856:$BP856,"TL")+COUNTIF($G856:$BP856,"L")</f>
        <v/>
      </c>
      <c r="BV856" s="62" t="n"/>
      <c r="BW856" s="62">
        <f>COUNTIF($G856:$BP856,"hh")</f>
        <v/>
      </c>
      <c r="BX856" s="62">
        <f>COUNTIF($G856:$BP856,"nt7")</f>
        <v/>
      </c>
      <c r="BY856" s="62">
        <f>COUNTIF($G856:$BP856,"P")+COUNTIF($G856:$BP856,"p5,a5")/2+COUNTIF($G856:$BP856,"p5,b5")/2+COUNTIF($G856:$BP856,"p5,c5")/2+COUNTIF($G856:$BP856,"p5,d5")/2</f>
        <v/>
      </c>
      <c r="BZ856" s="63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4">
        <f>IF(BZ856&gt;25,4,IF(BZ856&gt;18,3,IF(BZ856&gt;12,2,IF(BZ856&gt;4,1,0))))-BX856-2+1</f>
        <v/>
      </c>
      <c r="CE856" s="30" t="n"/>
      <c r="CF856" s="64">
        <f>CD856*CI856</f>
        <v/>
      </c>
      <c r="CG856" s="65">
        <f>F856-BY856+1</f>
        <v/>
      </c>
      <c r="CH856" s="64">
        <f>CE856*16</f>
        <v/>
      </c>
      <c r="CI856" s="66">
        <f>VLOOKUP(A856,[1]DATA!$A$6:$AI$331,34,0)</f>
        <v/>
      </c>
      <c r="CJ856" s="67">
        <f>VLOOKUP(A856,[2]CHAMCONG!A$7:CI$333,79,0)</f>
        <v/>
      </c>
      <c r="CK856" s="68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62">
        <f>COUNTIF($G857:$BP857,"a")+COUNTIF($G857:$BP857,"r0,a5")/2+COUNTIF($G857:$BP857,"p5,a5")/2</f>
        <v/>
      </c>
      <c r="BR857" s="62">
        <f>COUNTIF($G857:$BP857,"d")+COUNTIF($G857:$BP857,"r0,d5")/2+COUNTIF($G857:$BP857,"p5,d5")/2</f>
        <v/>
      </c>
      <c r="BS857" s="62">
        <f>COUNTIF($G857:$BP857,"b")+COUNTIF($G857:$BP857,"r0,b5")/2+COUNTIF($G857:$BP857,"p5,b5")/2</f>
        <v/>
      </c>
      <c r="BT857" s="62">
        <f>COUNTIF($G857:$BP857,"c")+COUNTIF($G857:$BP857,"r0,c5")/2+COUNTIF($G857:$BP857,"p5,c5")/2</f>
        <v/>
      </c>
      <c r="BU857" s="62">
        <f>COUNTIF($G857:$BP857,"KH")+COUNTIF($G857:$BP857,"TL")+COUNTIF($G857:$BP857,"L")</f>
        <v/>
      </c>
      <c r="BV857" s="62" t="n"/>
      <c r="BW857" s="62">
        <f>COUNTIF($G857:$BP857,"hh")</f>
        <v/>
      </c>
      <c r="BX857" s="62">
        <f>COUNTIF($G857:$BP857,"nt7")</f>
        <v/>
      </c>
      <c r="BY857" s="62">
        <f>COUNTIF($G857:$BP857,"P")+COUNTIF($G857:$BP857,"p5,a5")/2+COUNTIF($G857:$BP857,"p5,b5")/2+COUNTIF($G857:$BP857,"p5,c5")/2+COUNTIF($G857:$BP857,"p5,d5")/2</f>
        <v/>
      </c>
      <c r="BZ857" s="63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4">
        <f>IF(BZ857&gt;25,4,IF(BZ857&gt;18,3,IF(BZ857&gt;12,2,IF(BZ857&gt;4,1,0))))-BX857-2+1</f>
        <v/>
      </c>
      <c r="CE857" s="30" t="n"/>
      <c r="CF857" s="64">
        <f>CD857*CI857</f>
        <v/>
      </c>
      <c r="CG857" s="65">
        <f>F857-BY857+1</f>
        <v/>
      </c>
      <c r="CH857" s="64">
        <f>CE857*16</f>
        <v/>
      </c>
      <c r="CI857" s="66">
        <f>VLOOKUP(A857,[1]DATA!$A$6:$AI$331,34,0)</f>
        <v/>
      </c>
      <c r="CJ857" s="67">
        <f>VLOOKUP(A857,[2]CHAMCONG!A$7:CI$333,79,0)</f>
        <v/>
      </c>
      <c r="CK857" s="68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62">
        <f>COUNTIF($G858:$BP858,"a")+COUNTIF($G858:$BP858,"r0,a5")/2+COUNTIF($G858:$BP858,"p5,a5")/2</f>
        <v/>
      </c>
      <c r="BR858" s="62">
        <f>COUNTIF($G858:$BP858,"d")+COUNTIF($G858:$BP858,"r0,d5")/2+COUNTIF($G858:$BP858,"p5,d5")/2</f>
        <v/>
      </c>
      <c r="BS858" s="62">
        <f>COUNTIF($G858:$BP858,"b")+COUNTIF($G858:$BP858,"r0,b5")/2+COUNTIF($G858:$BP858,"p5,b5")/2</f>
        <v/>
      </c>
      <c r="BT858" s="62">
        <f>COUNTIF($G858:$BP858,"c")+COUNTIF($G858:$BP858,"r0,c5")/2+COUNTIF($G858:$BP858,"p5,c5")/2</f>
        <v/>
      </c>
      <c r="BU858" s="62">
        <f>COUNTIF($G858:$BP858,"KH")+COUNTIF($G858:$BP858,"TL")+COUNTIF($G858:$BP858,"L")</f>
        <v/>
      </c>
      <c r="BV858" s="62" t="n"/>
      <c r="BW858" s="62">
        <f>COUNTIF($G858:$BP858,"hh")</f>
        <v/>
      </c>
      <c r="BX858" s="62">
        <f>COUNTIF($G858:$BP858,"nt7")</f>
        <v/>
      </c>
      <c r="BY858" s="62">
        <f>COUNTIF($G858:$BP858,"P")+COUNTIF($G858:$BP858,"p5,a5")/2+COUNTIF($G858:$BP858,"p5,b5")/2+COUNTIF($G858:$BP858,"p5,c5")/2+COUNTIF($G858:$BP858,"p5,d5")/2</f>
        <v/>
      </c>
      <c r="BZ858" s="63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4">
        <f>IF(BZ858&gt;25,4,IF(BZ858&gt;18,3,IF(BZ858&gt;12,2,IF(BZ858&gt;4,1,0))))-BX858-2+1</f>
        <v/>
      </c>
      <c r="CE858" s="30" t="n"/>
      <c r="CF858" s="64">
        <f>CD858*CI858</f>
        <v/>
      </c>
      <c r="CG858" s="65">
        <f>F858-BY858+1</f>
        <v/>
      </c>
      <c r="CH858" s="64">
        <f>CE858*16</f>
        <v/>
      </c>
      <c r="CI858" s="66">
        <f>VLOOKUP(A858,[1]DATA!$A$6:$AI$331,34,0)</f>
        <v/>
      </c>
      <c r="CJ858" s="67">
        <f>VLOOKUP(A858,[2]CHAMCONG!A$7:CI$333,79,0)</f>
        <v/>
      </c>
      <c r="CK858" s="68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62">
        <f>COUNTIF($G859:$BP859,"a")+COUNTIF($G859:$BP859,"r0,a5")/2+COUNTIF($G859:$BP859,"p5,a5")/2</f>
        <v/>
      </c>
      <c r="BR859" s="62">
        <f>COUNTIF($G859:$BP859,"d")+COUNTIF($G859:$BP859,"r0,d5")/2+COUNTIF($G859:$BP859,"p5,d5")/2</f>
        <v/>
      </c>
      <c r="BS859" s="62">
        <f>COUNTIF($G859:$BP859,"b")+COUNTIF($G859:$BP859,"r0,b5")/2+COUNTIF($G859:$BP859,"p5,b5")/2</f>
        <v/>
      </c>
      <c r="BT859" s="62">
        <f>COUNTIF($G859:$BP859,"c")+COUNTIF($G859:$BP859,"r0,c5")/2+COUNTIF($G859:$BP859,"p5,c5")/2</f>
        <v/>
      </c>
      <c r="BU859" s="62">
        <f>COUNTIF($G859:$BP859,"KH")+COUNTIF($G859:$BP859,"TL")+COUNTIF($G859:$BP859,"L")</f>
        <v/>
      </c>
      <c r="BV859" s="62" t="n"/>
      <c r="BW859" s="62">
        <f>COUNTIF($G859:$BP859,"hh")</f>
        <v/>
      </c>
      <c r="BX859" s="62">
        <f>COUNTIF($G859:$BP859,"nt7")</f>
        <v/>
      </c>
      <c r="BY859" s="62">
        <f>COUNTIF($G859:$BP859,"P")+COUNTIF($G859:$BP859,"p5,a5")/2+COUNTIF($G859:$BP859,"p5,b5")/2+COUNTIF($G859:$BP859,"p5,c5")/2+COUNTIF($G859:$BP859,"p5,d5")/2</f>
        <v/>
      </c>
      <c r="BZ859" s="63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4">
        <f>IF(BZ859&gt;25,4,IF(BZ859&gt;18,3,IF(BZ859&gt;12,2,IF(BZ859&gt;4,1,0))))-BX859-2+1</f>
        <v/>
      </c>
      <c r="CE859" s="30" t="n"/>
      <c r="CF859" s="64">
        <f>CD859*CI859</f>
        <v/>
      </c>
      <c r="CG859" s="65">
        <f>F859-BY859+1</f>
        <v/>
      </c>
      <c r="CH859" s="64">
        <f>CE859*16</f>
        <v/>
      </c>
      <c r="CI859" s="66">
        <f>VLOOKUP(A859,[1]DATA!$A$6:$AI$331,34,0)</f>
        <v/>
      </c>
      <c r="CJ859" s="67">
        <f>VLOOKUP(A859,[2]CHAMCONG!A$7:CI$333,79,0)</f>
        <v/>
      </c>
      <c r="CK859" s="68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62">
        <f>COUNTIF($G860:$BP860,"a")+COUNTIF($G860:$BP860,"r0,a5")/2+COUNTIF($G860:$BP860,"p5,a5")/2</f>
        <v/>
      </c>
      <c r="BR860" s="62">
        <f>COUNTIF($G860:$BP860,"d")+COUNTIF($G860:$BP860,"r0,d5")/2+COUNTIF($G860:$BP860,"p5,d5")/2</f>
        <v/>
      </c>
      <c r="BS860" s="62">
        <f>COUNTIF($G860:$BP860,"b")+COUNTIF($G860:$BP860,"r0,b5")/2+COUNTIF($G860:$BP860,"p5,b5")/2</f>
        <v/>
      </c>
      <c r="BT860" s="62">
        <f>COUNTIF($G860:$BP860,"c")+COUNTIF($G860:$BP860,"r0,c5")/2+COUNTIF($G860:$BP860,"p5,c5")/2</f>
        <v/>
      </c>
      <c r="BU860" s="62">
        <f>COUNTIF($G860:$BP860,"KH")+COUNTIF($G860:$BP860,"TL")+COUNTIF($G860:$BP860,"L")</f>
        <v/>
      </c>
      <c r="BV860" s="62" t="n"/>
      <c r="BW860" s="62">
        <f>COUNTIF($G860:$BP860,"hh")</f>
        <v/>
      </c>
      <c r="BX860" s="62">
        <f>COUNTIF($G860:$BP860,"nt7")</f>
        <v/>
      </c>
      <c r="BY860" s="62">
        <f>COUNTIF($G860:$BP860,"P")+COUNTIF($G860:$BP860,"p5,a5")/2+COUNTIF($G860:$BP860,"p5,b5")/2+COUNTIF($G860:$BP860,"p5,c5")/2+COUNTIF($G860:$BP860,"p5,d5")/2</f>
        <v/>
      </c>
      <c r="BZ860" s="63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4">
        <f>IF(BZ860&gt;25,4,IF(BZ860&gt;18,3,IF(BZ860&gt;12,2,IF(BZ860&gt;4,1,0))))-BX860-2+1</f>
        <v/>
      </c>
      <c r="CE860" s="30" t="n"/>
      <c r="CF860" s="64">
        <f>CD860*CI860</f>
        <v/>
      </c>
      <c r="CG860" s="65">
        <f>F860-BY860+1</f>
        <v/>
      </c>
      <c r="CH860" s="64">
        <f>CE860*16</f>
        <v/>
      </c>
      <c r="CI860" s="66">
        <f>VLOOKUP(A860,[1]DATA!$A$6:$AI$331,34,0)</f>
        <v/>
      </c>
      <c r="CJ860" s="67">
        <f>VLOOKUP(A860,[2]CHAMCONG!A$7:CI$333,79,0)</f>
        <v/>
      </c>
      <c r="CK860" s="68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62">
        <f>COUNTIF($G861:$BP861,"a")+COUNTIF($G861:$BP861,"r0,a5")/2+COUNTIF($G861:$BP861,"p5,a5")/2</f>
        <v/>
      </c>
      <c r="BR861" s="62">
        <f>COUNTIF($G861:$BP861,"d")+COUNTIF($G861:$BP861,"r0,d5")/2+COUNTIF($G861:$BP861,"p5,d5")/2</f>
        <v/>
      </c>
      <c r="BS861" s="62">
        <f>COUNTIF($G861:$BP861,"b")+COUNTIF($G861:$BP861,"r0,b5")/2+COUNTIF($G861:$BP861,"p5,b5")/2</f>
        <v/>
      </c>
      <c r="BT861" s="62">
        <f>COUNTIF($G861:$BP861,"c")+COUNTIF($G861:$BP861,"r0,c5")/2+COUNTIF($G861:$BP861,"p5,c5")/2</f>
        <v/>
      </c>
      <c r="BU861" s="62">
        <f>COUNTIF($G861:$BP861,"KH")+COUNTIF($G861:$BP861,"TL")+COUNTIF($G861:$BP861,"L")</f>
        <v/>
      </c>
      <c r="BV861" s="62" t="n"/>
      <c r="BW861" s="62">
        <f>COUNTIF($G861:$BP861,"hh")</f>
        <v/>
      </c>
      <c r="BX861" s="62">
        <f>COUNTIF($G861:$BP861,"nt7")</f>
        <v/>
      </c>
      <c r="BY861" s="62">
        <f>COUNTIF($G861:$BP861,"P")+COUNTIF($G861:$BP861,"p5,a5")/2+COUNTIF($G861:$BP861,"p5,b5")/2+COUNTIF($G861:$BP861,"p5,c5")/2+COUNTIF($G861:$BP861,"p5,d5")/2</f>
        <v/>
      </c>
      <c r="BZ861" s="63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4">
        <f>IF(BZ861&gt;25,4,IF(BZ861&gt;18,3,IF(BZ861&gt;12,2,IF(BZ861&gt;4,1,0))))-BX861-2+1</f>
        <v/>
      </c>
      <c r="CE861" s="30" t="n"/>
      <c r="CF861" s="64">
        <f>CD861*CI861</f>
        <v/>
      </c>
      <c r="CG861" s="65">
        <f>F861-BY861+1</f>
        <v/>
      </c>
      <c r="CH861" s="64">
        <f>CE861*16</f>
        <v/>
      </c>
      <c r="CI861" s="66">
        <f>VLOOKUP(A861,[1]DATA!$A$6:$AI$331,34,0)</f>
        <v/>
      </c>
      <c r="CJ861" s="67">
        <f>VLOOKUP(A861,[2]CHAMCONG!A$7:CI$333,79,0)</f>
        <v/>
      </c>
      <c r="CK861" s="68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62">
        <f>COUNTIF($G862:$BP862,"a")+COUNTIF($G862:$BP862,"r0,a5")/2+COUNTIF($G862:$BP862,"p5,a5")/2</f>
        <v/>
      </c>
      <c r="BR862" s="62">
        <f>COUNTIF($G862:$BP862,"d")+COUNTIF($G862:$BP862,"r0,d5")/2+COUNTIF($G862:$BP862,"p5,d5")/2</f>
        <v/>
      </c>
      <c r="BS862" s="62">
        <f>COUNTIF($G862:$BP862,"b")+COUNTIF($G862:$BP862,"r0,b5")/2+COUNTIF($G862:$BP862,"p5,b5")/2</f>
        <v/>
      </c>
      <c r="BT862" s="62">
        <f>COUNTIF($G862:$BP862,"c")+COUNTIF($G862:$BP862,"r0,c5")/2+COUNTIF($G862:$BP862,"p5,c5")/2</f>
        <v/>
      </c>
      <c r="BU862" s="62">
        <f>COUNTIF($G862:$BP862,"KH")+COUNTIF($G862:$BP862,"TL")+COUNTIF($G862:$BP862,"L")</f>
        <v/>
      </c>
      <c r="BV862" s="62" t="n"/>
      <c r="BW862" s="62">
        <f>COUNTIF($G862:$BP862,"hh")</f>
        <v/>
      </c>
      <c r="BX862" s="62">
        <f>COUNTIF($G862:$BP862,"nt7")</f>
        <v/>
      </c>
      <c r="BY862" s="62">
        <f>COUNTIF($G862:$BP862,"P")+COUNTIF($G862:$BP862,"p5,a5")/2+COUNTIF($G862:$BP862,"p5,b5")/2+COUNTIF($G862:$BP862,"p5,c5")/2+COUNTIF($G862:$BP862,"p5,d5")/2</f>
        <v/>
      </c>
      <c r="BZ862" s="63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4">
        <f>IF(BZ862&gt;25,4,IF(BZ862&gt;18,3,IF(BZ862&gt;12,2,IF(BZ862&gt;4,1,0))))-BX862-2+1</f>
        <v/>
      </c>
      <c r="CE862" s="30" t="n"/>
      <c r="CF862" s="64">
        <f>CD862*CI862</f>
        <v/>
      </c>
      <c r="CG862" s="65">
        <f>F862-BY862+1</f>
        <v/>
      </c>
      <c r="CH862" s="64">
        <f>CE862*16</f>
        <v/>
      </c>
      <c r="CI862" s="66">
        <f>VLOOKUP(A862,[1]DATA!$A$6:$AI$331,34,0)</f>
        <v/>
      </c>
      <c r="CJ862" s="67">
        <f>VLOOKUP(A862,[2]CHAMCONG!A$7:CI$333,79,0)</f>
        <v/>
      </c>
      <c r="CK862" s="68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62">
        <f>COUNTIF($G863:$BP863,"a")+COUNTIF($G863:$BP863,"r0,a5")/2+COUNTIF($G863:$BP863,"p5,a5")/2</f>
        <v/>
      </c>
      <c r="BR863" s="62">
        <f>COUNTIF($G863:$BP863,"d")+COUNTIF($G863:$BP863,"r0,d5")/2+COUNTIF($G863:$BP863,"p5,d5")/2</f>
        <v/>
      </c>
      <c r="BS863" s="62">
        <f>COUNTIF($G863:$BP863,"b")+COUNTIF($G863:$BP863,"r0,b5")/2+COUNTIF($G863:$BP863,"p5,b5")/2</f>
        <v/>
      </c>
      <c r="BT863" s="62">
        <f>COUNTIF($G863:$BP863,"c")+COUNTIF($G863:$BP863,"r0,c5")/2+COUNTIF($G863:$BP863,"p5,c5")/2</f>
        <v/>
      </c>
      <c r="BU863" s="62">
        <f>COUNTIF($G863:$BP863,"KH")+COUNTIF($G863:$BP863,"TL")+COUNTIF($G863:$BP863,"L")</f>
        <v/>
      </c>
      <c r="BV863" s="62" t="n"/>
      <c r="BW863" s="62">
        <f>COUNTIF($G863:$BP863,"hh")</f>
        <v/>
      </c>
      <c r="BX863" s="62">
        <f>COUNTIF($G863:$BP863,"nt7")</f>
        <v/>
      </c>
      <c r="BY863" s="62">
        <f>COUNTIF($G863:$BP863,"P")+COUNTIF($G863:$BP863,"p5,a5")/2+COUNTIF($G863:$BP863,"p5,b5")/2+COUNTIF($G863:$BP863,"p5,c5")/2+COUNTIF($G863:$BP863,"p5,d5")/2</f>
        <v/>
      </c>
      <c r="BZ863" s="63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4">
        <f>IF(BZ863&gt;25,4,IF(BZ863&gt;18,3,IF(BZ863&gt;12,2,IF(BZ863&gt;4,1,0))))-BX863-2+1</f>
        <v/>
      </c>
      <c r="CE863" s="30" t="n"/>
      <c r="CF863" s="64">
        <f>CD863*CI863</f>
        <v/>
      </c>
      <c r="CG863" s="65">
        <f>F863-BY863+1</f>
        <v/>
      </c>
      <c r="CH863" s="64">
        <f>CE863*16</f>
        <v/>
      </c>
      <c r="CI863" s="66">
        <f>VLOOKUP(A863,[1]DATA!$A$6:$AI$331,34,0)</f>
        <v/>
      </c>
      <c r="CJ863" s="67">
        <f>VLOOKUP(A863,[2]CHAMCONG!A$7:CI$333,79,0)</f>
        <v/>
      </c>
      <c r="CK863" s="68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62">
        <f>COUNTIF($G864:$BP864,"a")+COUNTIF($G864:$BP864,"r0,a5")/2+COUNTIF($G864:$BP864,"p5,a5")/2</f>
        <v/>
      </c>
      <c r="BR864" s="62">
        <f>COUNTIF($G864:$BP864,"d")+COUNTIF($G864:$BP864,"r0,d5")/2+COUNTIF($G864:$BP864,"p5,d5")/2</f>
        <v/>
      </c>
      <c r="BS864" s="62">
        <f>COUNTIF($G864:$BP864,"b")+COUNTIF($G864:$BP864,"r0,b5")/2+COUNTIF($G864:$BP864,"p5,b5")/2</f>
        <v/>
      </c>
      <c r="BT864" s="62">
        <f>COUNTIF($G864:$BP864,"c")+COUNTIF($G864:$BP864,"r0,c5")/2+COUNTIF($G864:$BP864,"p5,c5")/2</f>
        <v/>
      </c>
      <c r="BU864" s="62">
        <f>COUNTIF($G864:$BP864,"KH")+COUNTIF($G864:$BP864,"TL")+COUNTIF($G864:$BP864,"L")</f>
        <v/>
      </c>
      <c r="BV864" s="62" t="n"/>
      <c r="BW864" s="62">
        <f>COUNTIF($G864:$BP864,"hh")</f>
        <v/>
      </c>
      <c r="BX864" s="62">
        <f>COUNTIF($G864:$BP864,"nt7")</f>
        <v/>
      </c>
      <c r="BY864" s="62">
        <f>COUNTIF($G864:$BP864,"P")+COUNTIF($G864:$BP864,"p5,a5")/2+COUNTIF($G864:$BP864,"p5,b5")/2+COUNTIF($G864:$BP864,"p5,c5")/2+COUNTIF($G864:$BP864,"p5,d5")/2</f>
        <v/>
      </c>
      <c r="BZ864" s="63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4">
        <f>IF(BZ864&gt;25,4,IF(BZ864&gt;18,3,IF(BZ864&gt;12,2,IF(BZ864&gt;4,1,0))))-BX864-2+1</f>
        <v/>
      </c>
      <c r="CE864" s="30" t="n"/>
      <c r="CF864" s="64">
        <f>CD864*CI864</f>
        <v/>
      </c>
      <c r="CG864" s="65">
        <f>F864-BY864+1</f>
        <v/>
      </c>
      <c r="CH864" s="64">
        <f>CE864*16</f>
        <v/>
      </c>
      <c r="CI864" s="66">
        <f>VLOOKUP(A864,[1]DATA!$A$6:$AI$331,34,0)</f>
        <v/>
      </c>
      <c r="CJ864" s="67">
        <f>VLOOKUP(A864,[2]CHAMCONG!A$7:CI$333,79,0)</f>
        <v/>
      </c>
      <c r="CK864" s="68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62">
        <f>COUNTIF($G865:$BP865,"a")+COUNTIF($G865:$BP865,"r0,a5")/2+COUNTIF($G865:$BP865,"p5,a5")/2</f>
        <v/>
      </c>
      <c r="BR865" s="62">
        <f>COUNTIF($G865:$BP865,"d")+COUNTIF($G865:$BP865,"r0,d5")/2+COUNTIF($G865:$BP865,"p5,d5")/2</f>
        <v/>
      </c>
      <c r="BS865" s="62">
        <f>COUNTIF($G865:$BP865,"b")+COUNTIF($G865:$BP865,"r0,b5")/2+COUNTIF($G865:$BP865,"p5,b5")/2</f>
        <v/>
      </c>
      <c r="BT865" s="62">
        <f>COUNTIF($G865:$BP865,"c")+COUNTIF($G865:$BP865,"r0,c5")/2+COUNTIF($G865:$BP865,"p5,c5")/2</f>
        <v/>
      </c>
      <c r="BU865" s="62">
        <f>COUNTIF($G865:$BP865,"KH")+COUNTIF($G865:$BP865,"TL")+COUNTIF($G865:$BP865,"L")</f>
        <v/>
      </c>
      <c r="BV865" s="62" t="n"/>
      <c r="BW865" s="62">
        <f>COUNTIF($G865:$BP865,"hh")</f>
        <v/>
      </c>
      <c r="BX865" s="62">
        <f>COUNTIF($G865:$BP865,"nt7")</f>
        <v/>
      </c>
      <c r="BY865" s="62">
        <f>COUNTIF($G865:$BP865,"P")+COUNTIF($G865:$BP865,"p5,a5")/2+COUNTIF($G865:$BP865,"p5,b5")/2+COUNTIF($G865:$BP865,"p5,c5")/2+COUNTIF($G865:$BP865,"p5,d5")/2</f>
        <v/>
      </c>
      <c r="BZ865" s="63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4">
        <f>IF(BZ865&gt;25,4,IF(BZ865&gt;18,3,IF(BZ865&gt;12,2,IF(BZ865&gt;4,1,0))))-BX865-2+1</f>
        <v/>
      </c>
      <c r="CE865" s="30" t="n"/>
      <c r="CF865" s="64">
        <f>CD865*CI865</f>
        <v/>
      </c>
      <c r="CG865" s="65">
        <f>F865-BY865+1</f>
        <v/>
      </c>
      <c r="CH865" s="64">
        <f>CE865*16</f>
        <v/>
      </c>
      <c r="CI865" s="66">
        <f>VLOOKUP(A865,[1]DATA!$A$6:$AI$331,34,0)</f>
        <v/>
      </c>
      <c r="CJ865" s="67">
        <f>VLOOKUP(A865,[2]CHAMCONG!A$7:CI$333,79,0)</f>
        <v/>
      </c>
      <c r="CK865" s="68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62">
        <f>COUNTIF($G866:$BP866,"a")+COUNTIF($G866:$BP866,"r0,a5")/2+COUNTIF($G866:$BP866,"p5,a5")/2</f>
        <v/>
      </c>
      <c r="BR866" s="62">
        <f>COUNTIF($G866:$BP866,"d")+COUNTIF($G866:$BP866,"r0,d5")/2+COUNTIF($G866:$BP866,"p5,d5")/2</f>
        <v/>
      </c>
      <c r="BS866" s="62">
        <f>COUNTIF($G866:$BP866,"b")+COUNTIF($G866:$BP866,"r0,b5")/2+COUNTIF($G866:$BP866,"p5,b5")/2</f>
        <v/>
      </c>
      <c r="BT866" s="62">
        <f>COUNTIF($G866:$BP866,"c")+COUNTIF($G866:$BP866,"r0,c5")/2+COUNTIF($G866:$BP866,"p5,c5")/2</f>
        <v/>
      </c>
      <c r="BU866" s="62">
        <f>COUNTIF($G866:$BP866,"KH")+COUNTIF($G866:$BP866,"TL")+COUNTIF($G866:$BP866,"L")</f>
        <v/>
      </c>
      <c r="BV866" s="62" t="n"/>
      <c r="BW866" s="62">
        <f>COUNTIF($G866:$BP866,"hh")</f>
        <v/>
      </c>
      <c r="BX866" s="62">
        <f>COUNTIF($G866:$BP866,"nt7")</f>
        <v/>
      </c>
      <c r="BY866" s="62">
        <f>COUNTIF($G866:$BP866,"P")+COUNTIF($G866:$BP866,"p5,a5")/2+COUNTIF($G866:$BP866,"p5,b5")/2+COUNTIF($G866:$BP866,"p5,c5")/2+COUNTIF($G866:$BP866,"p5,d5")/2</f>
        <v/>
      </c>
      <c r="BZ866" s="63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4">
        <f>IF(BZ866&gt;25,4,IF(BZ866&gt;18,3,IF(BZ866&gt;12,2,IF(BZ866&gt;4,1,0))))-BX866-2+1</f>
        <v/>
      </c>
      <c r="CE866" s="30" t="n"/>
      <c r="CF866" s="64">
        <f>CD866*CI866</f>
        <v/>
      </c>
      <c r="CG866" s="65">
        <f>F866-BY866+1</f>
        <v/>
      </c>
      <c r="CH866" s="64">
        <f>CE866*16</f>
        <v/>
      </c>
      <c r="CI866" s="66">
        <f>VLOOKUP(A866,[1]DATA!$A$6:$AI$331,34,0)</f>
        <v/>
      </c>
      <c r="CJ866" s="67">
        <f>VLOOKUP(A866,[2]CHAMCONG!A$7:CI$333,79,0)</f>
        <v/>
      </c>
      <c r="CK866" s="68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62">
        <f>COUNTIF($G867:$BP867,"a")+COUNTIF($G867:$BP867,"r0,a5")/2+COUNTIF($G867:$BP867,"p5,a5")/2</f>
        <v/>
      </c>
      <c r="BR867" s="62">
        <f>COUNTIF($G867:$BP867,"d")+COUNTIF($G867:$BP867,"r0,d5")/2+COUNTIF($G867:$BP867,"p5,d5")/2</f>
        <v/>
      </c>
      <c r="BS867" s="62">
        <f>COUNTIF($G867:$BP867,"b")+COUNTIF($G867:$BP867,"r0,b5")/2+COUNTIF($G867:$BP867,"p5,b5")/2</f>
        <v/>
      </c>
      <c r="BT867" s="62">
        <f>COUNTIF($G867:$BP867,"c")+COUNTIF($G867:$BP867,"r0,c5")/2+COUNTIF($G867:$BP867,"p5,c5")/2</f>
        <v/>
      </c>
      <c r="BU867" s="62">
        <f>COUNTIF($G867:$BP867,"KH")+COUNTIF($G867:$BP867,"TL")+COUNTIF($G867:$BP867,"L")</f>
        <v/>
      </c>
      <c r="BV867" s="62" t="n"/>
      <c r="BW867" s="62">
        <f>COUNTIF($G867:$BP867,"hh")</f>
        <v/>
      </c>
      <c r="BX867" s="62">
        <f>COUNTIF($G867:$BP867,"nt7")</f>
        <v/>
      </c>
      <c r="BY867" s="62">
        <f>COUNTIF($G867:$BP867,"P")+COUNTIF($G867:$BP867,"p5,a5")/2+COUNTIF($G867:$BP867,"p5,b5")/2+COUNTIF($G867:$BP867,"p5,c5")/2+COUNTIF($G867:$BP867,"p5,d5")/2</f>
        <v/>
      </c>
      <c r="BZ867" s="63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4">
        <f>IF(BZ867&gt;25,4,IF(BZ867&gt;18,3,IF(BZ867&gt;12,2,IF(BZ867&gt;4,1,0))))-BX867-2+1</f>
        <v/>
      </c>
      <c r="CE867" s="30" t="n"/>
      <c r="CF867" s="64">
        <f>CD867*CI867</f>
        <v/>
      </c>
      <c r="CG867" s="65">
        <f>F867-BY867+1</f>
        <v/>
      </c>
      <c r="CH867" s="64">
        <f>CE867*16</f>
        <v/>
      </c>
      <c r="CI867" s="66">
        <f>VLOOKUP(A867,[1]DATA!$A$6:$AI$331,34,0)</f>
        <v/>
      </c>
      <c r="CJ867" s="67">
        <f>VLOOKUP(A867,[2]CHAMCONG!A$7:CI$333,79,0)</f>
        <v/>
      </c>
      <c r="CK867" s="68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62">
        <f>COUNTIF($G868:$BP868,"a")+COUNTIF($G868:$BP868,"r0,a5")/2+COUNTIF($G868:$BP868,"p5,a5")/2</f>
        <v/>
      </c>
      <c r="BR868" s="62">
        <f>COUNTIF($G868:$BP868,"d")+COUNTIF($G868:$BP868,"r0,d5")/2+COUNTIF($G868:$BP868,"p5,d5")/2</f>
        <v/>
      </c>
      <c r="BS868" s="62">
        <f>COUNTIF($G868:$BP868,"b")+COUNTIF($G868:$BP868,"r0,b5")/2+COUNTIF($G868:$BP868,"p5,b5")/2</f>
        <v/>
      </c>
      <c r="BT868" s="62">
        <f>COUNTIF($G868:$BP868,"c")+COUNTIF($G868:$BP868,"r0,c5")/2+COUNTIF($G868:$BP868,"p5,c5")/2</f>
        <v/>
      </c>
      <c r="BU868" s="62">
        <f>COUNTIF($G868:$BP868,"KH")+COUNTIF($G868:$BP868,"TL")+COUNTIF($G868:$BP868,"L")</f>
        <v/>
      </c>
      <c r="BV868" s="62" t="n"/>
      <c r="BW868" s="62">
        <f>COUNTIF($G868:$BP868,"hh")</f>
        <v/>
      </c>
      <c r="BX868" s="62">
        <f>COUNTIF($G868:$BP868,"nt7")</f>
        <v/>
      </c>
      <c r="BY868" s="62">
        <f>COUNTIF($G868:$BP868,"P")+COUNTIF($G868:$BP868,"p5,a5")/2+COUNTIF($G868:$BP868,"p5,b5")/2+COUNTIF($G868:$BP868,"p5,c5")/2+COUNTIF($G868:$BP868,"p5,d5")/2</f>
        <v/>
      </c>
      <c r="BZ868" s="63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4">
        <f>IF(BZ868&gt;25,4,IF(BZ868&gt;18,3,IF(BZ868&gt;12,2,IF(BZ868&gt;4,1,0))))-BX868-2+1</f>
        <v/>
      </c>
      <c r="CE868" s="30" t="n"/>
      <c r="CF868" s="64">
        <f>CD868*CI868</f>
        <v/>
      </c>
      <c r="CG868" s="65">
        <f>F868-BY868+1</f>
        <v/>
      </c>
      <c r="CH868" s="64">
        <f>CE868*16</f>
        <v/>
      </c>
      <c r="CI868" s="66">
        <f>VLOOKUP(A868,[1]DATA!$A$6:$AI$331,34,0)</f>
        <v/>
      </c>
      <c r="CJ868" s="67">
        <f>VLOOKUP(A868,[2]CHAMCONG!A$7:CI$333,79,0)</f>
        <v/>
      </c>
      <c r="CK868" s="68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62">
        <f>COUNTIF($G869:$BP869,"a")+COUNTIF($G869:$BP869,"r0,a5")/2+COUNTIF($G869:$BP869,"p5,a5")/2</f>
        <v/>
      </c>
      <c r="BR869" s="62">
        <f>COUNTIF($G869:$BP869,"d")+COUNTIF($G869:$BP869,"r0,d5")/2+COUNTIF($G869:$BP869,"p5,d5")/2</f>
        <v/>
      </c>
      <c r="BS869" s="62">
        <f>COUNTIF($G869:$BP869,"b")+COUNTIF($G869:$BP869,"r0,b5")/2+COUNTIF($G869:$BP869,"p5,b5")/2</f>
        <v/>
      </c>
      <c r="BT869" s="62">
        <f>COUNTIF($G869:$BP869,"c")+COUNTIF($G869:$BP869,"r0,c5")/2+COUNTIF($G869:$BP869,"p5,c5")/2</f>
        <v/>
      </c>
      <c r="BU869" s="62">
        <f>COUNTIF($G869:$BP869,"KH")+COUNTIF($G869:$BP869,"TL")+COUNTIF($G869:$BP869,"L")</f>
        <v/>
      </c>
      <c r="BV869" s="62" t="n"/>
      <c r="BW869" s="62">
        <f>COUNTIF($G869:$BP869,"hh")</f>
        <v/>
      </c>
      <c r="BX869" s="62">
        <f>COUNTIF($G869:$BP869,"nt7")</f>
        <v/>
      </c>
      <c r="BY869" s="62">
        <f>COUNTIF($G869:$BP869,"P")+COUNTIF($G869:$BP869,"p5,a5")/2+COUNTIF($G869:$BP869,"p5,b5")/2+COUNTIF($G869:$BP869,"p5,c5")/2+COUNTIF($G869:$BP869,"p5,d5")/2</f>
        <v/>
      </c>
      <c r="BZ869" s="63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4">
        <f>IF(BZ869&gt;25,4,IF(BZ869&gt;18,3,IF(BZ869&gt;12,2,IF(BZ869&gt;4,1,0))))-BX869-2+1</f>
        <v/>
      </c>
      <c r="CE869" s="30" t="n"/>
      <c r="CF869" s="64">
        <f>CD869*CI869</f>
        <v/>
      </c>
      <c r="CG869" s="65">
        <f>F869-BY869+1</f>
        <v/>
      </c>
      <c r="CH869" s="64">
        <f>CE869*16</f>
        <v/>
      </c>
      <c r="CI869" s="66">
        <f>VLOOKUP(A869,[1]DATA!$A$6:$AI$331,34,0)</f>
        <v/>
      </c>
      <c r="CJ869" s="67">
        <f>VLOOKUP(A869,[2]CHAMCONG!A$7:CI$333,79,0)</f>
        <v/>
      </c>
      <c r="CK869" s="68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62">
        <f>COUNTIF($G870:$BP870,"a")+COUNTIF($G870:$BP870,"r0,a5")/2+COUNTIF($G870:$BP870,"p5,a5")/2</f>
        <v/>
      </c>
      <c r="BR870" s="62">
        <f>COUNTIF($G870:$BP870,"d")+COUNTIF($G870:$BP870,"r0,d5")/2+COUNTIF($G870:$BP870,"p5,d5")/2</f>
        <v/>
      </c>
      <c r="BS870" s="62">
        <f>COUNTIF($G870:$BP870,"b")+COUNTIF($G870:$BP870,"r0,b5")/2+COUNTIF($G870:$BP870,"p5,b5")/2</f>
        <v/>
      </c>
      <c r="BT870" s="62">
        <f>COUNTIF($G870:$BP870,"c")+COUNTIF($G870:$BP870,"r0,c5")/2+COUNTIF($G870:$BP870,"p5,c5")/2</f>
        <v/>
      </c>
      <c r="BU870" s="62">
        <f>COUNTIF($G870:$BP870,"KH")+COUNTIF($G870:$BP870,"TL")+COUNTIF($G870:$BP870,"L")</f>
        <v/>
      </c>
      <c r="BV870" s="62" t="n"/>
      <c r="BW870" s="62">
        <f>COUNTIF($G870:$BP870,"hh")</f>
        <v/>
      </c>
      <c r="BX870" s="62">
        <f>COUNTIF($G870:$BP870,"nt7")</f>
        <v/>
      </c>
      <c r="BY870" s="62">
        <f>COUNTIF($G870:$BP870,"P")+COUNTIF($G870:$BP870,"p5,a5")/2+COUNTIF($G870:$BP870,"p5,b5")/2+COUNTIF($G870:$BP870,"p5,c5")/2+COUNTIF($G870:$BP870,"p5,d5")/2</f>
        <v/>
      </c>
      <c r="BZ870" s="63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4">
        <f>IF(BZ870&gt;25,4,IF(BZ870&gt;18,3,IF(BZ870&gt;12,2,IF(BZ870&gt;4,1,0))))-BX870-2+1</f>
        <v/>
      </c>
      <c r="CE870" s="30" t="n"/>
      <c r="CF870" s="64">
        <f>CD870*CI870</f>
        <v/>
      </c>
      <c r="CG870" s="65">
        <f>F870-BY870+1</f>
        <v/>
      </c>
      <c r="CH870" s="64">
        <f>CE870*16</f>
        <v/>
      </c>
      <c r="CI870" s="66">
        <f>VLOOKUP(A870,[1]DATA!$A$6:$AI$331,34,0)</f>
        <v/>
      </c>
      <c r="CJ870" s="67">
        <f>VLOOKUP(A870,[2]CHAMCONG!A$7:CI$333,79,0)</f>
        <v/>
      </c>
      <c r="CK870" s="68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62">
        <f>COUNTIF($G871:$BP871,"a")+COUNTIF($G871:$BP871,"r0,a5")/2+COUNTIF($G871:$BP871,"p5,a5")/2</f>
        <v/>
      </c>
      <c r="BR871" s="62">
        <f>COUNTIF($G871:$BP871,"d")+COUNTIF($G871:$BP871,"r0,d5")/2+COUNTIF($G871:$BP871,"p5,d5")/2</f>
        <v/>
      </c>
      <c r="BS871" s="62">
        <f>COUNTIF($G871:$BP871,"b")+COUNTIF($G871:$BP871,"r0,b5")/2+COUNTIF($G871:$BP871,"p5,b5")/2</f>
        <v/>
      </c>
      <c r="BT871" s="62">
        <f>COUNTIF($G871:$BP871,"c")+COUNTIF($G871:$BP871,"r0,c5")/2+COUNTIF($G871:$BP871,"p5,c5")/2</f>
        <v/>
      </c>
      <c r="BU871" s="62">
        <f>COUNTIF($G871:$BP871,"KH")+COUNTIF($G871:$BP871,"TL")+COUNTIF($G871:$BP871,"L")</f>
        <v/>
      </c>
      <c r="BV871" s="62" t="n"/>
      <c r="BW871" s="62">
        <f>COUNTIF($G871:$BP871,"hh")</f>
        <v/>
      </c>
      <c r="BX871" s="62">
        <f>COUNTIF($G871:$BP871,"nt7")</f>
        <v/>
      </c>
      <c r="BY871" s="62">
        <f>COUNTIF($G871:$BP871,"P")+COUNTIF($G871:$BP871,"p5,a5")/2+COUNTIF($G871:$BP871,"p5,b5")/2+COUNTIF($G871:$BP871,"p5,c5")/2+COUNTIF($G871:$BP871,"p5,d5")/2</f>
        <v/>
      </c>
      <c r="BZ871" s="63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4">
        <f>IF(BZ871&gt;25,4,IF(BZ871&gt;18,3,IF(BZ871&gt;12,2,IF(BZ871&gt;4,1,0))))-BX871-2+1</f>
        <v/>
      </c>
      <c r="CE871" s="30" t="n"/>
      <c r="CF871" s="64">
        <f>CD871*CI871</f>
        <v/>
      </c>
      <c r="CG871" s="65">
        <f>F871-BY871+1</f>
        <v/>
      </c>
      <c r="CH871" s="64">
        <f>CE871*16</f>
        <v/>
      </c>
      <c r="CI871" s="66">
        <f>VLOOKUP(A871,[1]DATA!$A$6:$AI$331,34,0)</f>
        <v/>
      </c>
      <c r="CJ871" s="67">
        <f>VLOOKUP(A871,[2]CHAMCONG!A$7:CI$333,79,0)</f>
        <v/>
      </c>
      <c r="CK871" s="68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62">
        <f>COUNTIF($G872:$BP872,"a")+COUNTIF($G872:$BP872,"r0,a5")/2+COUNTIF($G872:$BP872,"p5,a5")/2</f>
        <v/>
      </c>
      <c r="BR872" s="62">
        <f>COUNTIF($G872:$BP872,"d")+COUNTIF($G872:$BP872,"r0,d5")/2+COUNTIF($G872:$BP872,"p5,d5")/2</f>
        <v/>
      </c>
      <c r="BS872" s="62">
        <f>COUNTIF($G872:$BP872,"b")+COUNTIF($G872:$BP872,"r0,b5")/2+COUNTIF($G872:$BP872,"p5,b5")/2</f>
        <v/>
      </c>
      <c r="BT872" s="62">
        <f>COUNTIF($G872:$BP872,"c")+COUNTIF($G872:$BP872,"r0,c5")/2+COUNTIF($G872:$BP872,"p5,c5")/2</f>
        <v/>
      </c>
      <c r="BU872" s="62">
        <f>COUNTIF($G872:$BP872,"KH")+COUNTIF($G872:$BP872,"TL")+COUNTIF($G872:$BP872,"L")</f>
        <v/>
      </c>
      <c r="BV872" s="62" t="n"/>
      <c r="BW872" s="62">
        <f>COUNTIF($G872:$BP872,"hh")</f>
        <v/>
      </c>
      <c r="BX872" s="62">
        <f>COUNTIF($G872:$BP872,"nt7")</f>
        <v/>
      </c>
      <c r="BY872" s="62">
        <f>COUNTIF($G872:$BP872,"P")+COUNTIF($G872:$BP872,"p5,a5")/2+COUNTIF($G872:$BP872,"p5,b5")/2+COUNTIF($G872:$BP872,"p5,c5")/2+COUNTIF($G872:$BP872,"p5,d5")/2</f>
        <v/>
      </c>
      <c r="BZ872" s="63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4">
        <f>IF(BZ872&gt;25,4,IF(BZ872&gt;18,3,IF(BZ872&gt;12,2,IF(BZ872&gt;4,1,0))))-BX872-2+1</f>
        <v/>
      </c>
      <c r="CE872" s="30" t="n"/>
      <c r="CF872" s="64">
        <f>CD872*CI872</f>
        <v/>
      </c>
      <c r="CG872" s="65">
        <f>F872-BY872+1</f>
        <v/>
      </c>
      <c r="CH872" s="64">
        <f>CE872*16</f>
        <v/>
      </c>
      <c r="CI872" s="66">
        <f>VLOOKUP(A872,[1]DATA!$A$6:$AI$331,34,0)</f>
        <v/>
      </c>
      <c r="CJ872" s="67">
        <f>VLOOKUP(A872,[2]CHAMCONG!A$7:CI$333,79,0)</f>
        <v/>
      </c>
      <c r="CK872" s="68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62">
        <f>COUNTIF($G873:$BP873,"a")+COUNTIF($G873:$BP873,"r0,a5")/2+COUNTIF($G873:$BP873,"p5,a5")/2</f>
        <v/>
      </c>
      <c r="BR873" s="62">
        <f>COUNTIF($G873:$BP873,"d")+COUNTIF($G873:$BP873,"r0,d5")/2+COUNTIF($G873:$BP873,"p5,d5")/2</f>
        <v/>
      </c>
      <c r="BS873" s="62">
        <f>COUNTIF($G873:$BP873,"b")+COUNTIF($G873:$BP873,"r0,b5")/2+COUNTIF($G873:$BP873,"p5,b5")/2</f>
        <v/>
      </c>
      <c r="BT873" s="62">
        <f>COUNTIF($G873:$BP873,"c")+COUNTIF($G873:$BP873,"r0,c5")/2+COUNTIF($G873:$BP873,"p5,c5")/2</f>
        <v/>
      </c>
      <c r="BU873" s="62">
        <f>COUNTIF($G873:$BP873,"KH")+COUNTIF($G873:$BP873,"TL")+COUNTIF($G873:$BP873,"L")</f>
        <v/>
      </c>
      <c r="BV873" s="62" t="n"/>
      <c r="BW873" s="62">
        <f>COUNTIF($G873:$BP873,"hh")</f>
        <v/>
      </c>
      <c r="BX873" s="62">
        <f>COUNTIF($G873:$BP873,"nt7")</f>
        <v/>
      </c>
      <c r="BY873" s="62">
        <f>COUNTIF($G873:$BP873,"P")+COUNTIF($G873:$BP873,"p5,a5")/2+COUNTIF($G873:$BP873,"p5,b5")/2+COUNTIF($G873:$BP873,"p5,c5")/2+COUNTIF($G873:$BP873,"p5,d5")/2</f>
        <v/>
      </c>
      <c r="BZ873" s="63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4">
        <f>IF(BZ873&gt;25,4,IF(BZ873&gt;18,3,IF(BZ873&gt;12,2,IF(BZ873&gt;4,1,0))))-BX873-2+1</f>
        <v/>
      </c>
      <c r="CE873" s="30" t="n"/>
      <c r="CF873" s="64">
        <f>CD873*CI873</f>
        <v/>
      </c>
      <c r="CG873" s="65">
        <f>F873-BY873+1</f>
        <v/>
      </c>
      <c r="CH873" s="64">
        <f>CE873*16</f>
        <v/>
      </c>
      <c r="CI873" s="66">
        <f>VLOOKUP(A873,[1]DATA!$A$6:$AI$331,34,0)</f>
        <v/>
      </c>
      <c r="CJ873" s="67">
        <f>VLOOKUP(A873,[2]CHAMCONG!A$7:CI$333,79,0)</f>
        <v/>
      </c>
      <c r="CK873" s="68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62">
        <f>COUNTIF($G874:$BP874,"a")+COUNTIF($G874:$BP874,"r0,a5")/2+COUNTIF($G874:$BP874,"p5,a5")/2</f>
        <v/>
      </c>
      <c r="BR874" s="62">
        <f>COUNTIF($G874:$BP874,"d")+COUNTIF($G874:$BP874,"r0,d5")/2+COUNTIF($G874:$BP874,"p5,d5")/2</f>
        <v/>
      </c>
      <c r="BS874" s="62">
        <f>COUNTIF($G874:$BP874,"b")+COUNTIF($G874:$BP874,"r0,b5")/2+COUNTIF($G874:$BP874,"p5,b5")/2</f>
        <v/>
      </c>
      <c r="BT874" s="62">
        <f>COUNTIF($G874:$BP874,"c")+COUNTIF($G874:$BP874,"r0,c5")/2+COUNTIF($G874:$BP874,"p5,c5")/2</f>
        <v/>
      </c>
      <c r="BU874" s="62">
        <f>COUNTIF($G874:$BP874,"KH")+COUNTIF($G874:$BP874,"TL")+COUNTIF($G874:$BP874,"L")</f>
        <v/>
      </c>
      <c r="BV874" s="62" t="n"/>
      <c r="BW874" s="62">
        <f>COUNTIF($G874:$BP874,"hh")</f>
        <v/>
      </c>
      <c r="BX874" s="62">
        <f>COUNTIF($G874:$BP874,"nt7")</f>
        <v/>
      </c>
      <c r="BY874" s="62">
        <f>COUNTIF($G874:$BP874,"P")+COUNTIF($G874:$BP874,"p5,a5")/2+COUNTIF($G874:$BP874,"p5,b5")/2+COUNTIF($G874:$BP874,"p5,c5")/2+COUNTIF($G874:$BP874,"p5,d5")/2</f>
        <v/>
      </c>
      <c r="BZ874" s="63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4">
        <f>IF(BZ874&gt;25,4,IF(BZ874&gt;18,3,IF(BZ874&gt;12,2,IF(BZ874&gt;4,1,0))))-BX874-2+1</f>
        <v/>
      </c>
      <c r="CE874" s="30" t="n"/>
      <c r="CF874" s="64">
        <f>CD874*CI874</f>
        <v/>
      </c>
      <c r="CG874" s="65">
        <f>F874-BY874+1</f>
        <v/>
      </c>
      <c r="CH874" s="64">
        <f>CE874*16</f>
        <v/>
      </c>
      <c r="CI874" s="66">
        <f>VLOOKUP(A874,[1]DATA!$A$6:$AI$331,34,0)</f>
        <v/>
      </c>
      <c r="CJ874" s="67">
        <f>VLOOKUP(A874,[2]CHAMCONG!A$7:CI$333,79,0)</f>
        <v/>
      </c>
      <c r="CK874" s="68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62">
        <f>COUNTIF($G875:$BP875,"a")+COUNTIF($G875:$BP875,"r0,a5")/2+COUNTIF($G875:$BP875,"p5,a5")/2</f>
        <v/>
      </c>
      <c r="BR875" s="62">
        <f>COUNTIF($G875:$BP875,"d")+COUNTIF($G875:$BP875,"r0,d5")/2+COUNTIF($G875:$BP875,"p5,d5")/2</f>
        <v/>
      </c>
      <c r="BS875" s="62">
        <f>COUNTIF($G875:$BP875,"b")+COUNTIF($G875:$BP875,"r0,b5")/2+COUNTIF($G875:$BP875,"p5,b5")/2</f>
        <v/>
      </c>
      <c r="BT875" s="62">
        <f>COUNTIF($G875:$BP875,"c")+COUNTIF($G875:$BP875,"r0,c5")/2+COUNTIF($G875:$BP875,"p5,c5")/2</f>
        <v/>
      </c>
      <c r="BU875" s="62">
        <f>COUNTIF($G875:$BP875,"KH")+COUNTIF($G875:$BP875,"TL")+COUNTIF($G875:$BP875,"L")</f>
        <v/>
      </c>
      <c r="BV875" s="62" t="n"/>
      <c r="BW875" s="62">
        <f>COUNTIF($G875:$BP875,"hh")</f>
        <v/>
      </c>
      <c r="BX875" s="62">
        <f>COUNTIF($G875:$BP875,"nt7")</f>
        <v/>
      </c>
      <c r="BY875" s="62">
        <f>COUNTIF($G875:$BP875,"P")+COUNTIF($G875:$BP875,"p5,a5")/2+COUNTIF($G875:$BP875,"p5,b5")/2+COUNTIF($G875:$BP875,"p5,c5")/2+COUNTIF($G875:$BP875,"p5,d5")/2</f>
        <v/>
      </c>
      <c r="BZ875" s="63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4">
        <f>IF(BZ875&gt;25,4,IF(BZ875&gt;18,3,IF(BZ875&gt;12,2,IF(BZ875&gt;4,1,0))))-BX875-2+1</f>
        <v/>
      </c>
      <c r="CE875" s="30" t="n"/>
      <c r="CF875" s="64">
        <f>CD875*CI875</f>
        <v/>
      </c>
      <c r="CG875" s="65">
        <f>F875-BY875+1</f>
        <v/>
      </c>
      <c r="CH875" s="64">
        <f>CE875*16</f>
        <v/>
      </c>
      <c r="CI875" s="66">
        <f>VLOOKUP(A875,[1]DATA!$A$6:$AI$331,34,0)</f>
        <v/>
      </c>
      <c r="CJ875" s="67">
        <f>VLOOKUP(A875,[2]CHAMCONG!A$7:CI$333,79,0)</f>
        <v/>
      </c>
      <c r="CK875" s="68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62">
        <f>COUNTIF($G876:$BP876,"a")+COUNTIF($G876:$BP876,"r0,a5")/2+COUNTIF($G876:$BP876,"p5,a5")/2</f>
        <v/>
      </c>
      <c r="BR876" s="62">
        <f>COUNTIF($G876:$BP876,"d")+COUNTIF($G876:$BP876,"r0,d5")/2+COUNTIF($G876:$BP876,"p5,d5")/2</f>
        <v/>
      </c>
      <c r="BS876" s="62">
        <f>COUNTIF($G876:$BP876,"b")+COUNTIF($G876:$BP876,"r0,b5")/2+COUNTIF($G876:$BP876,"p5,b5")/2</f>
        <v/>
      </c>
      <c r="BT876" s="62">
        <f>COUNTIF($G876:$BP876,"c")+COUNTIF($G876:$BP876,"r0,c5")/2+COUNTIF($G876:$BP876,"p5,c5")/2</f>
        <v/>
      </c>
      <c r="BU876" s="62">
        <f>COUNTIF($G876:$BP876,"KH")+COUNTIF($G876:$BP876,"TL")+COUNTIF($G876:$BP876,"L")</f>
        <v/>
      </c>
      <c r="BV876" s="62" t="n"/>
      <c r="BW876" s="62">
        <f>COUNTIF($G876:$BP876,"hh")</f>
        <v/>
      </c>
      <c r="BX876" s="62">
        <f>COUNTIF($G876:$BP876,"nt7")</f>
        <v/>
      </c>
      <c r="BY876" s="62">
        <f>COUNTIF($G876:$BP876,"P")+COUNTIF($G876:$BP876,"p5,a5")/2+COUNTIF($G876:$BP876,"p5,b5")/2+COUNTIF($G876:$BP876,"p5,c5")/2+COUNTIF($G876:$BP876,"p5,d5")/2</f>
        <v/>
      </c>
      <c r="BZ876" s="63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4">
        <f>IF(BZ876&gt;25,4,IF(BZ876&gt;18,3,IF(BZ876&gt;12,2,IF(BZ876&gt;4,1,0))))-BX876-2+1</f>
        <v/>
      </c>
      <c r="CE876" s="30" t="n"/>
      <c r="CF876" s="64">
        <f>CD876*CI876</f>
        <v/>
      </c>
      <c r="CG876" s="65">
        <f>F876-BY876+1</f>
        <v/>
      </c>
      <c r="CH876" s="64">
        <f>CE876*16</f>
        <v/>
      </c>
      <c r="CI876" s="66">
        <f>VLOOKUP(A876,[1]DATA!$A$6:$AI$331,34,0)</f>
        <v/>
      </c>
      <c r="CJ876" s="67">
        <f>VLOOKUP(A876,[2]CHAMCONG!A$7:CI$333,79,0)</f>
        <v/>
      </c>
      <c r="CK876" s="68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62">
        <f>COUNTIF($G877:$BP877,"a")+COUNTIF($G877:$BP877,"r0,a5")/2+COUNTIF($G877:$BP877,"p5,a5")/2</f>
        <v/>
      </c>
      <c r="BR877" s="62">
        <f>COUNTIF($G877:$BP877,"d")+COUNTIF($G877:$BP877,"r0,d5")/2+COUNTIF($G877:$BP877,"p5,d5")/2</f>
        <v/>
      </c>
      <c r="BS877" s="62">
        <f>COUNTIF($G877:$BP877,"b")+COUNTIF($G877:$BP877,"r0,b5")/2+COUNTIF($G877:$BP877,"p5,b5")/2</f>
        <v/>
      </c>
      <c r="BT877" s="62">
        <f>COUNTIF($G877:$BP877,"c")+COUNTIF($G877:$BP877,"r0,c5")/2+COUNTIF($G877:$BP877,"p5,c5")/2</f>
        <v/>
      </c>
      <c r="BU877" s="62">
        <f>COUNTIF($G877:$BP877,"KH")+COUNTIF($G877:$BP877,"TL")+COUNTIF($G877:$BP877,"L")</f>
        <v/>
      </c>
      <c r="BV877" s="62" t="n"/>
      <c r="BW877" s="62">
        <f>COUNTIF($G877:$BP877,"hh")</f>
        <v/>
      </c>
      <c r="BX877" s="62">
        <f>COUNTIF($G877:$BP877,"nt7")</f>
        <v/>
      </c>
      <c r="BY877" s="62">
        <f>COUNTIF($G877:$BP877,"P")+COUNTIF($G877:$BP877,"p5,a5")/2+COUNTIF($G877:$BP877,"p5,b5")/2+COUNTIF($G877:$BP877,"p5,c5")/2+COUNTIF($G877:$BP877,"p5,d5")/2</f>
        <v/>
      </c>
      <c r="BZ877" s="63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4">
        <f>IF(BZ877&gt;25,4,IF(BZ877&gt;18,3,IF(BZ877&gt;12,2,IF(BZ877&gt;4,1,0))))-BX877-2+1</f>
        <v/>
      </c>
      <c r="CE877" s="30" t="n"/>
      <c r="CF877" s="64">
        <f>CD877*CI877</f>
        <v/>
      </c>
      <c r="CG877" s="65">
        <f>F877-BY877+1</f>
        <v/>
      </c>
      <c r="CH877" s="64">
        <f>CE877*16</f>
        <v/>
      </c>
      <c r="CI877" s="66">
        <f>VLOOKUP(A877,[1]DATA!$A$6:$AI$331,34,0)</f>
        <v/>
      </c>
      <c r="CJ877" s="67">
        <f>VLOOKUP(A877,[2]CHAMCONG!A$7:CI$333,79,0)</f>
        <v/>
      </c>
      <c r="CK877" s="68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62">
        <f>COUNTIF($G878:$BP878,"a")+COUNTIF($G878:$BP878,"r0,a5")/2+COUNTIF($G878:$BP878,"p5,a5")/2</f>
        <v/>
      </c>
      <c r="BR878" s="62">
        <f>COUNTIF($G878:$BP878,"d")+COUNTIF($G878:$BP878,"r0,d5")/2+COUNTIF($G878:$BP878,"p5,d5")/2</f>
        <v/>
      </c>
      <c r="BS878" s="62">
        <f>COUNTIF($G878:$BP878,"b")+COUNTIF($G878:$BP878,"r0,b5")/2+COUNTIF($G878:$BP878,"p5,b5")/2</f>
        <v/>
      </c>
      <c r="BT878" s="62">
        <f>COUNTIF($G878:$BP878,"c")+COUNTIF($G878:$BP878,"r0,c5")/2+COUNTIF($G878:$BP878,"p5,c5")/2</f>
        <v/>
      </c>
      <c r="BU878" s="62">
        <f>COUNTIF($G878:$BP878,"KH")+COUNTIF($G878:$BP878,"TL")+COUNTIF($G878:$BP878,"L")</f>
        <v/>
      </c>
      <c r="BV878" s="62" t="n"/>
      <c r="BW878" s="62">
        <f>COUNTIF($G878:$BP878,"hh")</f>
        <v/>
      </c>
      <c r="BX878" s="62">
        <f>COUNTIF($G878:$BP878,"nt7")</f>
        <v/>
      </c>
      <c r="BY878" s="62">
        <f>COUNTIF($G878:$BP878,"P")+COUNTIF($G878:$BP878,"p5,a5")/2+COUNTIF($G878:$BP878,"p5,b5")/2+COUNTIF($G878:$BP878,"p5,c5")/2+COUNTIF($G878:$BP878,"p5,d5")/2</f>
        <v/>
      </c>
      <c r="BZ878" s="63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4">
        <f>IF(BZ878&gt;25,4,IF(BZ878&gt;18,3,IF(BZ878&gt;12,2,IF(BZ878&gt;4,1,0))))-BX878-2+1</f>
        <v/>
      </c>
      <c r="CE878" s="30" t="n"/>
      <c r="CF878" s="64">
        <f>CD878*CI878</f>
        <v/>
      </c>
      <c r="CG878" s="65">
        <f>F878-BY878+1</f>
        <v/>
      </c>
      <c r="CH878" s="64">
        <f>CE878*16</f>
        <v/>
      </c>
      <c r="CI878" s="66">
        <f>VLOOKUP(A878,[1]DATA!$A$6:$AI$331,34,0)</f>
        <v/>
      </c>
      <c r="CJ878" s="67">
        <f>VLOOKUP(A878,[2]CHAMCONG!A$7:CI$333,79,0)</f>
        <v/>
      </c>
      <c r="CK878" s="68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62">
        <f>COUNTIF($G879:$BP879,"a")+COUNTIF($G879:$BP879,"r0,a5")/2+COUNTIF($G879:$BP879,"p5,a5")/2</f>
        <v/>
      </c>
      <c r="BR879" s="62">
        <f>COUNTIF($G879:$BP879,"d")+COUNTIF($G879:$BP879,"r0,d5")/2+COUNTIF($G879:$BP879,"p5,d5")/2</f>
        <v/>
      </c>
      <c r="BS879" s="62">
        <f>COUNTIF($G879:$BP879,"b")+COUNTIF($G879:$BP879,"r0,b5")/2+COUNTIF($G879:$BP879,"p5,b5")/2</f>
        <v/>
      </c>
      <c r="BT879" s="62">
        <f>COUNTIF($G879:$BP879,"c")+COUNTIF($G879:$BP879,"r0,c5")/2+COUNTIF($G879:$BP879,"p5,c5")/2</f>
        <v/>
      </c>
      <c r="BU879" s="62">
        <f>COUNTIF($G879:$BP879,"KH")+COUNTIF($G879:$BP879,"TL")+COUNTIF($G879:$BP879,"L")</f>
        <v/>
      </c>
      <c r="BV879" s="62" t="n"/>
      <c r="BW879" s="62">
        <f>COUNTIF($G879:$BP879,"hh")</f>
        <v/>
      </c>
      <c r="BX879" s="62">
        <f>COUNTIF($G879:$BP879,"nt7")</f>
        <v/>
      </c>
      <c r="BY879" s="62">
        <f>COUNTIF($G879:$BP879,"P")+COUNTIF($G879:$BP879,"p5,a5")/2+COUNTIF($G879:$BP879,"p5,b5")/2+COUNTIF($G879:$BP879,"p5,c5")/2+COUNTIF($G879:$BP879,"p5,d5")/2</f>
        <v/>
      </c>
      <c r="BZ879" s="63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4">
        <f>IF(BZ879&gt;25,4,IF(BZ879&gt;18,3,IF(BZ879&gt;12,2,IF(BZ879&gt;4,1,0))))-BX879-2+1</f>
        <v/>
      </c>
      <c r="CE879" s="30" t="n"/>
      <c r="CF879" s="64">
        <f>CD879*CI879</f>
        <v/>
      </c>
      <c r="CG879" s="65">
        <f>F879-BY879+1</f>
        <v/>
      </c>
      <c r="CH879" s="64">
        <f>CE879*16</f>
        <v/>
      </c>
      <c r="CI879" s="66">
        <f>VLOOKUP(A879,[1]DATA!$A$6:$AI$331,34,0)</f>
        <v/>
      </c>
      <c r="CJ879" s="67">
        <f>VLOOKUP(A879,[2]CHAMCONG!A$7:CI$333,79,0)</f>
        <v/>
      </c>
      <c r="CK879" s="68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62">
        <f>COUNTIF($G880:$BP880,"a")+COUNTIF($G880:$BP880,"r0,a5")/2+COUNTIF($G880:$BP880,"p5,a5")/2</f>
        <v/>
      </c>
      <c r="BR880" s="62">
        <f>COUNTIF($G880:$BP880,"d")+COUNTIF($G880:$BP880,"r0,d5")/2+COUNTIF($G880:$BP880,"p5,d5")/2</f>
        <v/>
      </c>
      <c r="BS880" s="62">
        <f>COUNTIF($G880:$BP880,"b")+COUNTIF($G880:$BP880,"r0,b5")/2+COUNTIF($G880:$BP880,"p5,b5")/2</f>
        <v/>
      </c>
      <c r="BT880" s="62">
        <f>COUNTIF($G880:$BP880,"c")+COUNTIF($G880:$BP880,"r0,c5")/2+COUNTIF($G880:$BP880,"p5,c5")/2</f>
        <v/>
      </c>
      <c r="BU880" s="62">
        <f>COUNTIF($G880:$BP880,"KH")+COUNTIF($G880:$BP880,"TL")+COUNTIF($G880:$BP880,"L")</f>
        <v/>
      </c>
      <c r="BV880" s="62" t="n"/>
      <c r="BW880" s="62">
        <f>COUNTIF($G880:$BP880,"hh")</f>
        <v/>
      </c>
      <c r="BX880" s="62">
        <f>COUNTIF($G880:$BP880,"nt7")</f>
        <v/>
      </c>
      <c r="BY880" s="62">
        <f>COUNTIF($G880:$BP880,"P")+COUNTIF($G880:$BP880,"p5,a5")/2+COUNTIF($G880:$BP880,"p5,b5")/2+COUNTIF($G880:$BP880,"p5,c5")/2+COUNTIF($G880:$BP880,"p5,d5")/2</f>
        <v/>
      </c>
      <c r="BZ880" s="63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4">
        <f>IF(BZ880&gt;25,4,IF(BZ880&gt;18,3,IF(BZ880&gt;12,2,IF(BZ880&gt;4,1,0))))-BX880-2+1</f>
        <v/>
      </c>
      <c r="CE880" s="30" t="n"/>
      <c r="CF880" s="64">
        <f>CD880*CI880</f>
        <v/>
      </c>
      <c r="CG880" s="65">
        <f>F880-BY880+1</f>
        <v/>
      </c>
      <c r="CH880" s="64">
        <f>CE880*16</f>
        <v/>
      </c>
      <c r="CI880" s="66">
        <f>VLOOKUP(A880,[1]DATA!$A$6:$AI$331,34,0)</f>
        <v/>
      </c>
      <c r="CJ880" s="67">
        <f>VLOOKUP(A880,[2]CHAMCONG!A$7:CI$333,79,0)</f>
        <v/>
      </c>
      <c r="CK880" s="68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62">
        <f>COUNTIF($G881:$BP881,"a")+COUNTIF($G881:$BP881,"r0,a5")/2+COUNTIF($G881:$BP881,"p5,a5")/2</f>
        <v/>
      </c>
      <c r="BR881" s="62">
        <f>COUNTIF($G881:$BP881,"d")+COUNTIF($G881:$BP881,"r0,d5")/2+COUNTIF($G881:$BP881,"p5,d5")/2</f>
        <v/>
      </c>
      <c r="BS881" s="62">
        <f>COUNTIF($G881:$BP881,"b")+COUNTIF($G881:$BP881,"r0,b5")/2+COUNTIF($G881:$BP881,"p5,b5")/2</f>
        <v/>
      </c>
      <c r="BT881" s="62">
        <f>COUNTIF($G881:$BP881,"c")+COUNTIF($G881:$BP881,"r0,c5")/2+COUNTIF($G881:$BP881,"p5,c5")/2</f>
        <v/>
      </c>
      <c r="BU881" s="62">
        <f>COUNTIF($G881:$BP881,"KH")+COUNTIF($G881:$BP881,"TL")+COUNTIF($G881:$BP881,"L")</f>
        <v/>
      </c>
      <c r="BV881" s="62" t="n"/>
      <c r="BW881" s="62">
        <f>COUNTIF($G881:$BP881,"hh")</f>
        <v/>
      </c>
      <c r="BX881" s="62">
        <f>COUNTIF($G881:$BP881,"nt7")</f>
        <v/>
      </c>
      <c r="BY881" s="62">
        <f>COUNTIF($G881:$BP881,"P")+COUNTIF($G881:$BP881,"p5,a5")/2+COUNTIF($G881:$BP881,"p5,b5")/2+COUNTIF($G881:$BP881,"p5,c5")/2+COUNTIF($G881:$BP881,"p5,d5")/2</f>
        <v/>
      </c>
      <c r="BZ881" s="63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4">
        <f>IF(BZ881&gt;25,4,IF(BZ881&gt;18,3,IF(BZ881&gt;12,2,IF(BZ881&gt;4,1,0))))-BX881-2+1</f>
        <v/>
      </c>
      <c r="CE881" s="30" t="n"/>
      <c r="CF881" s="64">
        <f>CD881*CI881</f>
        <v/>
      </c>
      <c r="CG881" s="65">
        <f>F881-BY881+1</f>
        <v/>
      </c>
      <c r="CH881" s="64">
        <f>CE881*16</f>
        <v/>
      </c>
      <c r="CI881" s="66">
        <f>VLOOKUP(A881,[1]DATA!$A$6:$AI$331,34,0)</f>
        <v/>
      </c>
      <c r="CJ881" s="67">
        <f>VLOOKUP(A881,[2]CHAMCONG!A$7:CI$333,79,0)</f>
        <v/>
      </c>
      <c r="CK881" s="68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62">
        <f>COUNTIF($G882:$BP882,"a")+COUNTIF($G882:$BP882,"r0,a5")/2+COUNTIF($G882:$BP882,"p5,a5")/2</f>
        <v/>
      </c>
      <c r="BR882" s="62">
        <f>COUNTIF($G882:$BP882,"d")+COUNTIF($G882:$BP882,"r0,d5")/2+COUNTIF($G882:$BP882,"p5,d5")/2</f>
        <v/>
      </c>
      <c r="BS882" s="62">
        <f>COUNTIF($G882:$BP882,"b")+COUNTIF($G882:$BP882,"r0,b5")/2+COUNTIF($G882:$BP882,"p5,b5")/2</f>
        <v/>
      </c>
      <c r="BT882" s="62">
        <f>COUNTIF($G882:$BP882,"c")+COUNTIF($G882:$BP882,"r0,c5")/2+COUNTIF($G882:$BP882,"p5,c5")/2</f>
        <v/>
      </c>
      <c r="BU882" s="62">
        <f>COUNTIF($G882:$BP882,"KH")+COUNTIF($G882:$BP882,"TL")+COUNTIF($G882:$BP882,"L")</f>
        <v/>
      </c>
      <c r="BV882" s="62" t="n"/>
      <c r="BW882" s="62">
        <f>COUNTIF($G882:$BP882,"hh")</f>
        <v/>
      </c>
      <c r="BX882" s="62">
        <f>COUNTIF($G882:$BP882,"nt7")</f>
        <v/>
      </c>
      <c r="BY882" s="62">
        <f>COUNTIF($G882:$BP882,"P")+COUNTIF($G882:$BP882,"p5,a5")/2+COUNTIF($G882:$BP882,"p5,b5")/2+COUNTIF($G882:$BP882,"p5,c5")/2+COUNTIF($G882:$BP882,"p5,d5")/2</f>
        <v/>
      </c>
      <c r="BZ882" s="63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4">
        <f>IF(BZ882&gt;25,4,IF(BZ882&gt;18,3,IF(BZ882&gt;12,2,IF(BZ882&gt;4,1,0))))-BX882-2+1</f>
        <v/>
      </c>
      <c r="CE882" s="30" t="n"/>
      <c r="CF882" s="64">
        <f>CD882*CI882</f>
        <v/>
      </c>
      <c r="CG882" s="65">
        <f>F882-BY882+1</f>
        <v/>
      </c>
      <c r="CH882" s="64">
        <f>CE882*16</f>
        <v/>
      </c>
      <c r="CI882" s="66">
        <f>VLOOKUP(A882,[1]DATA!$A$6:$AI$331,34,0)</f>
        <v/>
      </c>
      <c r="CJ882" s="67">
        <f>VLOOKUP(A882,[2]CHAMCONG!A$7:CI$333,79,0)</f>
        <v/>
      </c>
      <c r="CK882" s="68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62">
        <f>COUNTIF($G883:$BP883,"a")+COUNTIF($G883:$BP883,"r0,a5")/2+COUNTIF($G883:$BP883,"p5,a5")/2</f>
        <v/>
      </c>
      <c r="BR883" s="62">
        <f>COUNTIF($G883:$BP883,"d")+COUNTIF($G883:$BP883,"r0,d5")/2+COUNTIF($G883:$BP883,"p5,d5")/2</f>
        <v/>
      </c>
      <c r="BS883" s="62">
        <f>COUNTIF($G883:$BP883,"b")+COUNTIF($G883:$BP883,"r0,b5")/2+COUNTIF($G883:$BP883,"p5,b5")/2</f>
        <v/>
      </c>
      <c r="BT883" s="62">
        <f>COUNTIF($G883:$BP883,"c")+COUNTIF($G883:$BP883,"r0,c5")/2+COUNTIF($G883:$BP883,"p5,c5")/2</f>
        <v/>
      </c>
      <c r="BU883" s="62">
        <f>COUNTIF($G883:$BP883,"KH")+COUNTIF($G883:$BP883,"TL")+COUNTIF($G883:$BP883,"L")</f>
        <v/>
      </c>
      <c r="BV883" s="62" t="n"/>
      <c r="BW883" s="62">
        <f>COUNTIF($G883:$BP883,"hh")</f>
        <v/>
      </c>
      <c r="BX883" s="62">
        <f>COUNTIF($G883:$BP883,"nt7")</f>
        <v/>
      </c>
      <c r="BY883" s="62">
        <f>COUNTIF($G883:$BP883,"P")+COUNTIF($G883:$BP883,"p5,a5")/2+COUNTIF($G883:$BP883,"p5,b5")/2+COUNTIF($G883:$BP883,"p5,c5")/2+COUNTIF($G883:$BP883,"p5,d5")/2</f>
        <v/>
      </c>
      <c r="BZ883" s="63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4">
        <f>IF(BZ883&gt;25,4,IF(BZ883&gt;18,3,IF(BZ883&gt;12,2,IF(BZ883&gt;4,1,0))))-BX883-2+1</f>
        <v/>
      </c>
      <c r="CE883" s="30" t="n"/>
      <c r="CF883" s="64">
        <f>CD883*CI883</f>
        <v/>
      </c>
      <c r="CG883" s="65">
        <f>F883-BY883+1</f>
        <v/>
      </c>
      <c r="CH883" s="64">
        <f>CE883*16</f>
        <v/>
      </c>
      <c r="CI883" s="66">
        <f>VLOOKUP(A883,[1]DATA!$A$6:$AI$331,34,0)</f>
        <v/>
      </c>
      <c r="CJ883" s="67">
        <f>VLOOKUP(A883,[2]CHAMCONG!A$7:CI$333,79,0)</f>
        <v/>
      </c>
      <c r="CK883" s="68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62">
        <f>COUNTIF($G884:$BP884,"a")+COUNTIF($G884:$BP884,"r0,a5")/2+COUNTIF($G884:$BP884,"p5,a5")/2</f>
        <v/>
      </c>
      <c r="BR884" s="62">
        <f>COUNTIF($G884:$BP884,"d")+COUNTIF($G884:$BP884,"r0,d5")/2+COUNTIF($G884:$BP884,"p5,d5")/2</f>
        <v/>
      </c>
      <c r="BS884" s="62">
        <f>COUNTIF($G884:$BP884,"b")+COUNTIF($G884:$BP884,"r0,b5")/2+COUNTIF($G884:$BP884,"p5,b5")/2</f>
        <v/>
      </c>
      <c r="BT884" s="62">
        <f>COUNTIF($G884:$BP884,"c")+COUNTIF($G884:$BP884,"r0,c5")/2+COUNTIF($G884:$BP884,"p5,c5")/2</f>
        <v/>
      </c>
      <c r="BU884" s="62">
        <f>COUNTIF($G884:$BP884,"KH")+COUNTIF($G884:$BP884,"TL")+COUNTIF($G884:$BP884,"L")</f>
        <v/>
      </c>
      <c r="BV884" s="62" t="n"/>
      <c r="BW884" s="62">
        <f>COUNTIF($G884:$BP884,"hh")</f>
        <v/>
      </c>
      <c r="BX884" s="62">
        <f>COUNTIF($G884:$BP884,"nt7")</f>
        <v/>
      </c>
      <c r="BY884" s="62">
        <f>COUNTIF($G884:$BP884,"P")+COUNTIF($G884:$BP884,"p5,a5")/2+COUNTIF($G884:$BP884,"p5,b5")/2+COUNTIF($G884:$BP884,"p5,c5")/2+COUNTIF($G884:$BP884,"p5,d5")/2</f>
        <v/>
      </c>
      <c r="BZ884" s="63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4">
        <f>IF(BZ884&gt;25,4,IF(BZ884&gt;18,3,IF(BZ884&gt;12,2,IF(BZ884&gt;4,1,0))))-BX884-2+1</f>
        <v/>
      </c>
      <c r="CE884" s="30" t="n"/>
      <c r="CF884" s="64">
        <f>CD884*CI884</f>
        <v/>
      </c>
      <c r="CG884" s="65">
        <f>F884-BY884+1</f>
        <v/>
      </c>
      <c r="CH884" s="64">
        <f>CE884*16</f>
        <v/>
      </c>
      <c r="CI884" s="66">
        <f>VLOOKUP(A884,[1]DATA!$A$6:$AI$331,34,0)</f>
        <v/>
      </c>
      <c r="CJ884" s="67">
        <f>VLOOKUP(A884,[2]CHAMCONG!A$7:CI$333,79,0)</f>
        <v/>
      </c>
      <c r="CK884" s="68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62">
        <f>COUNTIF($G885:$BP885,"a")+COUNTIF($G885:$BP885,"r0,a5")/2+COUNTIF($G885:$BP885,"p5,a5")/2</f>
        <v/>
      </c>
      <c r="BR885" s="62">
        <f>COUNTIF($G885:$BP885,"d")+COUNTIF($G885:$BP885,"r0,d5")/2+COUNTIF($G885:$BP885,"p5,d5")/2</f>
        <v/>
      </c>
      <c r="BS885" s="62">
        <f>COUNTIF($G885:$BP885,"b")+COUNTIF($G885:$BP885,"r0,b5")/2+COUNTIF($G885:$BP885,"p5,b5")/2</f>
        <v/>
      </c>
      <c r="BT885" s="62">
        <f>COUNTIF($G885:$BP885,"c")+COUNTIF($G885:$BP885,"r0,c5")/2+COUNTIF($G885:$BP885,"p5,c5")/2</f>
        <v/>
      </c>
      <c r="BU885" s="62">
        <f>COUNTIF($G885:$BP885,"KH")+COUNTIF($G885:$BP885,"TL")+COUNTIF($G885:$BP885,"L")</f>
        <v/>
      </c>
      <c r="BV885" s="62" t="n"/>
      <c r="BW885" s="62">
        <f>COUNTIF($G885:$BP885,"hh")</f>
        <v/>
      </c>
      <c r="BX885" s="62">
        <f>COUNTIF($G885:$BP885,"nt7")</f>
        <v/>
      </c>
      <c r="BY885" s="62">
        <f>COUNTIF($G885:$BP885,"P")+COUNTIF($G885:$BP885,"p5,a5")/2+COUNTIF($G885:$BP885,"p5,b5")/2+COUNTIF($G885:$BP885,"p5,c5")/2+COUNTIF($G885:$BP885,"p5,d5")/2</f>
        <v/>
      </c>
      <c r="BZ885" s="63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4">
        <f>IF(BZ885&gt;25,4,IF(BZ885&gt;18,3,IF(BZ885&gt;12,2,IF(BZ885&gt;4,1,0))))-BX885-2+1</f>
        <v/>
      </c>
      <c r="CE885" s="30" t="n"/>
      <c r="CF885" s="64">
        <f>CD885*CI885</f>
        <v/>
      </c>
      <c r="CG885" s="65">
        <f>F885-BY885+1</f>
        <v/>
      </c>
      <c r="CH885" s="64">
        <f>CE885*16</f>
        <v/>
      </c>
      <c r="CI885" s="66">
        <f>VLOOKUP(A885,[1]DATA!$A$6:$AI$331,34,0)</f>
        <v/>
      </c>
      <c r="CJ885" s="67">
        <f>VLOOKUP(A885,[2]CHAMCONG!A$7:CI$333,79,0)</f>
        <v/>
      </c>
      <c r="CK885" s="68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62">
        <f>COUNTIF($G886:$BP886,"a")+COUNTIF($G886:$BP886,"r0,a5")/2+COUNTIF($G886:$BP886,"p5,a5")/2</f>
        <v/>
      </c>
      <c r="BR886" s="62">
        <f>COUNTIF($G886:$BP886,"d")+COUNTIF($G886:$BP886,"r0,d5")/2+COUNTIF($G886:$BP886,"p5,d5")/2</f>
        <v/>
      </c>
      <c r="BS886" s="62">
        <f>COUNTIF($G886:$BP886,"b")+COUNTIF($G886:$BP886,"r0,b5")/2+COUNTIF($G886:$BP886,"p5,b5")/2</f>
        <v/>
      </c>
      <c r="BT886" s="62">
        <f>COUNTIF($G886:$BP886,"c")+COUNTIF($G886:$BP886,"r0,c5")/2+COUNTIF($G886:$BP886,"p5,c5")/2</f>
        <v/>
      </c>
      <c r="BU886" s="62">
        <f>COUNTIF($G886:$BP886,"KH")+COUNTIF($G886:$BP886,"TL")+COUNTIF($G886:$BP886,"L")</f>
        <v/>
      </c>
      <c r="BV886" s="62" t="n"/>
      <c r="BW886" s="62">
        <f>COUNTIF($G886:$BP886,"hh")</f>
        <v/>
      </c>
      <c r="BX886" s="62">
        <f>COUNTIF($G886:$BP886,"nt7")</f>
        <v/>
      </c>
      <c r="BY886" s="62">
        <f>COUNTIF($G886:$BP886,"P")+COUNTIF($G886:$BP886,"p5,a5")/2+COUNTIF($G886:$BP886,"p5,b5")/2+COUNTIF($G886:$BP886,"p5,c5")/2+COUNTIF($G886:$BP886,"p5,d5")/2</f>
        <v/>
      </c>
      <c r="BZ886" s="63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4">
        <f>IF(BZ886&gt;25,4,IF(BZ886&gt;18,3,IF(BZ886&gt;12,2,IF(BZ886&gt;4,1,0))))-BX886-2+1</f>
        <v/>
      </c>
      <c r="CE886" s="30" t="n"/>
      <c r="CF886" s="64">
        <f>CD886*CI886</f>
        <v/>
      </c>
      <c r="CG886" s="65">
        <f>F886-BY886+1</f>
        <v/>
      </c>
      <c r="CH886" s="64">
        <f>CE886*16</f>
        <v/>
      </c>
      <c r="CI886" s="66">
        <f>VLOOKUP(A886,[1]DATA!$A$6:$AI$331,34,0)</f>
        <v/>
      </c>
      <c r="CJ886" s="67">
        <f>VLOOKUP(A886,[2]CHAMCONG!A$7:CI$333,79,0)</f>
        <v/>
      </c>
      <c r="CK886" s="68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62">
        <f>COUNTIF($G887:$BP887,"a")+COUNTIF($G887:$BP887,"r0,a5")/2+COUNTIF($G887:$BP887,"p5,a5")/2</f>
        <v/>
      </c>
      <c r="BR887" s="62">
        <f>COUNTIF($G887:$BP887,"d")+COUNTIF($G887:$BP887,"r0,d5")/2+COUNTIF($G887:$BP887,"p5,d5")/2</f>
        <v/>
      </c>
      <c r="BS887" s="62">
        <f>COUNTIF($G887:$BP887,"b")+COUNTIF($G887:$BP887,"r0,b5")/2+COUNTIF($G887:$BP887,"p5,b5")/2</f>
        <v/>
      </c>
      <c r="BT887" s="62">
        <f>COUNTIF($G887:$BP887,"c")+COUNTIF($G887:$BP887,"r0,c5")/2+COUNTIF($G887:$BP887,"p5,c5")/2</f>
        <v/>
      </c>
      <c r="BU887" s="62">
        <f>COUNTIF($G887:$BP887,"KH")+COUNTIF($G887:$BP887,"TL")+COUNTIF($G887:$BP887,"L")</f>
        <v/>
      </c>
      <c r="BV887" s="62" t="n"/>
      <c r="BW887" s="62">
        <f>COUNTIF($G887:$BP887,"hh")</f>
        <v/>
      </c>
      <c r="BX887" s="62">
        <f>COUNTIF($G887:$BP887,"nt7")</f>
        <v/>
      </c>
      <c r="BY887" s="62">
        <f>COUNTIF($G887:$BP887,"P")+COUNTIF($G887:$BP887,"p5,a5")/2+COUNTIF($G887:$BP887,"p5,b5")/2+COUNTIF($G887:$BP887,"p5,c5")/2+COUNTIF($G887:$BP887,"p5,d5")/2</f>
        <v/>
      </c>
      <c r="BZ887" s="63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4">
        <f>IF(BZ887&gt;25,4,IF(BZ887&gt;18,3,IF(BZ887&gt;12,2,IF(BZ887&gt;4,1,0))))-BX887-2+1</f>
        <v/>
      </c>
      <c r="CE887" s="30" t="n"/>
      <c r="CF887" s="64">
        <f>CD887*CI887</f>
        <v/>
      </c>
      <c r="CG887" s="65">
        <f>F887-BY887+1</f>
        <v/>
      </c>
      <c r="CH887" s="64">
        <f>CE887*16</f>
        <v/>
      </c>
      <c r="CI887" s="66">
        <f>VLOOKUP(A887,[1]DATA!$A$6:$AI$331,34,0)</f>
        <v/>
      </c>
      <c r="CJ887" s="67">
        <f>VLOOKUP(A887,[2]CHAMCONG!A$7:CI$333,79,0)</f>
        <v/>
      </c>
      <c r="CK887" s="68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62">
        <f>COUNTIF($G888:$BP888,"a")+COUNTIF($G888:$BP888,"r0,a5")/2+COUNTIF($G888:$BP888,"p5,a5")/2</f>
        <v/>
      </c>
      <c r="BR888" s="62">
        <f>COUNTIF($G888:$BP888,"d")+COUNTIF($G888:$BP888,"r0,d5")/2+COUNTIF($G888:$BP888,"p5,d5")/2</f>
        <v/>
      </c>
      <c r="BS888" s="62">
        <f>COUNTIF($G888:$BP888,"b")+COUNTIF($G888:$BP888,"r0,b5")/2+COUNTIF($G888:$BP888,"p5,b5")/2</f>
        <v/>
      </c>
      <c r="BT888" s="62">
        <f>COUNTIF($G888:$BP888,"c")+COUNTIF($G888:$BP888,"r0,c5")/2+COUNTIF($G888:$BP888,"p5,c5")/2</f>
        <v/>
      </c>
      <c r="BU888" s="62">
        <f>COUNTIF($G888:$BP888,"KH")+COUNTIF($G888:$BP888,"TL")+COUNTIF($G888:$BP888,"L")</f>
        <v/>
      </c>
      <c r="BV888" s="62" t="n"/>
      <c r="BW888" s="62">
        <f>COUNTIF($G888:$BP888,"hh")</f>
        <v/>
      </c>
      <c r="BX888" s="62">
        <f>COUNTIF($G888:$BP888,"nt7")</f>
        <v/>
      </c>
      <c r="BY888" s="62">
        <f>COUNTIF($G888:$BP888,"P")+COUNTIF($G888:$BP888,"p5,a5")/2+COUNTIF($G888:$BP888,"p5,b5")/2+COUNTIF($G888:$BP888,"p5,c5")/2+COUNTIF($G888:$BP888,"p5,d5")/2</f>
        <v/>
      </c>
      <c r="BZ888" s="63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4">
        <f>IF(BZ888&gt;25,4,IF(BZ888&gt;18,3,IF(BZ888&gt;12,2,IF(BZ888&gt;4,1,0))))-BX888-2+1</f>
        <v/>
      </c>
      <c r="CE888" s="30" t="n"/>
      <c r="CF888" s="64">
        <f>CD888*CI888</f>
        <v/>
      </c>
      <c r="CG888" s="65">
        <f>F888-BY888+1</f>
        <v/>
      </c>
      <c r="CH888" s="64">
        <f>CE888*16</f>
        <v/>
      </c>
      <c r="CI888" s="66">
        <f>VLOOKUP(A888,[1]DATA!$A$6:$AI$331,34,0)</f>
        <v/>
      </c>
      <c r="CJ888" s="67">
        <f>VLOOKUP(A888,[2]CHAMCONG!A$7:CI$333,79,0)</f>
        <v/>
      </c>
      <c r="CK888" s="68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62">
        <f>COUNTIF($G889:$BP889,"a")+COUNTIF($G889:$BP889,"r0,a5")/2+COUNTIF($G889:$BP889,"p5,a5")/2</f>
        <v/>
      </c>
      <c r="BR889" s="62">
        <f>COUNTIF($G889:$BP889,"d")+COUNTIF($G889:$BP889,"r0,d5")/2+COUNTIF($G889:$BP889,"p5,d5")/2</f>
        <v/>
      </c>
      <c r="BS889" s="62">
        <f>COUNTIF($G889:$BP889,"b")+COUNTIF($G889:$BP889,"r0,b5")/2+COUNTIF($G889:$BP889,"p5,b5")/2</f>
        <v/>
      </c>
      <c r="BT889" s="62">
        <f>COUNTIF($G889:$BP889,"c")+COUNTIF($G889:$BP889,"r0,c5")/2+COUNTIF($G889:$BP889,"p5,c5")/2</f>
        <v/>
      </c>
      <c r="BU889" s="62">
        <f>COUNTIF($G889:$BP889,"KH")+COUNTIF($G889:$BP889,"TL")+COUNTIF($G889:$BP889,"L")</f>
        <v/>
      </c>
      <c r="BV889" s="62" t="n"/>
      <c r="BW889" s="62">
        <f>COUNTIF($G889:$BP889,"hh")</f>
        <v/>
      </c>
      <c r="BX889" s="62">
        <f>COUNTIF($G889:$BP889,"nt7")</f>
        <v/>
      </c>
      <c r="BY889" s="62">
        <f>COUNTIF($G889:$BP889,"P")+COUNTIF($G889:$BP889,"p5,a5")/2+COUNTIF($G889:$BP889,"p5,b5")/2+COUNTIF($G889:$BP889,"p5,c5")/2+COUNTIF($G889:$BP889,"p5,d5")/2</f>
        <v/>
      </c>
      <c r="BZ889" s="63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4">
        <f>IF(BZ889&gt;25,4,IF(BZ889&gt;18,3,IF(BZ889&gt;12,2,IF(BZ889&gt;4,1,0))))-BX889-2+1</f>
        <v/>
      </c>
      <c r="CE889" s="30" t="n"/>
      <c r="CF889" s="64">
        <f>CD889*CI889</f>
        <v/>
      </c>
      <c r="CG889" s="65">
        <f>F889-BY889+1</f>
        <v/>
      </c>
      <c r="CH889" s="64">
        <f>CE889*16</f>
        <v/>
      </c>
      <c r="CI889" s="66">
        <f>VLOOKUP(A889,[1]DATA!$A$6:$AI$331,34,0)</f>
        <v/>
      </c>
      <c r="CJ889" s="67">
        <f>VLOOKUP(A889,[2]CHAMCONG!A$7:CI$333,79,0)</f>
        <v/>
      </c>
      <c r="CK889" s="68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62">
        <f>COUNTIF($G890:$BP890,"a")+COUNTIF($G890:$BP890,"r0,a5")/2+COUNTIF($G890:$BP890,"p5,a5")/2</f>
        <v/>
      </c>
      <c r="BR890" s="62">
        <f>COUNTIF($G890:$BP890,"d")+COUNTIF($G890:$BP890,"r0,d5")/2+COUNTIF($G890:$BP890,"p5,d5")/2</f>
        <v/>
      </c>
      <c r="BS890" s="62">
        <f>COUNTIF($G890:$BP890,"b")+COUNTIF($G890:$BP890,"r0,b5")/2+COUNTIF($G890:$BP890,"p5,b5")/2</f>
        <v/>
      </c>
      <c r="BT890" s="62">
        <f>COUNTIF($G890:$BP890,"c")+COUNTIF($G890:$BP890,"r0,c5")/2+COUNTIF($G890:$BP890,"p5,c5")/2</f>
        <v/>
      </c>
      <c r="BU890" s="62">
        <f>COUNTIF($G890:$BP890,"KH")+COUNTIF($G890:$BP890,"TL")+COUNTIF($G890:$BP890,"L")</f>
        <v/>
      </c>
      <c r="BV890" s="62" t="n"/>
      <c r="BW890" s="62">
        <f>COUNTIF($G890:$BP890,"hh")</f>
        <v/>
      </c>
      <c r="BX890" s="62">
        <f>COUNTIF($G890:$BP890,"nt7")</f>
        <v/>
      </c>
      <c r="BY890" s="62">
        <f>COUNTIF($G890:$BP890,"P")+COUNTIF($G890:$BP890,"p5,a5")/2+COUNTIF($G890:$BP890,"p5,b5")/2+COUNTIF($G890:$BP890,"p5,c5")/2+COUNTIF($G890:$BP890,"p5,d5")/2</f>
        <v/>
      </c>
      <c r="BZ890" s="63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4">
        <f>IF(BZ890&gt;25,4,IF(BZ890&gt;18,3,IF(BZ890&gt;12,2,IF(BZ890&gt;4,1,0))))-BX890-2+1</f>
        <v/>
      </c>
      <c r="CE890" s="30" t="n"/>
      <c r="CF890" s="64">
        <f>CD890*CI890</f>
        <v/>
      </c>
      <c r="CG890" s="65">
        <f>F890-BY890+1</f>
        <v/>
      </c>
      <c r="CH890" s="64">
        <f>CE890*16</f>
        <v/>
      </c>
      <c r="CI890" s="66">
        <f>VLOOKUP(A890,[1]DATA!$A$6:$AI$331,34,0)</f>
        <v/>
      </c>
      <c r="CJ890" s="67">
        <f>VLOOKUP(A890,[2]CHAMCONG!A$7:CI$333,79,0)</f>
        <v/>
      </c>
      <c r="CK890" s="68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62">
        <f>COUNTIF($G891:$BP891,"a")+COUNTIF($G891:$BP891,"r0,a5")/2+COUNTIF($G891:$BP891,"p5,a5")/2</f>
        <v/>
      </c>
      <c r="BR891" s="62">
        <f>COUNTIF($G891:$BP891,"d")+COUNTIF($G891:$BP891,"r0,d5")/2+COUNTIF($G891:$BP891,"p5,d5")/2</f>
        <v/>
      </c>
      <c r="BS891" s="62">
        <f>COUNTIF($G891:$BP891,"b")+COUNTIF($G891:$BP891,"r0,b5")/2+COUNTIF($G891:$BP891,"p5,b5")/2</f>
        <v/>
      </c>
      <c r="BT891" s="62">
        <f>COUNTIF($G891:$BP891,"c")+COUNTIF($G891:$BP891,"r0,c5")/2+COUNTIF($G891:$BP891,"p5,c5")/2</f>
        <v/>
      </c>
      <c r="BU891" s="62">
        <f>COUNTIF($G891:$BP891,"KH")+COUNTIF($G891:$BP891,"TL")+COUNTIF($G891:$BP891,"L")</f>
        <v/>
      </c>
      <c r="BV891" s="62" t="n"/>
      <c r="BW891" s="62">
        <f>COUNTIF($G891:$BP891,"hh")</f>
        <v/>
      </c>
      <c r="BX891" s="62">
        <f>COUNTIF($G891:$BP891,"nt7")</f>
        <v/>
      </c>
      <c r="BY891" s="62">
        <f>COUNTIF($G891:$BP891,"P")+COUNTIF($G891:$BP891,"p5,a5")/2+COUNTIF($G891:$BP891,"p5,b5")/2+COUNTIF($G891:$BP891,"p5,c5")/2+COUNTIF($G891:$BP891,"p5,d5")/2</f>
        <v/>
      </c>
      <c r="BZ891" s="63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4">
        <f>IF(BZ891&gt;25,4,IF(BZ891&gt;18,3,IF(BZ891&gt;12,2,IF(BZ891&gt;4,1,0))))-BX891-2+1</f>
        <v/>
      </c>
      <c r="CE891" s="30" t="n"/>
      <c r="CF891" s="64">
        <f>CD891*CI891</f>
        <v/>
      </c>
      <c r="CG891" s="65">
        <f>F891-BY891+1</f>
        <v/>
      </c>
      <c r="CH891" s="64">
        <f>CE891*16</f>
        <v/>
      </c>
      <c r="CI891" s="66">
        <f>VLOOKUP(A891,[1]DATA!$A$6:$AI$331,34,0)</f>
        <v/>
      </c>
      <c r="CJ891" s="67">
        <f>VLOOKUP(A891,[2]CHAMCONG!A$7:CI$333,79,0)</f>
        <v/>
      </c>
      <c r="CK891" s="68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62">
        <f>COUNTIF($G892:$BP892,"a")+COUNTIF($G892:$BP892,"r0,a5")/2+COUNTIF($G892:$BP892,"p5,a5")/2</f>
        <v/>
      </c>
      <c r="BR892" s="62">
        <f>COUNTIF($G892:$BP892,"d")+COUNTIF($G892:$BP892,"r0,d5")/2+COUNTIF($G892:$BP892,"p5,d5")/2</f>
        <v/>
      </c>
      <c r="BS892" s="62">
        <f>COUNTIF($G892:$BP892,"b")+COUNTIF($G892:$BP892,"r0,b5")/2+COUNTIF($G892:$BP892,"p5,b5")/2</f>
        <v/>
      </c>
      <c r="BT892" s="62">
        <f>COUNTIF($G892:$BP892,"c")+COUNTIF($G892:$BP892,"r0,c5")/2+COUNTIF($G892:$BP892,"p5,c5")/2</f>
        <v/>
      </c>
      <c r="BU892" s="62">
        <f>COUNTIF($G892:$BP892,"KH")+COUNTIF($G892:$BP892,"TL")+COUNTIF($G892:$BP892,"L")</f>
        <v/>
      </c>
      <c r="BV892" s="62" t="n"/>
      <c r="BW892" s="62">
        <f>COUNTIF($G892:$BP892,"hh")</f>
        <v/>
      </c>
      <c r="BX892" s="62">
        <f>COUNTIF($G892:$BP892,"nt7")</f>
        <v/>
      </c>
      <c r="BY892" s="62">
        <f>COUNTIF($G892:$BP892,"P")+COUNTIF($G892:$BP892,"p5,a5")/2+COUNTIF($G892:$BP892,"p5,b5")/2+COUNTIF($G892:$BP892,"p5,c5")/2+COUNTIF($G892:$BP892,"p5,d5")/2</f>
        <v/>
      </c>
      <c r="BZ892" s="63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4">
        <f>IF(BZ892&gt;25,4,IF(BZ892&gt;18,3,IF(BZ892&gt;12,2,IF(BZ892&gt;4,1,0))))-BX892-2+1</f>
        <v/>
      </c>
      <c r="CE892" s="30" t="n"/>
      <c r="CF892" s="64">
        <f>CD892*CI892</f>
        <v/>
      </c>
      <c r="CG892" s="65">
        <f>F892-BY892+1</f>
        <v/>
      </c>
      <c r="CH892" s="64">
        <f>CE892*16</f>
        <v/>
      </c>
      <c r="CI892" s="66">
        <f>VLOOKUP(A892,[1]DATA!$A$6:$AI$331,34,0)</f>
        <v/>
      </c>
      <c r="CJ892" s="67">
        <f>VLOOKUP(A892,[2]CHAMCONG!A$7:CI$333,79,0)</f>
        <v/>
      </c>
      <c r="CK892" s="68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62">
        <f>COUNTIF($G893:$BP893,"a")+COUNTIF($G893:$BP893,"r0,a5")/2+COUNTIF($G893:$BP893,"p5,a5")/2</f>
        <v/>
      </c>
      <c r="BR893" s="62">
        <f>COUNTIF($G893:$BP893,"d")+COUNTIF($G893:$BP893,"r0,d5")/2+COUNTIF($G893:$BP893,"p5,d5")/2</f>
        <v/>
      </c>
      <c r="BS893" s="62">
        <f>COUNTIF($G893:$BP893,"b")+COUNTIF($G893:$BP893,"r0,b5")/2+COUNTIF($G893:$BP893,"p5,b5")/2</f>
        <v/>
      </c>
      <c r="BT893" s="62">
        <f>COUNTIF($G893:$BP893,"c")+COUNTIF($G893:$BP893,"r0,c5")/2+COUNTIF($G893:$BP893,"p5,c5")/2</f>
        <v/>
      </c>
      <c r="BU893" s="62">
        <f>COUNTIF($G893:$BP893,"KH")+COUNTIF($G893:$BP893,"TL")+COUNTIF($G893:$BP893,"L")</f>
        <v/>
      </c>
      <c r="BV893" s="62" t="n"/>
      <c r="BW893" s="62">
        <f>COUNTIF($G893:$BP893,"hh")</f>
        <v/>
      </c>
      <c r="BX893" s="62">
        <f>COUNTIF($G893:$BP893,"nt7")</f>
        <v/>
      </c>
      <c r="BY893" s="62">
        <f>COUNTIF($G893:$BP893,"P")+COUNTIF($G893:$BP893,"p5,a5")/2+COUNTIF($G893:$BP893,"p5,b5")/2+COUNTIF($G893:$BP893,"p5,c5")/2+COUNTIF($G893:$BP893,"p5,d5")/2</f>
        <v/>
      </c>
      <c r="BZ893" s="63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4">
        <f>IF(BZ893&gt;25,4,IF(BZ893&gt;18,3,IF(BZ893&gt;12,2,IF(BZ893&gt;4,1,0))))-BX893-2+1</f>
        <v/>
      </c>
      <c r="CE893" s="30" t="n"/>
      <c r="CF893" s="64">
        <f>CD893*CI893</f>
        <v/>
      </c>
      <c r="CG893" s="65">
        <f>F893-BY893+1</f>
        <v/>
      </c>
      <c r="CH893" s="64">
        <f>CE893*16</f>
        <v/>
      </c>
      <c r="CI893" s="66">
        <f>VLOOKUP(A893,[1]DATA!$A$6:$AI$331,34,0)</f>
        <v/>
      </c>
      <c r="CJ893" s="67">
        <f>VLOOKUP(A893,[2]CHAMCONG!A$7:CI$333,79,0)</f>
        <v/>
      </c>
      <c r="CK893" s="68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62">
        <f>COUNTIF($G894:$BP894,"a")+COUNTIF($G894:$BP894,"r0,a5")/2+COUNTIF($G894:$BP894,"p5,a5")/2</f>
        <v/>
      </c>
      <c r="BR894" s="62">
        <f>COUNTIF($G894:$BP894,"d")+COUNTIF($G894:$BP894,"r0,d5")/2+COUNTIF($G894:$BP894,"p5,d5")/2</f>
        <v/>
      </c>
      <c r="BS894" s="62">
        <f>COUNTIF($G894:$BP894,"b")+COUNTIF($G894:$BP894,"r0,b5")/2+COUNTIF($G894:$BP894,"p5,b5")/2</f>
        <v/>
      </c>
      <c r="BT894" s="62">
        <f>COUNTIF($G894:$BP894,"c")+COUNTIF($G894:$BP894,"r0,c5")/2+COUNTIF($G894:$BP894,"p5,c5")/2</f>
        <v/>
      </c>
      <c r="BU894" s="62">
        <f>COUNTIF($G894:$BP894,"KH")+COUNTIF($G894:$BP894,"TL")+COUNTIF($G894:$BP894,"L")</f>
        <v/>
      </c>
      <c r="BV894" s="62" t="n"/>
      <c r="BW894" s="62">
        <f>COUNTIF($G894:$BP894,"hh")</f>
        <v/>
      </c>
      <c r="BX894" s="62">
        <f>COUNTIF($G894:$BP894,"nt7")</f>
        <v/>
      </c>
      <c r="BY894" s="62">
        <f>COUNTIF($G894:$BP894,"P")+COUNTIF($G894:$BP894,"p5,a5")/2+COUNTIF($G894:$BP894,"p5,b5")/2+COUNTIF($G894:$BP894,"p5,c5")/2+COUNTIF($G894:$BP894,"p5,d5")/2</f>
        <v/>
      </c>
      <c r="BZ894" s="63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4">
        <f>IF(BZ894&gt;25,4,IF(BZ894&gt;18,3,IF(BZ894&gt;12,2,IF(BZ894&gt;4,1,0))))-BX894-2+1</f>
        <v/>
      </c>
      <c r="CE894" s="30" t="n"/>
      <c r="CF894" s="64">
        <f>CD894*CI894</f>
        <v/>
      </c>
      <c r="CG894" s="65">
        <f>F894-BY894+1</f>
        <v/>
      </c>
      <c r="CH894" s="64">
        <f>CE894*16</f>
        <v/>
      </c>
      <c r="CI894" s="66">
        <f>VLOOKUP(A894,[1]DATA!$A$6:$AI$331,34,0)</f>
        <v/>
      </c>
      <c r="CJ894" s="67">
        <f>VLOOKUP(A894,[2]CHAMCONG!A$7:CI$333,79,0)</f>
        <v/>
      </c>
      <c r="CK894" s="68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62">
        <f>COUNTIF($G895:$BP895,"a")+COUNTIF($G895:$BP895,"r0,a5")/2+COUNTIF($G895:$BP895,"p5,a5")/2</f>
        <v/>
      </c>
      <c r="BR895" s="62">
        <f>COUNTIF($G895:$BP895,"d")+COUNTIF($G895:$BP895,"r0,d5")/2+COUNTIF($G895:$BP895,"p5,d5")/2</f>
        <v/>
      </c>
      <c r="BS895" s="62">
        <f>COUNTIF($G895:$BP895,"b")+COUNTIF($G895:$BP895,"r0,b5")/2+COUNTIF($G895:$BP895,"p5,b5")/2</f>
        <v/>
      </c>
      <c r="BT895" s="62">
        <f>COUNTIF($G895:$BP895,"c")+COUNTIF($G895:$BP895,"r0,c5")/2+COUNTIF($G895:$BP895,"p5,c5")/2</f>
        <v/>
      </c>
      <c r="BU895" s="62">
        <f>COUNTIF($G895:$BP895,"KH")+COUNTIF($G895:$BP895,"TL")+COUNTIF($G895:$BP895,"L")</f>
        <v/>
      </c>
      <c r="BV895" s="62" t="n"/>
      <c r="BW895" s="62">
        <f>COUNTIF($G895:$BP895,"hh")</f>
        <v/>
      </c>
      <c r="BX895" s="62">
        <f>COUNTIF($G895:$BP895,"nt7")</f>
        <v/>
      </c>
      <c r="BY895" s="62">
        <f>COUNTIF($G895:$BP895,"P")+COUNTIF($G895:$BP895,"p5,a5")/2+COUNTIF($G895:$BP895,"p5,b5")/2+COUNTIF($G895:$BP895,"p5,c5")/2+COUNTIF($G895:$BP895,"p5,d5")/2</f>
        <v/>
      </c>
      <c r="BZ895" s="63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4">
        <f>IF(BZ895&gt;25,4,IF(BZ895&gt;18,3,IF(BZ895&gt;12,2,IF(BZ895&gt;4,1,0))))-BX895-2+1</f>
        <v/>
      </c>
      <c r="CE895" s="30" t="n"/>
      <c r="CF895" s="64">
        <f>CD895*CI895</f>
        <v/>
      </c>
      <c r="CG895" s="65">
        <f>F895-BY895+1</f>
        <v/>
      </c>
      <c r="CH895" s="64">
        <f>CE895*16</f>
        <v/>
      </c>
      <c r="CI895" s="66">
        <f>VLOOKUP(A895,[1]DATA!$A$6:$AI$331,34,0)</f>
        <v/>
      </c>
      <c r="CJ895" s="67">
        <f>VLOOKUP(A895,[2]CHAMCONG!A$7:CI$333,79,0)</f>
        <v/>
      </c>
      <c r="CK895" s="68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62">
        <f>COUNTIF($G896:$BP896,"a")+COUNTIF($G896:$BP896,"r0,a5")/2+COUNTIF($G896:$BP896,"p5,a5")/2</f>
        <v/>
      </c>
      <c r="BR896" s="62">
        <f>COUNTIF($G896:$BP896,"d")+COUNTIF($G896:$BP896,"r0,d5")/2+COUNTIF($G896:$BP896,"p5,d5")/2</f>
        <v/>
      </c>
      <c r="BS896" s="62">
        <f>COUNTIF($G896:$BP896,"b")+COUNTIF($G896:$BP896,"r0,b5")/2+COUNTIF($G896:$BP896,"p5,b5")/2</f>
        <v/>
      </c>
      <c r="BT896" s="62">
        <f>COUNTIF($G896:$BP896,"c")+COUNTIF($G896:$BP896,"r0,c5")/2+COUNTIF($G896:$BP896,"p5,c5")/2</f>
        <v/>
      </c>
      <c r="BU896" s="62">
        <f>COUNTIF($G896:$BP896,"KH")+COUNTIF($G896:$BP896,"TL")+COUNTIF($G896:$BP896,"L")</f>
        <v/>
      </c>
      <c r="BV896" s="62" t="n"/>
      <c r="BW896" s="62">
        <f>COUNTIF($G896:$BP896,"hh")</f>
        <v/>
      </c>
      <c r="BX896" s="62">
        <f>COUNTIF($G896:$BP896,"nt7")</f>
        <v/>
      </c>
      <c r="BY896" s="62">
        <f>COUNTIF($G896:$BP896,"P")+COUNTIF($G896:$BP896,"p5,a5")/2+COUNTIF($G896:$BP896,"p5,b5")/2+COUNTIF($G896:$BP896,"p5,c5")/2+COUNTIF($G896:$BP896,"p5,d5")/2</f>
        <v/>
      </c>
      <c r="BZ896" s="63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4">
        <f>IF(BZ896&gt;25,4,IF(BZ896&gt;18,3,IF(BZ896&gt;12,2,IF(BZ896&gt;4,1,0))))-BX896-2+1</f>
        <v/>
      </c>
      <c r="CE896" s="30" t="n"/>
      <c r="CF896" s="64">
        <f>CD896*CI896</f>
        <v/>
      </c>
      <c r="CG896" s="65">
        <f>F896-BY896+1</f>
        <v/>
      </c>
      <c r="CH896" s="64">
        <f>CE896*16</f>
        <v/>
      </c>
      <c r="CI896" s="66">
        <f>VLOOKUP(A896,[1]DATA!$A$6:$AI$331,34,0)</f>
        <v/>
      </c>
      <c r="CJ896" s="67">
        <f>VLOOKUP(A896,[2]CHAMCONG!A$7:CI$333,79,0)</f>
        <v/>
      </c>
      <c r="CK896" s="68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62">
        <f>COUNTIF($G897:$BP897,"a")+COUNTIF($G897:$BP897,"r0,a5")/2+COUNTIF($G897:$BP897,"p5,a5")/2</f>
        <v/>
      </c>
      <c r="BR897" s="62">
        <f>COUNTIF($G897:$BP897,"d")+COUNTIF($G897:$BP897,"r0,d5")/2+COUNTIF($G897:$BP897,"p5,d5")/2</f>
        <v/>
      </c>
      <c r="BS897" s="62">
        <f>COUNTIF($G897:$BP897,"b")+COUNTIF($G897:$BP897,"r0,b5")/2+COUNTIF($G897:$BP897,"p5,b5")/2</f>
        <v/>
      </c>
      <c r="BT897" s="62">
        <f>COUNTIF($G897:$BP897,"c")+COUNTIF($G897:$BP897,"r0,c5")/2+COUNTIF($G897:$BP897,"p5,c5")/2</f>
        <v/>
      </c>
      <c r="BU897" s="62">
        <f>COUNTIF($G897:$BP897,"KH")+COUNTIF($G897:$BP897,"TL")+COUNTIF($G897:$BP897,"L")</f>
        <v/>
      </c>
      <c r="BV897" s="62" t="n"/>
      <c r="BW897" s="62">
        <f>COUNTIF($G897:$BP897,"hh")</f>
        <v/>
      </c>
      <c r="BX897" s="62">
        <f>COUNTIF($G897:$BP897,"nt7")</f>
        <v/>
      </c>
      <c r="BY897" s="62">
        <f>COUNTIF($G897:$BP897,"P")+COUNTIF($G897:$BP897,"p5,a5")/2+COUNTIF($G897:$BP897,"p5,b5")/2+COUNTIF($G897:$BP897,"p5,c5")/2+COUNTIF($G897:$BP897,"p5,d5")/2</f>
        <v/>
      </c>
      <c r="BZ897" s="63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4">
        <f>IF(BZ897&gt;25,4,IF(BZ897&gt;18,3,IF(BZ897&gt;12,2,IF(BZ897&gt;4,1,0))))-BX897-2+1</f>
        <v/>
      </c>
      <c r="CE897" s="30" t="n"/>
      <c r="CF897" s="64">
        <f>CD897*CI897</f>
        <v/>
      </c>
      <c r="CG897" s="65">
        <f>F897-BY897+1</f>
        <v/>
      </c>
      <c r="CH897" s="64">
        <f>CE897*16</f>
        <v/>
      </c>
      <c r="CI897" s="66">
        <f>VLOOKUP(A897,[1]DATA!$A$6:$AI$331,34,0)</f>
        <v/>
      </c>
      <c r="CJ897" s="67">
        <f>VLOOKUP(A897,[2]CHAMCONG!A$7:CI$333,79,0)</f>
        <v/>
      </c>
      <c r="CK897" s="68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62">
        <f>COUNTIF($G898:$BP898,"a")+COUNTIF($G898:$BP898,"r0,a5")/2+COUNTIF($G898:$BP898,"p5,a5")/2</f>
        <v/>
      </c>
      <c r="BR898" s="62">
        <f>COUNTIF($G898:$BP898,"d")+COUNTIF($G898:$BP898,"r0,d5")/2+COUNTIF($G898:$BP898,"p5,d5")/2</f>
        <v/>
      </c>
      <c r="BS898" s="62">
        <f>COUNTIF($G898:$BP898,"b")+COUNTIF($G898:$BP898,"r0,b5")/2+COUNTIF($G898:$BP898,"p5,b5")/2</f>
        <v/>
      </c>
      <c r="BT898" s="62">
        <f>COUNTIF($G898:$BP898,"c")+COUNTIF($G898:$BP898,"r0,c5")/2+COUNTIF($G898:$BP898,"p5,c5")/2</f>
        <v/>
      </c>
      <c r="BU898" s="62">
        <f>COUNTIF($G898:$BP898,"KH")+COUNTIF($G898:$BP898,"TL")+COUNTIF($G898:$BP898,"L")</f>
        <v/>
      </c>
      <c r="BV898" s="62" t="n"/>
      <c r="BW898" s="62">
        <f>COUNTIF($G898:$BP898,"hh")</f>
        <v/>
      </c>
      <c r="BX898" s="62">
        <f>COUNTIF($G898:$BP898,"nt7")</f>
        <v/>
      </c>
      <c r="BY898" s="62">
        <f>COUNTIF($G898:$BP898,"P")+COUNTIF($G898:$BP898,"p5,a5")/2+COUNTIF($G898:$BP898,"p5,b5")/2+COUNTIF($G898:$BP898,"p5,c5")/2+COUNTIF($G898:$BP898,"p5,d5")/2</f>
        <v/>
      </c>
      <c r="BZ898" s="63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4">
        <f>IF(BZ898&gt;25,4,IF(BZ898&gt;18,3,IF(BZ898&gt;12,2,IF(BZ898&gt;4,1,0))))-BX898-2+1</f>
        <v/>
      </c>
      <c r="CE898" s="30" t="n"/>
      <c r="CF898" s="64">
        <f>CD898*CI898</f>
        <v/>
      </c>
      <c r="CG898" s="65">
        <f>F898-BY898+1</f>
        <v/>
      </c>
      <c r="CH898" s="64">
        <f>CE898*16</f>
        <v/>
      </c>
      <c r="CI898" s="66">
        <f>VLOOKUP(A898,[1]DATA!$A$6:$AI$331,34,0)</f>
        <v/>
      </c>
      <c r="CJ898" s="67">
        <f>VLOOKUP(A898,[2]CHAMCONG!A$7:CI$333,79,0)</f>
        <v/>
      </c>
      <c r="CK898" s="68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62">
        <f>COUNTIF($G899:$BP899,"a")+COUNTIF($G899:$BP899,"r0,a5")/2+COUNTIF($G899:$BP899,"p5,a5")/2</f>
        <v/>
      </c>
      <c r="BR899" s="62">
        <f>COUNTIF($G899:$BP899,"d")+COUNTIF($G899:$BP899,"r0,d5")/2+COUNTIF($G899:$BP899,"p5,d5")/2</f>
        <v/>
      </c>
      <c r="BS899" s="62">
        <f>COUNTIF($G899:$BP899,"b")+COUNTIF($G899:$BP899,"r0,b5")/2+COUNTIF($G899:$BP899,"p5,b5")/2</f>
        <v/>
      </c>
      <c r="BT899" s="62">
        <f>COUNTIF($G899:$BP899,"c")+COUNTIF($G899:$BP899,"r0,c5")/2+COUNTIF($G899:$BP899,"p5,c5")/2</f>
        <v/>
      </c>
      <c r="BU899" s="62">
        <f>COUNTIF($G899:$BP899,"KH")+COUNTIF($G899:$BP899,"TL")+COUNTIF($G899:$BP899,"L")</f>
        <v/>
      </c>
      <c r="BV899" s="62" t="n"/>
      <c r="BW899" s="62">
        <f>COUNTIF($G899:$BP899,"hh")</f>
        <v/>
      </c>
      <c r="BX899" s="62">
        <f>COUNTIF($G899:$BP899,"nt7")</f>
        <v/>
      </c>
      <c r="BY899" s="62">
        <f>COUNTIF($G899:$BP899,"P")+COUNTIF($G899:$BP899,"p5,a5")/2+COUNTIF($G899:$BP899,"p5,b5")/2+COUNTIF($G899:$BP899,"p5,c5")/2+COUNTIF($G899:$BP899,"p5,d5")/2</f>
        <v/>
      </c>
      <c r="BZ899" s="63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4">
        <f>IF(BZ899&gt;25,4,IF(BZ899&gt;18,3,IF(BZ899&gt;12,2,IF(BZ899&gt;4,1,0))))-BX899-2+1</f>
        <v/>
      </c>
      <c r="CE899" s="30" t="n"/>
      <c r="CF899" s="64">
        <f>CD899*CI899</f>
        <v/>
      </c>
      <c r="CG899" s="65">
        <f>F899-BY899+1</f>
        <v/>
      </c>
      <c r="CH899" s="64">
        <f>CE899*16</f>
        <v/>
      </c>
      <c r="CI899" s="66">
        <f>VLOOKUP(A899,[1]DATA!$A$6:$AI$331,34,0)</f>
        <v/>
      </c>
      <c r="CJ899" s="67">
        <f>VLOOKUP(A899,[2]CHAMCONG!A$7:CI$333,79,0)</f>
        <v/>
      </c>
      <c r="CK899" s="68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62">
        <f>COUNTIF($G900:$BP900,"a")+COUNTIF($G900:$BP900,"r0,a5")/2+COUNTIF($G900:$BP900,"p5,a5")/2</f>
        <v/>
      </c>
      <c r="BR900" s="62">
        <f>COUNTIF($G900:$BP900,"d")+COUNTIF($G900:$BP900,"r0,d5")/2+COUNTIF($G900:$BP900,"p5,d5")/2</f>
        <v/>
      </c>
      <c r="BS900" s="62">
        <f>COUNTIF($G900:$BP900,"b")+COUNTIF($G900:$BP900,"r0,b5")/2+COUNTIF($G900:$BP900,"p5,b5")/2</f>
        <v/>
      </c>
      <c r="BT900" s="62">
        <f>COUNTIF($G900:$BP900,"c")+COUNTIF($G900:$BP900,"r0,c5")/2+COUNTIF($G900:$BP900,"p5,c5")/2</f>
        <v/>
      </c>
      <c r="BU900" s="62">
        <f>COUNTIF($G900:$BP900,"KH")+COUNTIF($G900:$BP900,"TL")+COUNTIF($G900:$BP900,"L")</f>
        <v/>
      </c>
      <c r="BV900" s="62" t="n"/>
      <c r="BW900" s="62">
        <f>COUNTIF($G900:$BP900,"hh")</f>
        <v/>
      </c>
      <c r="BX900" s="62">
        <f>COUNTIF($G900:$BP900,"nt7")</f>
        <v/>
      </c>
      <c r="BY900" s="62">
        <f>COUNTIF($G900:$BP900,"P")+COUNTIF($G900:$BP900,"p5,a5")/2+COUNTIF($G900:$BP900,"p5,b5")/2+COUNTIF($G900:$BP900,"p5,c5")/2+COUNTIF($G900:$BP900,"p5,d5")/2</f>
        <v/>
      </c>
      <c r="BZ900" s="63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4">
        <f>IF(BZ900&gt;25,4,IF(BZ900&gt;18,3,IF(BZ900&gt;12,2,IF(BZ900&gt;4,1,0))))-BX900-2+1</f>
        <v/>
      </c>
      <c r="CE900" s="30" t="n"/>
      <c r="CF900" s="64">
        <f>CD900*CI900</f>
        <v/>
      </c>
      <c r="CG900" s="65">
        <f>F900-BY900+1</f>
        <v/>
      </c>
      <c r="CH900" s="64">
        <f>CE900*16</f>
        <v/>
      </c>
      <c r="CI900" s="66">
        <f>VLOOKUP(A900,[1]DATA!$A$6:$AI$331,34,0)</f>
        <v/>
      </c>
      <c r="CJ900" s="67">
        <f>VLOOKUP(A900,[2]CHAMCONG!A$7:CI$333,79,0)</f>
        <v/>
      </c>
      <c r="CK900" s="68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62">
        <f>COUNTIF($G901:$BP901,"a")+COUNTIF($G901:$BP901,"r0,a5")/2+COUNTIF($G901:$BP901,"p5,a5")/2</f>
        <v/>
      </c>
      <c r="BR901" s="62">
        <f>COUNTIF($G901:$BP901,"d")+COUNTIF($G901:$BP901,"r0,d5")/2+COUNTIF($G901:$BP901,"p5,d5")/2</f>
        <v/>
      </c>
      <c r="BS901" s="62">
        <f>COUNTIF($G901:$BP901,"b")+COUNTIF($G901:$BP901,"r0,b5")/2+COUNTIF($G901:$BP901,"p5,b5")/2</f>
        <v/>
      </c>
      <c r="BT901" s="62">
        <f>COUNTIF($G901:$BP901,"c")+COUNTIF($G901:$BP901,"r0,c5")/2+COUNTIF($G901:$BP901,"p5,c5")/2</f>
        <v/>
      </c>
      <c r="BU901" s="62">
        <f>COUNTIF($G901:$BP901,"KH")+COUNTIF($G901:$BP901,"TL")+COUNTIF($G901:$BP901,"L")</f>
        <v/>
      </c>
      <c r="BV901" s="62" t="n"/>
      <c r="BW901" s="62">
        <f>COUNTIF($G901:$BP901,"hh")</f>
        <v/>
      </c>
      <c r="BX901" s="62">
        <f>COUNTIF($G901:$BP901,"nt7")</f>
        <v/>
      </c>
      <c r="BY901" s="62">
        <f>COUNTIF($G901:$BP901,"P")+COUNTIF($G901:$BP901,"p5,a5")/2+COUNTIF($G901:$BP901,"p5,b5")/2+COUNTIF($G901:$BP901,"p5,c5")/2+COUNTIF($G901:$BP901,"p5,d5")/2</f>
        <v/>
      </c>
      <c r="BZ901" s="63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4">
        <f>IF(BZ901&gt;25,4,IF(BZ901&gt;18,3,IF(BZ901&gt;12,2,IF(BZ901&gt;4,1,0))))-BX901-2+1</f>
        <v/>
      </c>
      <c r="CE901" s="30" t="n"/>
      <c r="CF901" s="64">
        <f>CD901*CI901</f>
        <v/>
      </c>
      <c r="CG901" s="65">
        <f>F901-BY901+1</f>
        <v/>
      </c>
      <c r="CH901" s="64">
        <f>CE901*16</f>
        <v/>
      </c>
      <c r="CI901" s="66">
        <f>VLOOKUP(A901,[1]DATA!$A$6:$AI$331,34,0)</f>
        <v/>
      </c>
      <c r="CJ901" s="67">
        <f>VLOOKUP(A901,[2]CHAMCONG!A$7:CI$333,79,0)</f>
        <v/>
      </c>
      <c r="CK901" s="68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62">
        <f>COUNTIF($G902:$BP902,"a")+COUNTIF($G902:$BP902,"r0,a5")/2+COUNTIF($G902:$BP902,"p5,a5")/2</f>
        <v/>
      </c>
      <c r="BR902" s="62">
        <f>COUNTIF($G902:$BP902,"d")+COUNTIF($G902:$BP902,"r0,d5")/2+COUNTIF($G902:$BP902,"p5,d5")/2</f>
        <v/>
      </c>
      <c r="BS902" s="62">
        <f>COUNTIF($G902:$BP902,"b")+COUNTIF($G902:$BP902,"r0,b5")/2+COUNTIF($G902:$BP902,"p5,b5")/2</f>
        <v/>
      </c>
      <c r="BT902" s="62">
        <f>COUNTIF($G902:$BP902,"c")+COUNTIF($G902:$BP902,"r0,c5")/2+COUNTIF($G902:$BP902,"p5,c5")/2</f>
        <v/>
      </c>
      <c r="BU902" s="62">
        <f>COUNTIF($G902:$BP902,"KH")+COUNTIF($G902:$BP902,"TL")+COUNTIF($G902:$BP902,"L")</f>
        <v/>
      </c>
      <c r="BV902" s="62" t="n"/>
      <c r="BW902" s="62">
        <f>COUNTIF($G902:$BP902,"hh")</f>
        <v/>
      </c>
      <c r="BX902" s="62">
        <f>COUNTIF($G902:$BP902,"nt7")</f>
        <v/>
      </c>
      <c r="BY902" s="62">
        <f>COUNTIF($G902:$BP902,"P")+COUNTIF($G902:$BP902,"p5,a5")/2+COUNTIF($G902:$BP902,"p5,b5")/2+COUNTIF($G902:$BP902,"p5,c5")/2+COUNTIF($G902:$BP902,"p5,d5")/2</f>
        <v/>
      </c>
      <c r="BZ902" s="63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4">
        <f>IF(BZ902&gt;25,4,IF(BZ902&gt;18,3,IF(BZ902&gt;12,2,IF(BZ902&gt;4,1,0))))-BX902-2+1</f>
        <v/>
      </c>
      <c r="CE902" s="30" t="n"/>
      <c r="CF902" s="64">
        <f>CD902*CI902</f>
        <v/>
      </c>
      <c r="CG902" s="65">
        <f>F902-BY902+1</f>
        <v/>
      </c>
      <c r="CH902" s="64">
        <f>CE902*16</f>
        <v/>
      </c>
      <c r="CI902" s="66">
        <f>VLOOKUP(A902,[1]DATA!$A$6:$AI$331,34,0)</f>
        <v/>
      </c>
      <c r="CJ902" s="67">
        <f>VLOOKUP(A902,[2]CHAMCONG!A$7:CI$333,79,0)</f>
        <v/>
      </c>
      <c r="CK902" s="68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62">
        <f>COUNTIF($G903:$BP903,"a")+COUNTIF($G903:$BP903,"r0,a5")/2+COUNTIF($G903:$BP903,"p5,a5")/2</f>
        <v/>
      </c>
      <c r="BR903" s="62">
        <f>COUNTIF($G903:$BP903,"d")+COUNTIF($G903:$BP903,"r0,d5")/2+COUNTIF($G903:$BP903,"p5,d5")/2</f>
        <v/>
      </c>
      <c r="BS903" s="62">
        <f>COUNTIF($G903:$BP903,"b")+COUNTIF($G903:$BP903,"r0,b5")/2+COUNTIF($G903:$BP903,"p5,b5")/2</f>
        <v/>
      </c>
      <c r="BT903" s="62">
        <f>COUNTIF($G903:$BP903,"c")+COUNTIF($G903:$BP903,"r0,c5")/2+COUNTIF($G903:$BP903,"p5,c5")/2</f>
        <v/>
      </c>
      <c r="BU903" s="62">
        <f>COUNTIF($G903:$BP903,"KH")+COUNTIF($G903:$BP903,"TL")+COUNTIF($G903:$BP903,"L")</f>
        <v/>
      </c>
      <c r="BV903" s="62" t="n"/>
      <c r="BW903" s="62">
        <f>COUNTIF($G903:$BP903,"hh")</f>
        <v/>
      </c>
      <c r="BX903" s="62">
        <f>COUNTIF($G903:$BP903,"nt7")</f>
        <v/>
      </c>
      <c r="BY903" s="62">
        <f>COUNTIF($G903:$BP903,"P")+COUNTIF($G903:$BP903,"p5,a5")/2+COUNTIF($G903:$BP903,"p5,b5")/2+COUNTIF($G903:$BP903,"p5,c5")/2+COUNTIF($G903:$BP903,"p5,d5")/2</f>
        <v/>
      </c>
      <c r="BZ903" s="63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4">
        <f>IF(BZ903&gt;25,4,IF(BZ903&gt;18,3,IF(BZ903&gt;12,2,IF(BZ903&gt;4,1,0))))-BX903-2+1</f>
        <v/>
      </c>
      <c r="CE903" s="30" t="n"/>
      <c r="CF903" s="64">
        <f>CD903*CI903</f>
        <v/>
      </c>
      <c r="CG903" s="65">
        <f>F903-BY903+1</f>
        <v/>
      </c>
      <c r="CH903" s="64">
        <f>CE903*16</f>
        <v/>
      </c>
      <c r="CI903" s="66">
        <f>VLOOKUP(A903,[1]DATA!$A$6:$AI$331,34,0)</f>
        <v/>
      </c>
      <c r="CJ903" s="67">
        <f>VLOOKUP(A903,[2]CHAMCONG!A$7:CI$333,79,0)</f>
        <v/>
      </c>
      <c r="CK903" s="68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62">
        <f>COUNTIF($G904:$BP904,"a")+COUNTIF($G904:$BP904,"r0,a5")/2+COUNTIF($G904:$BP904,"p5,a5")/2</f>
        <v/>
      </c>
      <c r="BR904" s="62">
        <f>COUNTIF($G904:$BP904,"d")+COUNTIF($G904:$BP904,"r0,d5")/2+COUNTIF($G904:$BP904,"p5,d5")/2</f>
        <v/>
      </c>
      <c r="BS904" s="62">
        <f>COUNTIF($G904:$BP904,"b")+COUNTIF($G904:$BP904,"r0,b5")/2+COUNTIF($G904:$BP904,"p5,b5")/2</f>
        <v/>
      </c>
      <c r="BT904" s="62">
        <f>COUNTIF($G904:$BP904,"c")+COUNTIF($G904:$BP904,"r0,c5")/2+COUNTIF($G904:$BP904,"p5,c5")/2</f>
        <v/>
      </c>
      <c r="BU904" s="62">
        <f>COUNTIF($G904:$BP904,"KH")+COUNTIF($G904:$BP904,"TL")+COUNTIF($G904:$BP904,"L")</f>
        <v/>
      </c>
      <c r="BV904" s="62" t="n"/>
      <c r="BW904" s="62">
        <f>COUNTIF($G904:$BP904,"hh")</f>
        <v/>
      </c>
      <c r="BX904" s="62">
        <f>COUNTIF($G904:$BP904,"nt7")</f>
        <v/>
      </c>
      <c r="BY904" s="62">
        <f>COUNTIF($G904:$BP904,"P")+COUNTIF($G904:$BP904,"p5,a5")/2+COUNTIF($G904:$BP904,"p5,b5")/2+COUNTIF($G904:$BP904,"p5,c5")/2+COUNTIF($G904:$BP904,"p5,d5")/2</f>
        <v/>
      </c>
      <c r="BZ904" s="63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4">
        <f>IF(BZ904&gt;25,4,IF(BZ904&gt;18,3,IF(BZ904&gt;12,2,IF(BZ904&gt;4,1,0))))-BX904-2+1</f>
        <v/>
      </c>
      <c r="CE904" s="30" t="n"/>
      <c r="CF904" s="64">
        <f>CD904*CI904</f>
        <v/>
      </c>
      <c r="CG904" s="65">
        <f>F904-BY904+1</f>
        <v/>
      </c>
      <c r="CH904" s="64">
        <f>CE904*16</f>
        <v/>
      </c>
      <c r="CI904" s="66">
        <f>VLOOKUP(A904,[1]DATA!$A$6:$AI$331,34,0)</f>
        <v/>
      </c>
      <c r="CJ904" s="67">
        <f>VLOOKUP(A904,[2]CHAMCONG!A$7:CI$333,79,0)</f>
        <v/>
      </c>
      <c r="CK904" s="68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62">
        <f>COUNTIF($G905:$BP905,"a")+COUNTIF($G905:$BP905,"r0,a5")/2+COUNTIF($G905:$BP905,"p5,a5")/2</f>
        <v/>
      </c>
      <c r="BR905" s="62">
        <f>COUNTIF($G905:$BP905,"d")+COUNTIF($G905:$BP905,"r0,d5")/2+COUNTIF($G905:$BP905,"p5,d5")/2</f>
        <v/>
      </c>
      <c r="BS905" s="62">
        <f>COUNTIF($G905:$BP905,"b")+COUNTIF($G905:$BP905,"r0,b5")/2+COUNTIF($G905:$BP905,"p5,b5")/2</f>
        <v/>
      </c>
      <c r="BT905" s="62">
        <f>COUNTIF($G905:$BP905,"c")+COUNTIF($G905:$BP905,"r0,c5")/2+COUNTIF($G905:$BP905,"p5,c5")/2</f>
        <v/>
      </c>
      <c r="BU905" s="62">
        <f>COUNTIF($G905:$BP905,"KH")+COUNTIF($G905:$BP905,"TL")+COUNTIF($G905:$BP905,"L")</f>
        <v/>
      </c>
      <c r="BV905" s="62" t="n"/>
      <c r="BW905" s="62">
        <f>COUNTIF($G905:$BP905,"hh")</f>
        <v/>
      </c>
      <c r="BX905" s="62">
        <f>COUNTIF($G905:$BP905,"nt7")</f>
        <v/>
      </c>
      <c r="BY905" s="62">
        <f>COUNTIF($G905:$BP905,"P")+COUNTIF($G905:$BP905,"p5,a5")/2+COUNTIF($G905:$BP905,"p5,b5")/2+COUNTIF($G905:$BP905,"p5,c5")/2+COUNTIF($G905:$BP905,"p5,d5")/2</f>
        <v/>
      </c>
      <c r="BZ905" s="63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4">
        <f>IF(BZ905&gt;25,4,IF(BZ905&gt;18,3,IF(BZ905&gt;12,2,IF(BZ905&gt;4,1,0))))-BX905-2+1</f>
        <v/>
      </c>
      <c r="CE905" s="30" t="n"/>
      <c r="CF905" s="64">
        <f>CD905*CI905</f>
        <v/>
      </c>
      <c r="CG905" s="65">
        <f>F905-BY905+1</f>
        <v/>
      </c>
      <c r="CH905" s="64">
        <f>CE905*16</f>
        <v/>
      </c>
      <c r="CI905" s="66">
        <f>VLOOKUP(A905,[1]DATA!$A$6:$AI$331,34,0)</f>
        <v/>
      </c>
      <c r="CJ905" s="67">
        <f>VLOOKUP(A905,[2]CHAMCONG!A$7:CI$333,79,0)</f>
        <v/>
      </c>
      <c r="CK905" s="68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62">
        <f>COUNTIF($G906:$BP906,"a")+COUNTIF($G906:$BP906,"r0,a5")/2+COUNTIF($G906:$BP906,"p5,a5")/2</f>
        <v/>
      </c>
      <c r="BR906" s="62">
        <f>COUNTIF($G906:$BP906,"d")+COUNTIF($G906:$BP906,"r0,d5")/2+COUNTIF($G906:$BP906,"p5,d5")/2</f>
        <v/>
      </c>
      <c r="BS906" s="62">
        <f>COUNTIF($G906:$BP906,"b")+COUNTIF($G906:$BP906,"r0,b5")/2+COUNTIF($G906:$BP906,"p5,b5")/2</f>
        <v/>
      </c>
      <c r="BT906" s="62">
        <f>COUNTIF($G906:$BP906,"c")+COUNTIF($G906:$BP906,"r0,c5")/2+COUNTIF($G906:$BP906,"p5,c5")/2</f>
        <v/>
      </c>
      <c r="BU906" s="62">
        <f>COUNTIF($G906:$BP906,"KH")+COUNTIF($G906:$BP906,"TL")+COUNTIF($G906:$BP906,"L")</f>
        <v/>
      </c>
      <c r="BV906" s="62" t="n"/>
      <c r="BW906" s="62">
        <f>COUNTIF($G906:$BP906,"hh")</f>
        <v/>
      </c>
      <c r="BX906" s="62">
        <f>COUNTIF($G906:$BP906,"nt7")</f>
        <v/>
      </c>
      <c r="BY906" s="62">
        <f>COUNTIF($G906:$BP906,"P")+COUNTIF($G906:$BP906,"p5,a5")/2+COUNTIF($G906:$BP906,"p5,b5")/2+COUNTIF($G906:$BP906,"p5,c5")/2+COUNTIF($G906:$BP906,"p5,d5")/2</f>
        <v/>
      </c>
      <c r="BZ906" s="63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4">
        <f>IF(BZ906&gt;25,4,IF(BZ906&gt;18,3,IF(BZ906&gt;12,2,IF(BZ906&gt;4,1,0))))-BX906-2+1</f>
        <v/>
      </c>
      <c r="CE906" s="30" t="n"/>
      <c r="CF906" s="64">
        <f>CD906*CI906</f>
        <v/>
      </c>
      <c r="CG906" s="65">
        <f>F906-BY906+1</f>
        <v/>
      </c>
      <c r="CH906" s="64">
        <f>CE906*16</f>
        <v/>
      </c>
      <c r="CI906" s="66">
        <f>VLOOKUP(A906,[1]DATA!$A$6:$AI$331,34,0)</f>
        <v/>
      </c>
      <c r="CJ906" s="67">
        <f>VLOOKUP(A906,[2]CHAMCONG!A$7:CI$333,79,0)</f>
        <v/>
      </c>
      <c r="CK906" s="68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62">
        <f>COUNTIF($G907:$BP907,"a")+COUNTIF($G907:$BP907,"r0,a5")/2+COUNTIF($G907:$BP907,"p5,a5")/2</f>
        <v/>
      </c>
      <c r="BR907" s="62">
        <f>COUNTIF($G907:$BP907,"d")+COUNTIF($G907:$BP907,"r0,d5")/2+COUNTIF($G907:$BP907,"p5,d5")/2</f>
        <v/>
      </c>
      <c r="BS907" s="62">
        <f>COUNTIF($G907:$BP907,"b")+COUNTIF($G907:$BP907,"r0,b5")/2+COUNTIF($G907:$BP907,"p5,b5")/2</f>
        <v/>
      </c>
      <c r="BT907" s="62">
        <f>COUNTIF($G907:$BP907,"c")+COUNTIF($G907:$BP907,"r0,c5")/2+COUNTIF($G907:$BP907,"p5,c5")/2</f>
        <v/>
      </c>
      <c r="BU907" s="62">
        <f>COUNTIF($G907:$BP907,"KH")+COUNTIF($G907:$BP907,"TL")+COUNTIF($G907:$BP907,"L")</f>
        <v/>
      </c>
      <c r="BV907" s="62" t="n"/>
      <c r="BW907" s="62">
        <f>COUNTIF($G907:$BP907,"hh")</f>
        <v/>
      </c>
      <c r="BX907" s="62">
        <f>COUNTIF($G907:$BP907,"nt7")</f>
        <v/>
      </c>
      <c r="BY907" s="62">
        <f>COUNTIF($G907:$BP907,"P")+COUNTIF($G907:$BP907,"p5,a5")/2+COUNTIF($G907:$BP907,"p5,b5")/2+COUNTIF($G907:$BP907,"p5,c5")/2+COUNTIF($G907:$BP907,"p5,d5")/2</f>
        <v/>
      </c>
      <c r="BZ907" s="63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4">
        <f>IF(BZ907&gt;25,4,IF(BZ907&gt;18,3,IF(BZ907&gt;12,2,IF(BZ907&gt;4,1,0))))-BX907-2+1</f>
        <v/>
      </c>
      <c r="CE907" s="30" t="n"/>
      <c r="CF907" s="64">
        <f>CD907*CI907</f>
        <v/>
      </c>
      <c r="CG907" s="65">
        <f>F907-BY907+1</f>
        <v/>
      </c>
      <c r="CH907" s="64">
        <f>CE907*16</f>
        <v/>
      </c>
      <c r="CI907" s="66">
        <f>VLOOKUP(A907,[1]DATA!$A$6:$AI$331,34,0)</f>
        <v/>
      </c>
      <c r="CJ907" s="67">
        <f>VLOOKUP(A907,[2]CHAMCONG!A$7:CI$333,79,0)</f>
        <v/>
      </c>
      <c r="CK907" s="68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62">
        <f>COUNTIF($G908:$BP908,"a")+COUNTIF($G908:$BP908,"r0,a5")/2+COUNTIF($G908:$BP908,"p5,a5")/2</f>
        <v/>
      </c>
      <c r="BR908" s="62">
        <f>COUNTIF($G908:$BP908,"d")+COUNTIF($G908:$BP908,"r0,d5")/2+COUNTIF($G908:$BP908,"p5,d5")/2</f>
        <v/>
      </c>
      <c r="BS908" s="62">
        <f>COUNTIF($G908:$BP908,"b")+COUNTIF($G908:$BP908,"r0,b5")/2+COUNTIF($G908:$BP908,"p5,b5")/2</f>
        <v/>
      </c>
      <c r="BT908" s="62">
        <f>COUNTIF($G908:$BP908,"c")+COUNTIF($G908:$BP908,"r0,c5")/2+COUNTIF($G908:$BP908,"p5,c5")/2</f>
        <v/>
      </c>
      <c r="BU908" s="62">
        <f>COUNTIF($G908:$BP908,"KH")+COUNTIF($G908:$BP908,"TL")+COUNTIF($G908:$BP908,"L")</f>
        <v/>
      </c>
      <c r="BV908" s="62" t="n"/>
      <c r="BW908" s="62">
        <f>COUNTIF($G908:$BP908,"hh")</f>
        <v/>
      </c>
      <c r="BX908" s="62">
        <f>COUNTIF($G908:$BP908,"nt7")</f>
        <v/>
      </c>
      <c r="BY908" s="62">
        <f>COUNTIF($G908:$BP908,"P")+COUNTIF($G908:$BP908,"p5,a5")/2+COUNTIF($G908:$BP908,"p5,b5")/2+COUNTIF($G908:$BP908,"p5,c5")/2+COUNTIF($G908:$BP908,"p5,d5")/2</f>
        <v/>
      </c>
      <c r="BZ908" s="63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4">
        <f>IF(BZ908&gt;25,4,IF(BZ908&gt;18,3,IF(BZ908&gt;12,2,IF(BZ908&gt;4,1,0))))-BX908-2+1</f>
        <v/>
      </c>
      <c r="CE908" s="30" t="n"/>
      <c r="CF908" s="64">
        <f>CD908*CI908</f>
        <v/>
      </c>
      <c r="CG908" s="65">
        <f>F908-BY908+1</f>
        <v/>
      </c>
      <c r="CH908" s="64">
        <f>CE908*16</f>
        <v/>
      </c>
      <c r="CI908" s="66">
        <f>VLOOKUP(A908,[1]DATA!$A$6:$AI$331,34,0)</f>
        <v/>
      </c>
      <c r="CJ908" s="67">
        <f>VLOOKUP(A908,[2]CHAMCONG!A$7:CI$333,79,0)</f>
        <v/>
      </c>
      <c r="CK908" s="68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62">
        <f>COUNTIF($G909:$BP909,"a")+COUNTIF($G909:$BP909,"r0,a5")/2+COUNTIF($G909:$BP909,"p5,a5")/2</f>
        <v/>
      </c>
      <c r="BR909" s="62">
        <f>COUNTIF($G909:$BP909,"d")+COUNTIF($G909:$BP909,"r0,d5")/2+COUNTIF($G909:$BP909,"p5,d5")/2</f>
        <v/>
      </c>
      <c r="BS909" s="62">
        <f>COUNTIF($G909:$BP909,"b")+COUNTIF($G909:$BP909,"r0,b5")/2+COUNTIF($G909:$BP909,"p5,b5")/2</f>
        <v/>
      </c>
      <c r="BT909" s="62">
        <f>COUNTIF($G909:$BP909,"c")+COUNTIF($G909:$BP909,"r0,c5")/2+COUNTIF($G909:$BP909,"p5,c5")/2</f>
        <v/>
      </c>
      <c r="BU909" s="62">
        <f>COUNTIF($G909:$BP909,"KH")+COUNTIF($G909:$BP909,"TL")+COUNTIF($G909:$BP909,"L")</f>
        <v/>
      </c>
      <c r="BV909" s="62" t="n"/>
      <c r="BW909" s="62">
        <f>COUNTIF($G909:$BP909,"hh")</f>
        <v/>
      </c>
      <c r="BX909" s="62">
        <f>COUNTIF($G909:$BP909,"nt7")</f>
        <v/>
      </c>
      <c r="BY909" s="62">
        <f>COUNTIF($G909:$BP909,"P")+COUNTIF($G909:$BP909,"p5,a5")/2+COUNTIF($G909:$BP909,"p5,b5")/2+COUNTIF($G909:$BP909,"p5,c5")/2+COUNTIF($G909:$BP909,"p5,d5")/2</f>
        <v/>
      </c>
      <c r="BZ909" s="63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4">
        <f>IF(BZ909&gt;25,4,IF(BZ909&gt;18,3,IF(BZ909&gt;12,2,IF(BZ909&gt;4,1,0))))-BX909-2+1</f>
        <v/>
      </c>
      <c r="CE909" s="30" t="n"/>
      <c r="CF909" s="64">
        <f>CD909*CI909</f>
        <v/>
      </c>
      <c r="CG909" s="65">
        <f>F909-BY909+1</f>
        <v/>
      </c>
      <c r="CH909" s="64">
        <f>CE909*16</f>
        <v/>
      </c>
      <c r="CI909" s="66">
        <f>VLOOKUP(A909,[1]DATA!$A$6:$AI$331,34,0)</f>
        <v/>
      </c>
      <c r="CJ909" s="67">
        <f>VLOOKUP(A909,[2]CHAMCONG!A$7:CI$333,79,0)</f>
        <v/>
      </c>
      <c r="CK909" s="68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62">
        <f>COUNTIF($G910:$BP910,"a")+COUNTIF($G910:$BP910,"r0,a5")/2+COUNTIF($G910:$BP910,"p5,a5")/2</f>
        <v/>
      </c>
      <c r="BR910" s="62">
        <f>COUNTIF($G910:$BP910,"d")+COUNTIF($G910:$BP910,"r0,d5")/2+COUNTIF($G910:$BP910,"p5,d5")/2</f>
        <v/>
      </c>
      <c r="BS910" s="62">
        <f>COUNTIF($G910:$BP910,"b")+COUNTIF($G910:$BP910,"r0,b5")/2+COUNTIF($G910:$BP910,"p5,b5")/2</f>
        <v/>
      </c>
      <c r="BT910" s="62">
        <f>COUNTIF($G910:$BP910,"c")+COUNTIF($G910:$BP910,"r0,c5")/2+COUNTIF($G910:$BP910,"p5,c5")/2</f>
        <v/>
      </c>
      <c r="BU910" s="62">
        <f>COUNTIF($G910:$BP910,"KH")+COUNTIF($G910:$BP910,"TL")+COUNTIF($G910:$BP910,"L")</f>
        <v/>
      </c>
      <c r="BV910" s="62" t="n"/>
      <c r="BW910" s="62">
        <f>COUNTIF($G910:$BP910,"hh")</f>
        <v/>
      </c>
      <c r="BX910" s="62">
        <f>COUNTIF($G910:$BP910,"nt7")</f>
        <v/>
      </c>
      <c r="BY910" s="62">
        <f>COUNTIF($G910:$BP910,"P")+COUNTIF($G910:$BP910,"p5,a5")/2+COUNTIF($G910:$BP910,"p5,b5")/2+COUNTIF($G910:$BP910,"p5,c5")/2+COUNTIF($G910:$BP910,"p5,d5")/2</f>
        <v/>
      </c>
      <c r="BZ910" s="63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4">
        <f>IF(BZ910&gt;25,4,IF(BZ910&gt;18,3,IF(BZ910&gt;12,2,IF(BZ910&gt;4,1,0))))-BX910-2+1</f>
        <v/>
      </c>
      <c r="CE910" s="30" t="n"/>
      <c r="CF910" s="64">
        <f>CD910*CI910</f>
        <v/>
      </c>
      <c r="CG910" s="65">
        <f>F910-BY910+1</f>
        <v/>
      </c>
      <c r="CH910" s="64">
        <f>CE910*16</f>
        <v/>
      </c>
      <c r="CI910" s="66">
        <f>VLOOKUP(A910,[1]DATA!$A$6:$AI$331,34,0)</f>
        <v/>
      </c>
      <c r="CJ910" s="67">
        <f>VLOOKUP(A910,[2]CHAMCONG!A$7:CI$333,79,0)</f>
        <v/>
      </c>
      <c r="CK910" s="68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62">
        <f>COUNTIF($G911:$BP911,"a")+COUNTIF($G911:$BP911,"r0,a5")/2+COUNTIF($G911:$BP911,"p5,a5")/2</f>
        <v/>
      </c>
      <c r="BR911" s="62">
        <f>COUNTIF($G911:$BP911,"d")+COUNTIF($G911:$BP911,"r0,d5")/2+COUNTIF($G911:$BP911,"p5,d5")/2</f>
        <v/>
      </c>
      <c r="BS911" s="62">
        <f>COUNTIF($G911:$BP911,"b")+COUNTIF($G911:$BP911,"r0,b5")/2+COUNTIF($G911:$BP911,"p5,b5")/2</f>
        <v/>
      </c>
      <c r="BT911" s="62">
        <f>COUNTIF($G911:$BP911,"c")+COUNTIF($G911:$BP911,"r0,c5")/2+COUNTIF($G911:$BP911,"p5,c5")/2</f>
        <v/>
      </c>
      <c r="BU911" s="62">
        <f>COUNTIF($G911:$BP911,"KH")+COUNTIF($G911:$BP911,"TL")+COUNTIF($G911:$BP911,"L")</f>
        <v/>
      </c>
      <c r="BV911" s="62" t="n"/>
      <c r="BW911" s="62">
        <f>COUNTIF($G911:$BP911,"hh")</f>
        <v/>
      </c>
      <c r="BX911" s="62">
        <f>COUNTIF($G911:$BP911,"nt7")</f>
        <v/>
      </c>
      <c r="BY911" s="62">
        <f>COUNTIF($G911:$BP911,"P")+COUNTIF($G911:$BP911,"p5,a5")/2+COUNTIF($G911:$BP911,"p5,b5")/2+COUNTIF($G911:$BP911,"p5,c5")/2+COUNTIF($G911:$BP911,"p5,d5")/2</f>
        <v/>
      </c>
      <c r="BZ911" s="63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4">
        <f>IF(BZ911&gt;25,4,IF(BZ911&gt;18,3,IF(BZ911&gt;12,2,IF(BZ911&gt;4,1,0))))-BX911-2+1</f>
        <v/>
      </c>
      <c r="CE911" s="30" t="n"/>
      <c r="CF911" s="64">
        <f>CD911*CI911</f>
        <v/>
      </c>
      <c r="CG911" s="65">
        <f>F911-BY911+1</f>
        <v/>
      </c>
      <c r="CH911" s="64">
        <f>CE911*16</f>
        <v/>
      </c>
      <c r="CI911" s="66">
        <f>VLOOKUP(A911,[1]DATA!$A$6:$AI$331,34,0)</f>
        <v/>
      </c>
      <c r="CJ911" s="67">
        <f>VLOOKUP(A911,[2]CHAMCONG!A$7:CI$333,79,0)</f>
        <v/>
      </c>
      <c r="CK911" s="68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62">
        <f>COUNTIF($G912:$BP912,"a")+COUNTIF($G912:$BP912,"r0,a5")/2+COUNTIF($G912:$BP912,"p5,a5")/2</f>
        <v/>
      </c>
      <c r="BR912" s="62">
        <f>COUNTIF($G912:$BP912,"d")+COUNTIF($G912:$BP912,"r0,d5")/2+COUNTIF($G912:$BP912,"p5,d5")/2</f>
        <v/>
      </c>
      <c r="BS912" s="62">
        <f>COUNTIF($G912:$BP912,"b")+COUNTIF($G912:$BP912,"r0,b5")/2+COUNTIF($G912:$BP912,"p5,b5")/2</f>
        <v/>
      </c>
      <c r="BT912" s="62">
        <f>COUNTIF($G912:$BP912,"c")+COUNTIF($G912:$BP912,"r0,c5")/2+COUNTIF($G912:$BP912,"p5,c5")/2</f>
        <v/>
      </c>
      <c r="BU912" s="62">
        <f>COUNTIF($G912:$BP912,"KH")+COUNTIF($G912:$BP912,"TL")+COUNTIF($G912:$BP912,"L")</f>
        <v/>
      </c>
      <c r="BV912" s="62" t="n"/>
      <c r="BW912" s="62">
        <f>COUNTIF($G912:$BP912,"hh")</f>
        <v/>
      </c>
      <c r="BX912" s="62">
        <f>COUNTIF($G912:$BP912,"nt7")</f>
        <v/>
      </c>
      <c r="BY912" s="62">
        <f>COUNTIF($G912:$BP912,"P")+COUNTIF($G912:$BP912,"p5,a5")/2+COUNTIF($G912:$BP912,"p5,b5")/2+COUNTIF($G912:$BP912,"p5,c5")/2+COUNTIF($G912:$BP912,"p5,d5")/2</f>
        <v/>
      </c>
      <c r="BZ912" s="63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4">
        <f>IF(BZ912&gt;25,4,IF(BZ912&gt;18,3,IF(BZ912&gt;12,2,IF(BZ912&gt;4,1,0))))-BX912-2+1</f>
        <v/>
      </c>
      <c r="CE912" s="30" t="n"/>
      <c r="CF912" s="64">
        <f>CD912*CI912</f>
        <v/>
      </c>
      <c r="CG912" s="65">
        <f>F912-BY912+1</f>
        <v/>
      </c>
      <c r="CH912" s="64">
        <f>CE912*16</f>
        <v/>
      </c>
      <c r="CI912" s="66">
        <f>VLOOKUP(A912,[1]DATA!$A$6:$AI$331,34,0)</f>
        <v/>
      </c>
      <c r="CJ912" s="67">
        <f>VLOOKUP(A912,[2]CHAMCONG!A$7:CI$333,79,0)</f>
        <v/>
      </c>
      <c r="CK912" s="68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62">
        <f>COUNTIF($G913:$BP913,"a")+COUNTIF($G913:$BP913,"r0,a5")/2+COUNTIF($G913:$BP913,"p5,a5")/2</f>
        <v/>
      </c>
      <c r="BR913" s="62">
        <f>COUNTIF($G913:$BP913,"d")+COUNTIF($G913:$BP913,"r0,d5")/2+COUNTIF($G913:$BP913,"p5,d5")/2</f>
        <v/>
      </c>
      <c r="BS913" s="62">
        <f>COUNTIF($G913:$BP913,"b")+COUNTIF($G913:$BP913,"r0,b5")/2+COUNTIF($G913:$BP913,"p5,b5")/2</f>
        <v/>
      </c>
      <c r="BT913" s="62">
        <f>COUNTIF($G913:$BP913,"c")+COUNTIF($G913:$BP913,"r0,c5")/2+COUNTIF($G913:$BP913,"p5,c5")/2</f>
        <v/>
      </c>
      <c r="BU913" s="62">
        <f>COUNTIF($G913:$BP913,"KH")+COUNTIF($G913:$BP913,"TL")+COUNTIF($G913:$BP913,"L")</f>
        <v/>
      </c>
      <c r="BV913" s="62" t="n"/>
      <c r="BW913" s="62">
        <f>COUNTIF($G913:$BP913,"hh")</f>
        <v/>
      </c>
      <c r="BX913" s="62">
        <f>COUNTIF($G913:$BP913,"nt7")</f>
        <v/>
      </c>
      <c r="BY913" s="62">
        <f>COUNTIF($G913:$BP913,"P")+COUNTIF($G913:$BP913,"p5,a5")/2+COUNTIF($G913:$BP913,"p5,b5")/2+COUNTIF($G913:$BP913,"p5,c5")/2+COUNTIF($G913:$BP913,"p5,d5")/2</f>
        <v/>
      </c>
      <c r="BZ913" s="63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4">
        <f>IF(BZ913&gt;25,4,IF(BZ913&gt;18,3,IF(BZ913&gt;12,2,IF(BZ913&gt;4,1,0))))-BX913-2+1</f>
        <v/>
      </c>
      <c r="CE913" s="30" t="n"/>
      <c r="CF913" s="64">
        <f>CD913*CI913</f>
        <v/>
      </c>
      <c r="CG913" s="65">
        <f>F913-BY913+1</f>
        <v/>
      </c>
      <c r="CH913" s="64">
        <f>CE913*16</f>
        <v/>
      </c>
      <c r="CI913" s="66">
        <f>VLOOKUP(A913,[1]DATA!$A$6:$AI$331,34,0)</f>
        <v/>
      </c>
      <c r="CJ913" s="67">
        <f>VLOOKUP(A913,[2]CHAMCONG!A$7:CI$333,79,0)</f>
        <v/>
      </c>
      <c r="CK913" s="68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62">
        <f>COUNTIF($G914:$BP914,"a")+COUNTIF($G914:$BP914,"r0,a5")/2+COUNTIF($G914:$BP914,"p5,a5")/2</f>
        <v/>
      </c>
      <c r="BR914" s="62">
        <f>COUNTIF($G914:$BP914,"d")+COUNTIF($G914:$BP914,"r0,d5")/2+COUNTIF($G914:$BP914,"p5,d5")/2</f>
        <v/>
      </c>
      <c r="BS914" s="62">
        <f>COUNTIF($G914:$BP914,"b")+COUNTIF($G914:$BP914,"r0,b5")/2+COUNTIF($G914:$BP914,"p5,b5")/2</f>
        <v/>
      </c>
      <c r="BT914" s="62">
        <f>COUNTIF($G914:$BP914,"c")+COUNTIF($G914:$BP914,"r0,c5")/2+COUNTIF($G914:$BP914,"p5,c5")/2</f>
        <v/>
      </c>
      <c r="BU914" s="62">
        <f>COUNTIF($G914:$BP914,"KH")+COUNTIF($G914:$BP914,"TL")+COUNTIF($G914:$BP914,"L")</f>
        <v/>
      </c>
      <c r="BV914" s="62" t="n"/>
      <c r="BW914" s="62">
        <f>COUNTIF($G914:$BP914,"hh")</f>
        <v/>
      </c>
      <c r="BX914" s="62">
        <f>COUNTIF($G914:$BP914,"nt7")</f>
        <v/>
      </c>
      <c r="BY914" s="62">
        <f>COUNTIF($G914:$BP914,"P")+COUNTIF($G914:$BP914,"p5,a5")/2+COUNTIF($G914:$BP914,"p5,b5")/2+COUNTIF($G914:$BP914,"p5,c5")/2+COUNTIF($G914:$BP914,"p5,d5")/2</f>
        <v/>
      </c>
      <c r="BZ914" s="63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4">
        <f>IF(BZ914&gt;25,4,IF(BZ914&gt;18,3,IF(BZ914&gt;12,2,IF(BZ914&gt;4,1,0))))-BX914-2+1</f>
        <v/>
      </c>
      <c r="CE914" s="30" t="n"/>
      <c r="CF914" s="64">
        <f>CD914*CI914</f>
        <v/>
      </c>
      <c r="CG914" s="65">
        <f>F914-BY914+1</f>
        <v/>
      </c>
      <c r="CH914" s="64">
        <f>CE914*16</f>
        <v/>
      </c>
      <c r="CI914" s="66">
        <f>VLOOKUP(A914,[1]DATA!$A$6:$AI$331,34,0)</f>
        <v/>
      </c>
      <c r="CJ914" s="67">
        <f>VLOOKUP(A914,[2]CHAMCONG!A$7:CI$333,79,0)</f>
        <v/>
      </c>
      <c r="CK914" s="68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62">
        <f>COUNTIF($G915:$BP915,"a")+COUNTIF($G915:$BP915,"r0,a5")/2+COUNTIF($G915:$BP915,"p5,a5")/2</f>
        <v/>
      </c>
      <c r="BR915" s="62">
        <f>COUNTIF($G915:$BP915,"d")+COUNTIF($G915:$BP915,"r0,d5")/2+COUNTIF($G915:$BP915,"p5,d5")/2</f>
        <v/>
      </c>
      <c r="BS915" s="62">
        <f>COUNTIF($G915:$BP915,"b")+COUNTIF($G915:$BP915,"r0,b5")/2+COUNTIF($G915:$BP915,"p5,b5")/2</f>
        <v/>
      </c>
      <c r="BT915" s="62">
        <f>COUNTIF($G915:$BP915,"c")+COUNTIF($G915:$BP915,"r0,c5")/2+COUNTIF($G915:$BP915,"p5,c5")/2</f>
        <v/>
      </c>
      <c r="BU915" s="62">
        <f>COUNTIF($G915:$BP915,"KH")+COUNTIF($G915:$BP915,"TL")+COUNTIF($G915:$BP915,"L")</f>
        <v/>
      </c>
      <c r="BV915" s="62" t="n"/>
      <c r="BW915" s="62">
        <f>COUNTIF($G915:$BP915,"hh")</f>
        <v/>
      </c>
      <c r="BX915" s="62">
        <f>COUNTIF($G915:$BP915,"nt7")</f>
        <v/>
      </c>
      <c r="BY915" s="62">
        <f>COUNTIF($G915:$BP915,"P")+COUNTIF($G915:$BP915,"p5,a5")/2+COUNTIF($G915:$BP915,"p5,b5")/2+COUNTIF($G915:$BP915,"p5,c5")/2+COUNTIF($G915:$BP915,"p5,d5")/2</f>
        <v/>
      </c>
      <c r="BZ915" s="63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4">
        <f>IF(BZ915&gt;25,4,IF(BZ915&gt;18,3,IF(BZ915&gt;12,2,IF(BZ915&gt;4,1,0))))-BX915-2+1</f>
        <v/>
      </c>
      <c r="CE915" s="30" t="n"/>
      <c r="CF915" s="64">
        <f>CD915*CI915</f>
        <v/>
      </c>
      <c r="CG915" s="65">
        <f>F915-BY915+1</f>
        <v/>
      </c>
      <c r="CH915" s="64">
        <f>CE915*16</f>
        <v/>
      </c>
      <c r="CI915" s="66">
        <f>VLOOKUP(A915,[1]DATA!$A$6:$AI$331,34,0)</f>
        <v/>
      </c>
      <c r="CJ915" s="67">
        <f>VLOOKUP(A915,[2]CHAMCONG!A$7:CI$333,79,0)</f>
        <v/>
      </c>
      <c r="CK915" s="68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62">
        <f>COUNTIF($G916:$BP916,"a")+COUNTIF($G916:$BP916,"r0,a5")/2+COUNTIF($G916:$BP916,"p5,a5")/2</f>
        <v/>
      </c>
      <c r="BR916" s="62">
        <f>COUNTIF($G916:$BP916,"d")+COUNTIF($G916:$BP916,"r0,d5")/2+COUNTIF($G916:$BP916,"p5,d5")/2</f>
        <v/>
      </c>
      <c r="BS916" s="62">
        <f>COUNTIF($G916:$BP916,"b")+COUNTIF($G916:$BP916,"r0,b5")/2+COUNTIF($G916:$BP916,"p5,b5")/2</f>
        <v/>
      </c>
      <c r="BT916" s="62">
        <f>COUNTIF($G916:$BP916,"c")+COUNTIF($G916:$BP916,"r0,c5")/2+COUNTIF($G916:$BP916,"p5,c5")/2</f>
        <v/>
      </c>
      <c r="BU916" s="62">
        <f>COUNTIF($G916:$BP916,"KH")+COUNTIF($G916:$BP916,"TL")+COUNTIF($G916:$BP916,"L")</f>
        <v/>
      </c>
      <c r="BV916" s="62" t="n"/>
      <c r="BW916" s="62">
        <f>COUNTIF($G916:$BP916,"hh")</f>
        <v/>
      </c>
      <c r="BX916" s="62">
        <f>COUNTIF($G916:$BP916,"nt7")</f>
        <v/>
      </c>
      <c r="BY916" s="62">
        <f>COUNTIF($G916:$BP916,"P")+COUNTIF($G916:$BP916,"p5,a5")/2+COUNTIF($G916:$BP916,"p5,b5")/2+COUNTIF($G916:$BP916,"p5,c5")/2+COUNTIF($G916:$BP916,"p5,d5")/2</f>
        <v/>
      </c>
      <c r="BZ916" s="63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4">
        <f>IF(BZ916&gt;25,4,IF(BZ916&gt;18,3,IF(BZ916&gt;12,2,IF(BZ916&gt;4,1,0))))-BX916-2+1</f>
        <v/>
      </c>
      <c r="CE916" s="30" t="n"/>
      <c r="CF916" s="64">
        <f>CD916*CI916</f>
        <v/>
      </c>
      <c r="CG916" s="65">
        <f>F916-BY916+1</f>
        <v/>
      </c>
      <c r="CH916" s="64">
        <f>CE916*16</f>
        <v/>
      </c>
      <c r="CI916" s="66">
        <f>VLOOKUP(A916,[1]DATA!$A$6:$AI$331,34,0)</f>
        <v/>
      </c>
      <c r="CJ916" s="67">
        <f>VLOOKUP(A916,[2]CHAMCONG!A$7:CI$333,79,0)</f>
        <v/>
      </c>
      <c r="CK916" s="68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62">
        <f>COUNTIF($G917:$BP917,"a")+COUNTIF($G917:$BP917,"r0,a5")/2+COUNTIF($G917:$BP917,"p5,a5")/2</f>
        <v/>
      </c>
      <c r="BR917" s="62">
        <f>COUNTIF($G917:$BP917,"d")+COUNTIF($G917:$BP917,"r0,d5")/2+COUNTIF($G917:$BP917,"p5,d5")/2</f>
        <v/>
      </c>
      <c r="BS917" s="62">
        <f>COUNTIF($G917:$BP917,"b")+COUNTIF($G917:$BP917,"r0,b5")/2+COUNTIF($G917:$BP917,"p5,b5")/2</f>
        <v/>
      </c>
      <c r="BT917" s="62">
        <f>COUNTIF($G917:$BP917,"c")+COUNTIF($G917:$BP917,"r0,c5")/2+COUNTIF($G917:$BP917,"p5,c5")/2</f>
        <v/>
      </c>
      <c r="BU917" s="62">
        <f>COUNTIF($G917:$BP917,"KH")+COUNTIF($G917:$BP917,"TL")+COUNTIF($G917:$BP917,"L")</f>
        <v/>
      </c>
      <c r="BV917" s="62" t="n"/>
      <c r="BW917" s="62">
        <f>COUNTIF($G917:$BP917,"hh")</f>
        <v/>
      </c>
      <c r="BX917" s="62">
        <f>COUNTIF($G917:$BP917,"nt7")</f>
        <v/>
      </c>
      <c r="BY917" s="62">
        <f>COUNTIF($G917:$BP917,"P")+COUNTIF($G917:$BP917,"p5,a5")/2+COUNTIF($G917:$BP917,"p5,b5")/2+COUNTIF($G917:$BP917,"p5,c5")/2+COUNTIF($G917:$BP917,"p5,d5")/2</f>
        <v/>
      </c>
      <c r="BZ917" s="63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4">
        <f>IF(BZ917&gt;25,4,IF(BZ917&gt;18,3,IF(BZ917&gt;12,2,IF(BZ917&gt;4,1,0))))-BX917-2+1</f>
        <v/>
      </c>
      <c r="CE917" s="30" t="n"/>
      <c r="CF917" s="64">
        <f>CD917*CI917</f>
        <v/>
      </c>
      <c r="CG917" s="65">
        <f>F917-BY917+1</f>
        <v/>
      </c>
      <c r="CH917" s="64">
        <f>CE917*16</f>
        <v/>
      </c>
      <c r="CI917" s="66">
        <f>VLOOKUP(A917,[1]DATA!$A$6:$AI$331,34,0)</f>
        <v/>
      </c>
      <c r="CJ917" s="67">
        <f>VLOOKUP(A917,[2]CHAMCONG!A$7:CI$333,79,0)</f>
        <v/>
      </c>
      <c r="CK917" s="68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62">
        <f>COUNTIF($G918:$BP918,"a")+COUNTIF($G918:$BP918,"r0,a5")/2+COUNTIF($G918:$BP918,"p5,a5")/2</f>
        <v/>
      </c>
      <c r="BR918" s="62">
        <f>COUNTIF($G918:$BP918,"d")+COUNTIF($G918:$BP918,"r0,d5")/2+COUNTIF($G918:$BP918,"p5,d5")/2</f>
        <v/>
      </c>
      <c r="BS918" s="62">
        <f>COUNTIF($G918:$BP918,"b")+COUNTIF($G918:$BP918,"r0,b5")/2+COUNTIF($G918:$BP918,"p5,b5")/2</f>
        <v/>
      </c>
      <c r="BT918" s="62">
        <f>COUNTIF($G918:$BP918,"c")+COUNTIF($G918:$BP918,"r0,c5")/2+COUNTIF($G918:$BP918,"p5,c5")/2</f>
        <v/>
      </c>
      <c r="BU918" s="62">
        <f>COUNTIF($G918:$BP918,"KH")+COUNTIF($G918:$BP918,"TL")+COUNTIF($G918:$BP918,"L")</f>
        <v/>
      </c>
      <c r="BV918" s="62" t="n"/>
      <c r="BW918" s="62">
        <f>COUNTIF($G918:$BP918,"hh")</f>
        <v/>
      </c>
      <c r="BX918" s="62">
        <f>COUNTIF($G918:$BP918,"nt7")</f>
        <v/>
      </c>
      <c r="BY918" s="62">
        <f>COUNTIF($G918:$BP918,"P")+COUNTIF($G918:$BP918,"p5,a5")/2+COUNTIF($G918:$BP918,"p5,b5")/2+COUNTIF($G918:$BP918,"p5,c5")/2+COUNTIF($G918:$BP918,"p5,d5")/2</f>
        <v/>
      </c>
      <c r="BZ918" s="63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4">
        <f>IF(BZ918&gt;25,4,IF(BZ918&gt;18,3,IF(BZ918&gt;12,2,IF(BZ918&gt;4,1,0))))-BX918-2+1</f>
        <v/>
      </c>
      <c r="CE918" s="30" t="n"/>
      <c r="CF918" s="64">
        <f>CD918*CI918</f>
        <v/>
      </c>
      <c r="CG918" s="65">
        <f>F918-BY918+1</f>
        <v/>
      </c>
      <c r="CH918" s="64">
        <f>CE918*16</f>
        <v/>
      </c>
      <c r="CI918" s="66">
        <f>VLOOKUP(A918,[1]DATA!$A$6:$AI$331,34,0)</f>
        <v/>
      </c>
      <c r="CJ918" s="67">
        <f>VLOOKUP(A918,[2]CHAMCONG!A$7:CI$333,79,0)</f>
        <v/>
      </c>
      <c r="CK918" s="68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62">
        <f>COUNTIF($G919:$BP919,"a")+COUNTIF($G919:$BP919,"r0,a5")/2+COUNTIF($G919:$BP919,"p5,a5")/2</f>
        <v/>
      </c>
      <c r="BR919" s="62">
        <f>COUNTIF($G919:$BP919,"d")+COUNTIF($G919:$BP919,"r0,d5")/2+COUNTIF($G919:$BP919,"p5,d5")/2</f>
        <v/>
      </c>
      <c r="BS919" s="62">
        <f>COUNTIF($G919:$BP919,"b")+COUNTIF($G919:$BP919,"r0,b5")/2+COUNTIF($G919:$BP919,"p5,b5")/2</f>
        <v/>
      </c>
      <c r="BT919" s="62">
        <f>COUNTIF($G919:$BP919,"c")+COUNTIF($G919:$BP919,"r0,c5")/2+COUNTIF($G919:$BP919,"p5,c5")/2</f>
        <v/>
      </c>
      <c r="BU919" s="62">
        <f>COUNTIF($G919:$BP919,"KH")+COUNTIF($G919:$BP919,"TL")+COUNTIF($G919:$BP919,"L")</f>
        <v/>
      </c>
      <c r="BV919" s="62" t="n"/>
      <c r="BW919" s="62">
        <f>COUNTIF($G919:$BP919,"hh")</f>
        <v/>
      </c>
      <c r="BX919" s="62">
        <f>COUNTIF($G919:$BP919,"nt7")</f>
        <v/>
      </c>
      <c r="BY919" s="62">
        <f>COUNTIF($G919:$BP919,"P")+COUNTIF($G919:$BP919,"p5,a5")/2+COUNTIF($G919:$BP919,"p5,b5")/2+COUNTIF($G919:$BP919,"p5,c5")/2+COUNTIF($G919:$BP919,"p5,d5")/2</f>
        <v/>
      </c>
      <c r="BZ919" s="63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4">
        <f>IF(BZ919&gt;25,4,IF(BZ919&gt;18,3,IF(BZ919&gt;12,2,IF(BZ919&gt;4,1,0))))-BX919-2+1</f>
        <v/>
      </c>
      <c r="CE919" s="30" t="n"/>
      <c r="CF919" s="64">
        <f>CD919*CI919</f>
        <v/>
      </c>
      <c r="CG919" s="65">
        <f>F919-BY919+1</f>
        <v/>
      </c>
      <c r="CH919" s="64">
        <f>CE919*16</f>
        <v/>
      </c>
      <c r="CI919" s="66">
        <f>VLOOKUP(A919,[1]DATA!$A$6:$AI$331,34,0)</f>
        <v/>
      </c>
      <c r="CJ919" s="67">
        <f>VLOOKUP(A919,[2]CHAMCONG!A$7:CI$333,79,0)</f>
        <v/>
      </c>
      <c r="CK919" s="68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62">
        <f>COUNTIF($G920:$BP920,"a")+COUNTIF($G920:$BP920,"r0,a5")/2+COUNTIF($G920:$BP920,"p5,a5")/2</f>
        <v/>
      </c>
      <c r="BR920" s="62">
        <f>COUNTIF($G920:$BP920,"d")+COUNTIF($G920:$BP920,"r0,d5")/2+COUNTIF($G920:$BP920,"p5,d5")/2</f>
        <v/>
      </c>
      <c r="BS920" s="62">
        <f>COUNTIF($G920:$BP920,"b")+COUNTIF($G920:$BP920,"r0,b5")/2+COUNTIF($G920:$BP920,"p5,b5")/2</f>
        <v/>
      </c>
      <c r="BT920" s="62">
        <f>COUNTIF($G920:$BP920,"c")+COUNTIF($G920:$BP920,"r0,c5")/2+COUNTIF($G920:$BP920,"p5,c5")/2</f>
        <v/>
      </c>
      <c r="BU920" s="62">
        <f>COUNTIF($G920:$BP920,"KH")+COUNTIF($G920:$BP920,"TL")+COUNTIF($G920:$BP920,"L")</f>
        <v/>
      </c>
      <c r="BV920" s="62" t="n"/>
      <c r="BW920" s="62">
        <f>COUNTIF($G920:$BP920,"hh")</f>
        <v/>
      </c>
      <c r="BX920" s="62">
        <f>COUNTIF($G920:$BP920,"nt7")</f>
        <v/>
      </c>
      <c r="BY920" s="62">
        <f>COUNTIF($G920:$BP920,"P")+COUNTIF($G920:$BP920,"p5,a5")/2+COUNTIF($G920:$BP920,"p5,b5")/2+COUNTIF($G920:$BP920,"p5,c5")/2+COUNTIF($G920:$BP920,"p5,d5")/2</f>
        <v/>
      </c>
      <c r="BZ920" s="63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4">
        <f>IF(BZ920&gt;25,4,IF(BZ920&gt;18,3,IF(BZ920&gt;12,2,IF(BZ920&gt;4,1,0))))-BX920-2+1</f>
        <v/>
      </c>
      <c r="CE920" s="30" t="n"/>
      <c r="CF920" s="64">
        <f>CD920*CI920</f>
        <v/>
      </c>
      <c r="CG920" s="65">
        <f>F920-BY920+1</f>
        <v/>
      </c>
      <c r="CH920" s="64">
        <f>CE920*16</f>
        <v/>
      </c>
      <c r="CI920" s="66">
        <f>VLOOKUP(A920,[1]DATA!$A$6:$AI$331,34,0)</f>
        <v/>
      </c>
      <c r="CJ920" s="67">
        <f>VLOOKUP(A920,[2]CHAMCONG!A$7:CI$333,79,0)</f>
        <v/>
      </c>
      <c r="CK920" s="68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62">
        <f>COUNTIF($G921:$BP921,"a")+COUNTIF($G921:$BP921,"r0,a5")/2+COUNTIF($G921:$BP921,"p5,a5")/2</f>
        <v/>
      </c>
      <c r="BR921" s="62">
        <f>COUNTIF($G921:$BP921,"d")+COUNTIF($G921:$BP921,"r0,d5")/2+COUNTIF($G921:$BP921,"p5,d5")/2</f>
        <v/>
      </c>
      <c r="BS921" s="62">
        <f>COUNTIF($G921:$BP921,"b")+COUNTIF($G921:$BP921,"r0,b5")/2+COUNTIF($G921:$BP921,"p5,b5")/2</f>
        <v/>
      </c>
      <c r="BT921" s="62">
        <f>COUNTIF($G921:$BP921,"c")+COUNTIF($G921:$BP921,"r0,c5")/2+COUNTIF($G921:$BP921,"p5,c5")/2</f>
        <v/>
      </c>
      <c r="BU921" s="62">
        <f>COUNTIF($G921:$BP921,"KH")+COUNTIF($G921:$BP921,"TL")+COUNTIF($G921:$BP921,"L")</f>
        <v/>
      </c>
      <c r="BV921" s="62" t="n"/>
      <c r="BW921" s="62">
        <f>COUNTIF($G921:$BP921,"hh")</f>
        <v/>
      </c>
      <c r="BX921" s="62">
        <f>COUNTIF($G921:$BP921,"nt7")</f>
        <v/>
      </c>
      <c r="BY921" s="62">
        <f>COUNTIF($G921:$BP921,"P")+COUNTIF($G921:$BP921,"p5,a5")/2+COUNTIF($G921:$BP921,"p5,b5")/2+COUNTIF($G921:$BP921,"p5,c5")/2+COUNTIF($G921:$BP921,"p5,d5")/2</f>
        <v/>
      </c>
      <c r="BZ921" s="63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4">
        <f>IF(BZ921&gt;25,4,IF(BZ921&gt;18,3,IF(BZ921&gt;12,2,IF(BZ921&gt;4,1,0))))-BX921-2+1</f>
        <v/>
      </c>
      <c r="CE921" s="30" t="n"/>
      <c r="CF921" s="64">
        <f>CD921*CI921</f>
        <v/>
      </c>
      <c r="CG921" s="65">
        <f>F921-BY921+1</f>
        <v/>
      </c>
      <c r="CH921" s="64">
        <f>CE921*16</f>
        <v/>
      </c>
      <c r="CI921" s="66">
        <f>VLOOKUP(A921,[1]DATA!$A$6:$AI$331,34,0)</f>
        <v/>
      </c>
      <c r="CJ921" s="67">
        <f>VLOOKUP(A921,[2]CHAMCONG!A$7:CI$333,79,0)</f>
        <v/>
      </c>
      <c r="CK921" s="68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62">
        <f>COUNTIF($G922:$BP922,"a")+COUNTIF($G922:$BP922,"r0,a5")/2+COUNTIF($G922:$BP922,"p5,a5")/2</f>
        <v/>
      </c>
      <c r="BR922" s="62">
        <f>COUNTIF($G922:$BP922,"d")+COUNTIF($G922:$BP922,"r0,d5")/2+COUNTIF($G922:$BP922,"p5,d5")/2</f>
        <v/>
      </c>
      <c r="BS922" s="62">
        <f>COUNTIF($G922:$BP922,"b")+COUNTIF($G922:$BP922,"r0,b5")/2+COUNTIF($G922:$BP922,"p5,b5")/2</f>
        <v/>
      </c>
      <c r="BT922" s="62">
        <f>COUNTIF($G922:$BP922,"c")+COUNTIF($G922:$BP922,"r0,c5")/2+COUNTIF($G922:$BP922,"p5,c5")/2</f>
        <v/>
      </c>
      <c r="BU922" s="62">
        <f>COUNTIF($G922:$BP922,"KH")+COUNTIF($G922:$BP922,"TL")+COUNTIF($G922:$BP922,"L")</f>
        <v/>
      </c>
      <c r="BV922" s="62" t="n"/>
      <c r="BW922" s="62">
        <f>COUNTIF($G922:$BP922,"hh")</f>
        <v/>
      </c>
      <c r="BX922" s="62">
        <f>COUNTIF($G922:$BP922,"nt7")</f>
        <v/>
      </c>
      <c r="BY922" s="62">
        <f>COUNTIF($G922:$BP922,"P")+COUNTIF($G922:$BP922,"p5,a5")/2+COUNTIF($G922:$BP922,"p5,b5")/2+COUNTIF($G922:$BP922,"p5,c5")/2+COUNTIF($G922:$BP922,"p5,d5")/2</f>
        <v/>
      </c>
      <c r="BZ922" s="63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4">
        <f>IF(BZ922&gt;25,4,IF(BZ922&gt;18,3,IF(BZ922&gt;12,2,IF(BZ922&gt;4,1,0))))-BX922-2+1</f>
        <v/>
      </c>
      <c r="CE922" s="30" t="n"/>
      <c r="CF922" s="64">
        <f>CD922*CI922</f>
        <v/>
      </c>
      <c r="CG922" s="65">
        <f>F922-BY922+1</f>
        <v/>
      </c>
      <c r="CH922" s="64">
        <f>CE922*16</f>
        <v/>
      </c>
      <c r="CI922" s="66">
        <f>VLOOKUP(A922,[1]DATA!$A$6:$AI$331,34,0)</f>
        <v/>
      </c>
      <c r="CJ922" s="67">
        <f>VLOOKUP(A922,[2]CHAMCONG!A$7:CI$333,79,0)</f>
        <v/>
      </c>
      <c r="CK922" s="68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62">
        <f>COUNTIF($G923:$BP923,"a")+COUNTIF($G923:$BP923,"r0,a5")/2+COUNTIF($G923:$BP923,"p5,a5")/2</f>
        <v/>
      </c>
      <c r="BR923" s="62">
        <f>COUNTIF($G923:$BP923,"d")+COUNTIF($G923:$BP923,"r0,d5")/2+COUNTIF($G923:$BP923,"p5,d5")/2</f>
        <v/>
      </c>
      <c r="BS923" s="62">
        <f>COUNTIF($G923:$BP923,"b")+COUNTIF($G923:$BP923,"r0,b5")/2+COUNTIF($G923:$BP923,"p5,b5")/2</f>
        <v/>
      </c>
      <c r="BT923" s="62">
        <f>COUNTIF($G923:$BP923,"c")+COUNTIF($G923:$BP923,"r0,c5")/2+COUNTIF($G923:$BP923,"p5,c5")/2</f>
        <v/>
      </c>
      <c r="BU923" s="62">
        <f>COUNTIF($G923:$BP923,"KH")+COUNTIF($G923:$BP923,"TL")+COUNTIF($G923:$BP923,"L")</f>
        <v/>
      </c>
      <c r="BV923" s="62" t="n"/>
      <c r="BW923" s="62">
        <f>COUNTIF($G923:$BP923,"hh")</f>
        <v/>
      </c>
      <c r="BX923" s="62">
        <f>COUNTIF($G923:$BP923,"nt7")</f>
        <v/>
      </c>
      <c r="BY923" s="62">
        <f>COUNTIF($G923:$BP923,"P")+COUNTIF($G923:$BP923,"p5,a5")/2+COUNTIF($G923:$BP923,"p5,b5")/2+COUNTIF($G923:$BP923,"p5,c5")/2+COUNTIF($G923:$BP923,"p5,d5")/2</f>
        <v/>
      </c>
      <c r="BZ923" s="63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4">
        <f>IF(BZ923&gt;25,4,IF(BZ923&gt;18,3,IF(BZ923&gt;12,2,IF(BZ923&gt;4,1,0))))-BX923-2+1</f>
        <v/>
      </c>
      <c r="CE923" s="30" t="n"/>
      <c r="CF923" s="64">
        <f>CD923*CI923</f>
        <v/>
      </c>
      <c r="CG923" s="65">
        <f>F923-BY923+1</f>
        <v/>
      </c>
      <c r="CH923" s="64">
        <f>CE923*16</f>
        <v/>
      </c>
      <c r="CI923" s="66">
        <f>VLOOKUP(A923,[1]DATA!$A$6:$AI$331,34,0)</f>
        <v/>
      </c>
      <c r="CJ923" s="67">
        <f>VLOOKUP(A923,[2]CHAMCONG!A$7:CI$333,79,0)</f>
        <v/>
      </c>
      <c r="CK923" s="68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62">
        <f>COUNTIF($G924:$BP924,"a")+COUNTIF($G924:$BP924,"r0,a5")/2+COUNTIF($G924:$BP924,"p5,a5")/2</f>
        <v/>
      </c>
      <c r="BR924" s="62">
        <f>COUNTIF($G924:$BP924,"d")+COUNTIF($G924:$BP924,"r0,d5")/2+COUNTIF($G924:$BP924,"p5,d5")/2</f>
        <v/>
      </c>
      <c r="BS924" s="62">
        <f>COUNTIF($G924:$BP924,"b")+COUNTIF($G924:$BP924,"r0,b5")/2+COUNTIF($G924:$BP924,"p5,b5")/2</f>
        <v/>
      </c>
      <c r="BT924" s="62">
        <f>COUNTIF($G924:$BP924,"c")+COUNTIF($G924:$BP924,"r0,c5")/2+COUNTIF($G924:$BP924,"p5,c5")/2</f>
        <v/>
      </c>
      <c r="BU924" s="62">
        <f>COUNTIF($G924:$BP924,"KH")+COUNTIF($G924:$BP924,"TL")+COUNTIF($G924:$BP924,"L")</f>
        <v/>
      </c>
      <c r="BV924" s="62" t="n"/>
      <c r="BW924" s="62">
        <f>COUNTIF($G924:$BP924,"hh")</f>
        <v/>
      </c>
      <c r="BX924" s="62">
        <f>COUNTIF($G924:$BP924,"nt7")</f>
        <v/>
      </c>
      <c r="BY924" s="62">
        <f>COUNTIF($G924:$BP924,"P")+COUNTIF($G924:$BP924,"p5,a5")/2+COUNTIF($G924:$BP924,"p5,b5")/2+COUNTIF($G924:$BP924,"p5,c5")/2+COUNTIF($G924:$BP924,"p5,d5")/2</f>
        <v/>
      </c>
      <c r="BZ924" s="63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4">
        <f>IF(BZ924&gt;25,4,IF(BZ924&gt;18,3,IF(BZ924&gt;12,2,IF(BZ924&gt;4,1,0))))-BX924-2+1</f>
        <v/>
      </c>
      <c r="CE924" s="30" t="n"/>
      <c r="CF924" s="64">
        <f>CD924*CI924</f>
        <v/>
      </c>
      <c r="CG924" s="65">
        <f>F924-BY924+1</f>
        <v/>
      </c>
      <c r="CH924" s="64">
        <f>CE924*16</f>
        <v/>
      </c>
      <c r="CI924" s="66">
        <f>VLOOKUP(A924,[1]DATA!$A$6:$AI$331,34,0)</f>
        <v/>
      </c>
      <c r="CJ924" s="67">
        <f>VLOOKUP(A924,[2]CHAMCONG!A$7:CI$333,79,0)</f>
        <v/>
      </c>
      <c r="CK924" s="68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62">
        <f>COUNTIF($G925:$BP925,"a")+COUNTIF($G925:$BP925,"r0,a5")/2+COUNTIF($G925:$BP925,"p5,a5")/2</f>
        <v/>
      </c>
      <c r="BR925" s="62">
        <f>COUNTIF($G925:$BP925,"d")+COUNTIF($G925:$BP925,"r0,d5")/2+COUNTIF($G925:$BP925,"p5,d5")/2</f>
        <v/>
      </c>
      <c r="BS925" s="62">
        <f>COUNTIF($G925:$BP925,"b")+COUNTIF($G925:$BP925,"r0,b5")/2+COUNTIF($G925:$BP925,"p5,b5")/2</f>
        <v/>
      </c>
      <c r="BT925" s="62">
        <f>COUNTIF($G925:$BP925,"c")+COUNTIF($G925:$BP925,"r0,c5")/2+COUNTIF($G925:$BP925,"p5,c5")/2</f>
        <v/>
      </c>
      <c r="BU925" s="62">
        <f>COUNTIF($G925:$BP925,"KH")+COUNTIF($G925:$BP925,"TL")+COUNTIF($G925:$BP925,"L")</f>
        <v/>
      </c>
      <c r="BV925" s="62" t="n"/>
      <c r="BW925" s="62">
        <f>COUNTIF($G925:$BP925,"hh")</f>
        <v/>
      </c>
      <c r="BX925" s="62">
        <f>COUNTIF($G925:$BP925,"nt7")</f>
        <v/>
      </c>
      <c r="BY925" s="62">
        <f>COUNTIF($G925:$BP925,"P")+COUNTIF($G925:$BP925,"p5,a5")/2+COUNTIF($G925:$BP925,"p5,b5")/2+COUNTIF($G925:$BP925,"p5,c5")/2+COUNTIF($G925:$BP925,"p5,d5")/2</f>
        <v/>
      </c>
      <c r="BZ925" s="63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4">
        <f>IF(BZ925&gt;25,4,IF(BZ925&gt;18,3,IF(BZ925&gt;12,2,IF(BZ925&gt;4,1,0))))-BX925-2+1</f>
        <v/>
      </c>
      <c r="CE925" s="30" t="n"/>
      <c r="CF925" s="64">
        <f>CD925*CI925</f>
        <v/>
      </c>
      <c r="CG925" s="65">
        <f>F925-BY925+1</f>
        <v/>
      </c>
      <c r="CH925" s="64">
        <f>CE925*16</f>
        <v/>
      </c>
      <c r="CI925" s="66">
        <f>VLOOKUP(A925,[1]DATA!$A$6:$AI$331,34,0)</f>
        <v/>
      </c>
      <c r="CJ925" s="67">
        <f>VLOOKUP(A925,[2]CHAMCONG!A$7:CI$333,79,0)</f>
        <v/>
      </c>
      <c r="CK925" s="68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62">
        <f>COUNTIF($G926:$BP926,"a")+COUNTIF($G926:$BP926,"r0,a5")/2+COUNTIF($G926:$BP926,"p5,a5")/2</f>
        <v/>
      </c>
      <c r="BR926" s="62">
        <f>COUNTIF($G926:$BP926,"d")+COUNTIF($G926:$BP926,"r0,d5")/2+COUNTIF($G926:$BP926,"p5,d5")/2</f>
        <v/>
      </c>
      <c r="BS926" s="62">
        <f>COUNTIF($G926:$BP926,"b")+COUNTIF($G926:$BP926,"r0,b5")/2+COUNTIF($G926:$BP926,"p5,b5")/2</f>
        <v/>
      </c>
      <c r="BT926" s="62">
        <f>COUNTIF($G926:$BP926,"c")+COUNTIF($G926:$BP926,"r0,c5")/2+COUNTIF($G926:$BP926,"p5,c5")/2</f>
        <v/>
      </c>
      <c r="BU926" s="62">
        <f>COUNTIF($G926:$BP926,"KH")+COUNTIF($G926:$BP926,"TL")+COUNTIF($G926:$BP926,"L")</f>
        <v/>
      </c>
      <c r="BV926" s="62" t="n"/>
      <c r="BW926" s="62">
        <f>COUNTIF($G926:$BP926,"hh")</f>
        <v/>
      </c>
      <c r="BX926" s="62">
        <f>COUNTIF($G926:$BP926,"nt7")</f>
        <v/>
      </c>
      <c r="BY926" s="62">
        <f>COUNTIF($G926:$BP926,"P")+COUNTIF($G926:$BP926,"p5,a5")/2+COUNTIF($G926:$BP926,"p5,b5")/2+COUNTIF($G926:$BP926,"p5,c5")/2+COUNTIF($G926:$BP926,"p5,d5")/2</f>
        <v/>
      </c>
      <c r="BZ926" s="63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4">
        <f>IF(BZ926&gt;25,4,IF(BZ926&gt;18,3,IF(BZ926&gt;12,2,IF(BZ926&gt;4,1,0))))-BX926-2+1</f>
        <v/>
      </c>
      <c r="CE926" s="30" t="n"/>
      <c r="CF926" s="64">
        <f>CD926*CI926</f>
        <v/>
      </c>
      <c r="CG926" s="65">
        <f>F926-BY926+1</f>
        <v/>
      </c>
      <c r="CH926" s="64">
        <f>CE926*16</f>
        <v/>
      </c>
      <c r="CI926" s="66">
        <f>VLOOKUP(A926,[1]DATA!$A$6:$AI$331,34,0)</f>
        <v/>
      </c>
      <c r="CJ926" s="67">
        <f>VLOOKUP(A926,[2]CHAMCONG!A$7:CI$333,79,0)</f>
        <v/>
      </c>
      <c r="CK926" s="68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62">
        <f>COUNTIF($G927:$BP927,"a")+COUNTIF($G927:$BP927,"r0,a5")/2+COUNTIF($G927:$BP927,"p5,a5")/2</f>
        <v/>
      </c>
      <c r="BR927" s="62">
        <f>COUNTIF($G927:$BP927,"d")+COUNTIF($G927:$BP927,"r0,d5")/2+COUNTIF($G927:$BP927,"p5,d5")/2</f>
        <v/>
      </c>
      <c r="BS927" s="62">
        <f>COUNTIF($G927:$BP927,"b")+COUNTIF($G927:$BP927,"r0,b5")/2+COUNTIF($G927:$BP927,"p5,b5")/2</f>
        <v/>
      </c>
      <c r="BT927" s="62">
        <f>COUNTIF($G927:$BP927,"c")+COUNTIF($G927:$BP927,"r0,c5")/2+COUNTIF($G927:$BP927,"p5,c5")/2</f>
        <v/>
      </c>
      <c r="BU927" s="62">
        <f>COUNTIF($G927:$BP927,"KH")+COUNTIF($G927:$BP927,"TL")+COUNTIF($G927:$BP927,"L")</f>
        <v/>
      </c>
      <c r="BV927" s="62" t="n"/>
      <c r="BW927" s="62">
        <f>COUNTIF($G927:$BP927,"hh")</f>
        <v/>
      </c>
      <c r="BX927" s="62">
        <f>COUNTIF($G927:$BP927,"nt7")</f>
        <v/>
      </c>
      <c r="BY927" s="62">
        <f>COUNTIF($G927:$BP927,"P")+COUNTIF($G927:$BP927,"p5,a5")/2+COUNTIF($G927:$BP927,"p5,b5")/2+COUNTIF($G927:$BP927,"p5,c5")/2+COUNTIF($G927:$BP927,"p5,d5")/2</f>
        <v/>
      </c>
      <c r="BZ927" s="63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4">
        <f>IF(BZ927&gt;25,4,IF(BZ927&gt;18,3,IF(BZ927&gt;12,2,IF(BZ927&gt;4,1,0))))-BX927-2+1</f>
        <v/>
      </c>
      <c r="CE927" s="30" t="n"/>
      <c r="CF927" s="64">
        <f>CD927*CI927</f>
        <v/>
      </c>
      <c r="CG927" s="65">
        <f>F927-BY927+1</f>
        <v/>
      </c>
      <c r="CH927" s="64">
        <f>CE927*16</f>
        <v/>
      </c>
      <c r="CI927" s="66">
        <f>VLOOKUP(A927,[1]DATA!$A$6:$AI$331,34,0)</f>
        <v/>
      </c>
      <c r="CJ927" s="67">
        <f>VLOOKUP(A927,[2]CHAMCONG!A$7:CI$333,79,0)</f>
        <v/>
      </c>
      <c r="CK927" s="68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62">
        <f>COUNTIF($G928:$BP928,"a")+COUNTIF($G928:$BP928,"r0,a5")/2+COUNTIF($G928:$BP928,"p5,a5")/2</f>
        <v/>
      </c>
      <c r="BR928" s="62">
        <f>COUNTIF($G928:$BP928,"d")+COUNTIF($G928:$BP928,"r0,d5")/2+COUNTIF($G928:$BP928,"p5,d5")/2</f>
        <v/>
      </c>
      <c r="BS928" s="62">
        <f>COUNTIF($G928:$BP928,"b")+COUNTIF($G928:$BP928,"r0,b5")/2+COUNTIF($G928:$BP928,"p5,b5")/2</f>
        <v/>
      </c>
      <c r="BT928" s="62">
        <f>COUNTIF($G928:$BP928,"c")+COUNTIF($G928:$BP928,"r0,c5")/2+COUNTIF($G928:$BP928,"p5,c5")/2</f>
        <v/>
      </c>
      <c r="BU928" s="62">
        <f>COUNTIF($G928:$BP928,"KH")+COUNTIF($G928:$BP928,"TL")+COUNTIF($G928:$BP928,"L")</f>
        <v/>
      </c>
      <c r="BV928" s="62" t="n"/>
      <c r="BW928" s="62">
        <f>COUNTIF($G928:$BP928,"hh")</f>
        <v/>
      </c>
      <c r="BX928" s="62">
        <f>COUNTIF($G928:$BP928,"nt7")</f>
        <v/>
      </c>
      <c r="BY928" s="62">
        <f>COUNTIF($G928:$BP928,"P")+COUNTIF($G928:$BP928,"p5,a5")/2+COUNTIF($G928:$BP928,"p5,b5")/2+COUNTIF($G928:$BP928,"p5,c5")/2+COUNTIF($G928:$BP928,"p5,d5")/2</f>
        <v/>
      </c>
      <c r="BZ928" s="63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4">
        <f>IF(BZ928&gt;25,4,IF(BZ928&gt;18,3,IF(BZ928&gt;12,2,IF(BZ928&gt;4,1,0))))-BX928-2+1</f>
        <v/>
      </c>
      <c r="CE928" s="30" t="n"/>
      <c r="CF928" s="64">
        <f>CD928*CI928</f>
        <v/>
      </c>
      <c r="CG928" s="65">
        <f>F928-BY928+1</f>
        <v/>
      </c>
      <c r="CH928" s="64">
        <f>CE928*16</f>
        <v/>
      </c>
      <c r="CI928" s="66">
        <f>VLOOKUP(A928,[1]DATA!$A$6:$AI$331,34,0)</f>
        <v/>
      </c>
      <c r="CJ928" s="67">
        <f>VLOOKUP(A928,[2]CHAMCONG!A$7:CI$333,79,0)</f>
        <v/>
      </c>
      <c r="CK928" s="68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62">
        <f>COUNTIF($G929:$BP929,"a")+COUNTIF($G929:$BP929,"r0,a5")/2+COUNTIF($G929:$BP929,"p5,a5")/2</f>
        <v/>
      </c>
      <c r="BR929" s="62">
        <f>COUNTIF($G929:$BP929,"d")+COUNTIF($G929:$BP929,"r0,d5")/2+COUNTIF($G929:$BP929,"p5,d5")/2</f>
        <v/>
      </c>
      <c r="BS929" s="62">
        <f>COUNTIF($G929:$BP929,"b")+COUNTIF($G929:$BP929,"r0,b5")/2+COUNTIF($G929:$BP929,"p5,b5")/2</f>
        <v/>
      </c>
      <c r="BT929" s="62">
        <f>COUNTIF($G929:$BP929,"c")+COUNTIF($G929:$BP929,"r0,c5")/2+COUNTIF($G929:$BP929,"p5,c5")/2</f>
        <v/>
      </c>
      <c r="BU929" s="62">
        <f>COUNTIF($G929:$BP929,"KH")+COUNTIF($G929:$BP929,"TL")+COUNTIF($G929:$BP929,"L")</f>
        <v/>
      </c>
      <c r="BV929" s="62" t="n"/>
      <c r="BW929" s="62">
        <f>COUNTIF($G929:$BP929,"hh")</f>
        <v/>
      </c>
      <c r="BX929" s="62">
        <f>COUNTIF($G929:$BP929,"nt7")</f>
        <v/>
      </c>
      <c r="BY929" s="62">
        <f>COUNTIF($G929:$BP929,"P")+COUNTIF($G929:$BP929,"p5,a5")/2+COUNTIF($G929:$BP929,"p5,b5")/2+COUNTIF($G929:$BP929,"p5,c5")/2+COUNTIF($G929:$BP929,"p5,d5")/2</f>
        <v/>
      </c>
      <c r="BZ929" s="63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4">
        <f>IF(BZ929&gt;25,4,IF(BZ929&gt;18,3,IF(BZ929&gt;12,2,IF(BZ929&gt;4,1,0))))-BX929-2+1</f>
        <v/>
      </c>
      <c r="CE929" s="30" t="n"/>
      <c r="CF929" s="64">
        <f>CD929*CI929</f>
        <v/>
      </c>
      <c r="CG929" s="65">
        <f>F929-BY929+1</f>
        <v/>
      </c>
      <c r="CH929" s="64">
        <f>CE929*16</f>
        <v/>
      </c>
      <c r="CI929" s="66">
        <f>VLOOKUP(A929,[1]DATA!$A$6:$AI$331,34,0)</f>
        <v/>
      </c>
      <c r="CJ929" s="67">
        <f>VLOOKUP(A929,[2]CHAMCONG!A$7:CI$333,79,0)</f>
        <v/>
      </c>
      <c r="CK929" s="68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62">
        <f>COUNTIF($G930:$BP930,"a")+COUNTIF($G930:$BP930,"r0,a5")/2+COUNTIF($G930:$BP930,"p5,a5")/2</f>
        <v/>
      </c>
      <c r="BR930" s="62">
        <f>COUNTIF($G930:$BP930,"d")+COUNTIF($G930:$BP930,"r0,d5")/2+COUNTIF($G930:$BP930,"p5,d5")/2</f>
        <v/>
      </c>
      <c r="BS930" s="62">
        <f>COUNTIF($G930:$BP930,"b")+COUNTIF($G930:$BP930,"r0,b5")/2+COUNTIF($G930:$BP930,"p5,b5")/2</f>
        <v/>
      </c>
      <c r="BT930" s="62">
        <f>COUNTIF($G930:$BP930,"c")+COUNTIF($G930:$BP930,"r0,c5")/2+COUNTIF($G930:$BP930,"p5,c5")/2</f>
        <v/>
      </c>
      <c r="BU930" s="62">
        <f>COUNTIF($G930:$BP930,"KH")+COUNTIF($G930:$BP930,"TL")+COUNTIF($G930:$BP930,"L")</f>
        <v/>
      </c>
      <c r="BV930" s="62" t="n"/>
      <c r="BW930" s="62">
        <f>COUNTIF($G930:$BP930,"hh")</f>
        <v/>
      </c>
      <c r="BX930" s="62">
        <f>COUNTIF($G930:$BP930,"nt7")</f>
        <v/>
      </c>
      <c r="BY930" s="62">
        <f>COUNTIF($G930:$BP930,"P")+COUNTIF($G930:$BP930,"p5,a5")/2+COUNTIF($G930:$BP930,"p5,b5")/2+COUNTIF($G930:$BP930,"p5,c5")/2+COUNTIF($G930:$BP930,"p5,d5")/2</f>
        <v/>
      </c>
      <c r="BZ930" s="63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4">
        <f>IF(BZ930&gt;25,4,IF(BZ930&gt;18,3,IF(BZ930&gt;12,2,IF(BZ930&gt;4,1,0))))-BX930-2+1</f>
        <v/>
      </c>
      <c r="CE930" s="30" t="n"/>
      <c r="CF930" s="64">
        <f>CD930*CI930</f>
        <v/>
      </c>
      <c r="CG930" s="65">
        <f>F930-BY930+1</f>
        <v/>
      </c>
      <c r="CH930" s="64">
        <f>CE930*16</f>
        <v/>
      </c>
      <c r="CI930" s="66">
        <f>VLOOKUP(A930,[1]DATA!$A$6:$AI$331,34,0)</f>
        <v/>
      </c>
      <c r="CJ930" s="67">
        <f>VLOOKUP(A930,[2]CHAMCONG!A$7:CI$333,79,0)</f>
        <v/>
      </c>
      <c r="CK930" s="68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62">
        <f>COUNTIF($G931:$BP931,"a")+COUNTIF($G931:$BP931,"r0,a5")/2+COUNTIF($G931:$BP931,"p5,a5")/2</f>
        <v/>
      </c>
      <c r="BR931" s="62">
        <f>COUNTIF($G931:$BP931,"d")+COUNTIF($G931:$BP931,"r0,d5")/2+COUNTIF($G931:$BP931,"p5,d5")/2</f>
        <v/>
      </c>
      <c r="BS931" s="62">
        <f>COUNTIF($G931:$BP931,"b")+COUNTIF($G931:$BP931,"r0,b5")/2+COUNTIF($G931:$BP931,"p5,b5")/2</f>
        <v/>
      </c>
      <c r="BT931" s="62">
        <f>COUNTIF($G931:$BP931,"c")+COUNTIF($G931:$BP931,"r0,c5")/2+COUNTIF($G931:$BP931,"p5,c5")/2</f>
        <v/>
      </c>
      <c r="BU931" s="62">
        <f>COUNTIF($G931:$BP931,"KH")+COUNTIF($G931:$BP931,"TL")+COUNTIF($G931:$BP931,"L")</f>
        <v/>
      </c>
      <c r="BV931" s="62" t="n"/>
      <c r="BW931" s="62">
        <f>COUNTIF($G931:$BP931,"hh")</f>
        <v/>
      </c>
      <c r="BX931" s="62">
        <f>COUNTIF($G931:$BP931,"nt7")</f>
        <v/>
      </c>
      <c r="BY931" s="62">
        <f>COUNTIF($G931:$BP931,"P")+COUNTIF($G931:$BP931,"p5,a5")/2+COUNTIF($G931:$BP931,"p5,b5")/2+COUNTIF($G931:$BP931,"p5,c5")/2+COUNTIF($G931:$BP931,"p5,d5")/2</f>
        <v/>
      </c>
      <c r="BZ931" s="63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4">
        <f>IF(BZ931&gt;25,4,IF(BZ931&gt;18,3,IF(BZ931&gt;12,2,IF(BZ931&gt;4,1,0))))-BX931-2+1</f>
        <v/>
      </c>
      <c r="CE931" s="30" t="n"/>
      <c r="CF931" s="64">
        <f>CD931*CI931</f>
        <v/>
      </c>
      <c r="CG931" s="65">
        <f>F931-BY931+1</f>
        <v/>
      </c>
      <c r="CH931" s="64">
        <f>CE931*16</f>
        <v/>
      </c>
      <c r="CI931" s="66">
        <f>VLOOKUP(A931,[1]DATA!$A$6:$AI$331,34,0)</f>
        <v/>
      </c>
      <c r="CJ931" s="67">
        <f>VLOOKUP(A931,[2]CHAMCONG!A$7:CI$333,79,0)</f>
        <v/>
      </c>
      <c r="CK931" s="68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62">
        <f>COUNTIF($G932:$BP932,"a")+COUNTIF($G932:$BP932,"r0,a5")/2+COUNTIF($G932:$BP932,"p5,a5")/2</f>
        <v/>
      </c>
      <c r="BR932" s="62">
        <f>COUNTIF($G932:$BP932,"d")+COUNTIF($G932:$BP932,"r0,d5")/2+COUNTIF($G932:$BP932,"p5,d5")/2</f>
        <v/>
      </c>
      <c r="BS932" s="62">
        <f>COUNTIF($G932:$BP932,"b")+COUNTIF($G932:$BP932,"r0,b5")/2+COUNTIF($G932:$BP932,"p5,b5")/2</f>
        <v/>
      </c>
      <c r="BT932" s="62">
        <f>COUNTIF($G932:$BP932,"c")+COUNTIF($G932:$BP932,"r0,c5")/2+COUNTIF($G932:$BP932,"p5,c5")/2</f>
        <v/>
      </c>
      <c r="BU932" s="62">
        <f>COUNTIF($G932:$BP932,"KH")+COUNTIF($G932:$BP932,"TL")+COUNTIF($G932:$BP932,"L")</f>
        <v/>
      </c>
      <c r="BV932" s="62" t="n"/>
      <c r="BW932" s="62">
        <f>COUNTIF($G932:$BP932,"hh")</f>
        <v/>
      </c>
      <c r="BX932" s="62">
        <f>COUNTIF($G932:$BP932,"nt7")</f>
        <v/>
      </c>
      <c r="BY932" s="62">
        <f>COUNTIF($G932:$BP932,"P")+COUNTIF($G932:$BP932,"p5,a5")/2+COUNTIF($G932:$BP932,"p5,b5")/2+COUNTIF($G932:$BP932,"p5,c5")/2+COUNTIF($G932:$BP932,"p5,d5")/2</f>
        <v/>
      </c>
      <c r="BZ932" s="63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4">
        <f>IF(BZ932&gt;25,4,IF(BZ932&gt;18,3,IF(BZ932&gt;12,2,IF(BZ932&gt;4,1,0))))-BX932-2+1</f>
        <v/>
      </c>
      <c r="CE932" s="30" t="n"/>
      <c r="CF932" s="64">
        <f>CD932*CI932</f>
        <v/>
      </c>
      <c r="CG932" s="65">
        <f>F932-BY932+1</f>
        <v/>
      </c>
      <c r="CH932" s="64">
        <f>CE932*16</f>
        <v/>
      </c>
      <c r="CI932" s="66">
        <f>VLOOKUP(A932,[1]DATA!$A$6:$AI$331,34,0)</f>
        <v/>
      </c>
      <c r="CJ932" s="67">
        <f>VLOOKUP(A932,[2]CHAMCONG!A$7:CI$333,79,0)</f>
        <v/>
      </c>
      <c r="CK932" s="68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62">
        <f>COUNTIF($G933:$BP933,"a")+COUNTIF($G933:$BP933,"r0,a5")/2+COUNTIF($G933:$BP933,"p5,a5")/2</f>
        <v/>
      </c>
      <c r="BR933" s="62">
        <f>COUNTIF($G933:$BP933,"d")+COUNTIF($G933:$BP933,"r0,d5")/2+COUNTIF($G933:$BP933,"p5,d5")/2</f>
        <v/>
      </c>
      <c r="BS933" s="62">
        <f>COUNTIF($G933:$BP933,"b")+COUNTIF($G933:$BP933,"r0,b5")/2+COUNTIF($G933:$BP933,"p5,b5")/2</f>
        <v/>
      </c>
      <c r="BT933" s="62">
        <f>COUNTIF($G933:$BP933,"c")+COUNTIF($G933:$BP933,"r0,c5")/2+COUNTIF($G933:$BP933,"p5,c5")/2</f>
        <v/>
      </c>
      <c r="BU933" s="62">
        <f>COUNTIF($G933:$BP933,"KH")+COUNTIF($G933:$BP933,"TL")+COUNTIF($G933:$BP933,"L")</f>
        <v/>
      </c>
      <c r="BV933" s="62" t="n"/>
      <c r="BW933" s="62">
        <f>COUNTIF($G933:$BP933,"hh")</f>
        <v/>
      </c>
      <c r="BX933" s="62">
        <f>COUNTIF($G933:$BP933,"nt7")</f>
        <v/>
      </c>
      <c r="BY933" s="62">
        <f>COUNTIF($G933:$BP933,"P")+COUNTIF($G933:$BP933,"p5,a5")/2+COUNTIF($G933:$BP933,"p5,b5")/2+COUNTIF($G933:$BP933,"p5,c5")/2+COUNTIF($G933:$BP933,"p5,d5")/2</f>
        <v/>
      </c>
      <c r="BZ933" s="63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4">
        <f>IF(BZ933&gt;25,4,IF(BZ933&gt;18,3,IF(BZ933&gt;12,2,IF(BZ933&gt;4,1,0))))-BX933-2+1</f>
        <v/>
      </c>
      <c r="CE933" s="30" t="n"/>
      <c r="CF933" s="64">
        <f>CD933*CI933</f>
        <v/>
      </c>
      <c r="CG933" s="65">
        <f>F933-BY933+1</f>
        <v/>
      </c>
      <c r="CH933" s="64">
        <f>CE933*16</f>
        <v/>
      </c>
      <c r="CI933" s="66">
        <f>VLOOKUP(A933,[1]DATA!$A$6:$AI$331,34,0)</f>
        <v/>
      </c>
      <c r="CJ933" s="67">
        <f>VLOOKUP(A933,[2]CHAMCONG!A$7:CI$333,79,0)</f>
        <v/>
      </c>
      <c r="CK933" s="68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62">
        <f>COUNTIF($G934:$BP934,"a")+COUNTIF($G934:$BP934,"r0,a5")/2+COUNTIF($G934:$BP934,"p5,a5")/2</f>
        <v/>
      </c>
      <c r="BR934" s="62">
        <f>COUNTIF($G934:$BP934,"d")+COUNTIF($G934:$BP934,"r0,d5")/2+COUNTIF($G934:$BP934,"p5,d5")/2</f>
        <v/>
      </c>
      <c r="BS934" s="62">
        <f>COUNTIF($G934:$BP934,"b")+COUNTIF($G934:$BP934,"r0,b5")/2+COUNTIF($G934:$BP934,"p5,b5")/2</f>
        <v/>
      </c>
      <c r="BT934" s="62">
        <f>COUNTIF($G934:$BP934,"c")+COUNTIF($G934:$BP934,"r0,c5")/2+COUNTIF($G934:$BP934,"p5,c5")/2</f>
        <v/>
      </c>
      <c r="BU934" s="62">
        <f>COUNTIF($G934:$BP934,"KH")+COUNTIF($G934:$BP934,"TL")+COUNTIF($G934:$BP934,"L")</f>
        <v/>
      </c>
      <c r="BV934" s="62" t="n"/>
      <c r="BW934" s="62">
        <f>COUNTIF($G934:$BP934,"hh")</f>
        <v/>
      </c>
      <c r="BX934" s="62">
        <f>COUNTIF($G934:$BP934,"nt7")</f>
        <v/>
      </c>
      <c r="BY934" s="62">
        <f>COUNTIF($G934:$BP934,"P")+COUNTIF($G934:$BP934,"p5,a5")/2+COUNTIF($G934:$BP934,"p5,b5")/2+COUNTIF($G934:$BP934,"p5,c5")/2+COUNTIF($G934:$BP934,"p5,d5")/2</f>
        <v/>
      </c>
      <c r="BZ934" s="63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4">
        <f>IF(BZ934&gt;25,4,IF(BZ934&gt;18,3,IF(BZ934&gt;12,2,IF(BZ934&gt;4,1,0))))-BX934-2+1</f>
        <v/>
      </c>
      <c r="CE934" s="30" t="n"/>
      <c r="CF934" s="64">
        <f>CD934*CI934</f>
        <v/>
      </c>
      <c r="CG934" s="65">
        <f>F934-BY934+1</f>
        <v/>
      </c>
      <c r="CH934" s="64">
        <f>CE934*16</f>
        <v/>
      </c>
      <c r="CI934" s="66">
        <f>VLOOKUP(A934,[1]DATA!$A$6:$AI$331,34,0)</f>
        <v/>
      </c>
      <c r="CJ934" s="67">
        <f>VLOOKUP(A934,[2]CHAMCONG!A$7:CI$333,79,0)</f>
        <v/>
      </c>
      <c r="CK934" s="68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62">
        <f>COUNTIF($G935:$BP935,"a")+COUNTIF($G935:$BP935,"r0,a5")/2+COUNTIF($G935:$BP935,"p5,a5")/2</f>
        <v/>
      </c>
      <c r="BR935" s="62">
        <f>COUNTIF($G935:$BP935,"d")+COUNTIF($G935:$BP935,"r0,d5")/2+COUNTIF($G935:$BP935,"p5,d5")/2</f>
        <v/>
      </c>
      <c r="BS935" s="62">
        <f>COUNTIF($G935:$BP935,"b")+COUNTIF($G935:$BP935,"r0,b5")/2+COUNTIF($G935:$BP935,"p5,b5")/2</f>
        <v/>
      </c>
      <c r="BT935" s="62">
        <f>COUNTIF($G935:$BP935,"c")+COUNTIF($G935:$BP935,"r0,c5")/2+COUNTIF($G935:$BP935,"p5,c5")/2</f>
        <v/>
      </c>
      <c r="BU935" s="62">
        <f>COUNTIF($G935:$BP935,"KH")+COUNTIF($G935:$BP935,"TL")+COUNTIF($G935:$BP935,"L")</f>
        <v/>
      </c>
      <c r="BV935" s="62" t="n"/>
      <c r="BW935" s="62">
        <f>COUNTIF($G935:$BP935,"hh")</f>
        <v/>
      </c>
      <c r="BX935" s="62">
        <f>COUNTIF($G935:$BP935,"nt7")</f>
        <v/>
      </c>
      <c r="BY935" s="62">
        <f>COUNTIF($G935:$BP935,"P")+COUNTIF($G935:$BP935,"p5,a5")/2+COUNTIF($G935:$BP935,"p5,b5")/2+COUNTIF($G935:$BP935,"p5,c5")/2+COUNTIF($G935:$BP935,"p5,d5")/2</f>
        <v/>
      </c>
      <c r="BZ935" s="63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4">
        <f>IF(BZ935&gt;25,4,IF(BZ935&gt;18,3,IF(BZ935&gt;12,2,IF(BZ935&gt;4,1,0))))-BX935-2+1</f>
        <v/>
      </c>
      <c r="CE935" s="30" t="n"/>
      <c r="CF935" s="64">
        <f>CD935*CI935</f>
        <v/>
      </c>
      <c r="CG935" s="65">
        <f>F935-BY935+1</f>
        <v/>
      </c>
      <c r="CH935" s="64">
        <f>CE935*16</f>
        <v/>
      </c>
      <c r="CI935" s="66">
        <f>VLOOKUP(A935,[1]DATA!$A$6:$AI$331,34,0)</f>
        <v/>
      </c>
      <c r="CJ935" s="67">
        <f>VLOOKUP(A935,[2]CHAMCONG!A$7:CI$333,79,0)</f>
        <v/>
      </c>
      <c r="CK935" s="68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62">
        <f>COUNTIF($G936:$BP936,"a")+COUNTIF($G936:$BP936,"r0,a5")/2+COUNTIF($G936:$BP936,"p5,a5")/2</f>
        <v/>
      </c>
      <c r="BR936" s="62">
        <f>COUNTIF($G936:$BP936,"d")+COUNTIF($G936:$BP936,"r0,d5")/2+COUNTIF($G936:$BP936,"p5,d5")/2</f>
        <v/>
      </c>
      <c r="BS936" s="62">
        <f>COUNTIF($G936:$BP936,"b")+COUNTIF($G936:$BP936,"r0,b5")/2+COUNTIF($G936:$BP936,"p5,b5")/2</f>
        <v/>
      </c>
      <c r="BT936" s="62">
        <f>COUNTIF($G936:$BP936,"c")+COUNTIF($G936:$BP936,"r0,c5")/2+COUNTIF($G936:$BP936,"p5,c5")/2</f>
        <v/>
      </c>
      <c r="BU936" s="62">
        <f>COUNTIF($G936:$BP936,"KH")+COUNTIF($G936:$BP936,"TL")+COUNTIF($G936:$BP936,"L")</f>
        <v/>
      </c>
      <c r="BV936" s="62" t="n"/>
      <c r="BW936" s="62">
        <f>COUNTIF($G936:$BP936,"hh")</f>
        <v/>
      </c>
      <c r="BX936" s="62">
        <f>COUNTIF($G936:$BP936,"nt7")</f>
        <v/>
      </c>
      <c r="BY936" s="62">
        <f>COUNTIF($G936:$BP936,"P")+COUNTIF($G936:$BP936,"p5,a5")/2+COUNTIF($G936:$BP936,"p5,b5")/2+COUNTIF($G936:$BP936,"p5,c5")/2+COUNTIF($G936:$BP936,"p5,d5")/2</f>
        <v/>
      </c>
      <c r="BZ936" s="63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4">
        <f>IF(BZ936&gt;25,4,IF(BZ936&gt;18,3,IF(BZ936&gt;12,2,IF(BZ936&gt;4,1,0))))-BX936-2+1</f>
        <v/>
      </c>
      <c r="CE936" s="30" t="n"/>
      <c r="CF936" s="64">
        <f>CD936*CI936</f>
        <v/>
      </c>
      <c r="CG936" s="65">
        <f>F936-BY936+1</f>
        <v/>
      </c>
      <c r="CH936" s="64">
        <f>CE936*16</f>
        <v/>
      </c>
      <c r="CI936" s="66">
        <f>VLOOKUP(A936,[1]DATA!$A$6:$AI$331,34,0)</f>
        <v/>
      </c>
      <c r="CJ936" s="67">
        <f>VLOOKUP(A936,[2]CHAMCONG!A$7:CI$333,79,0)</f>
        <v/>
      </c>
      <c r="CK936" s="68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62">
        <f>COUNTIF($G937:$BP937,"a")+COUNTIF($G937:$BP937,"r0,a5")/2+COUNTIF($G937:$BP937,"p5,a5")/2</f>
        <v/>
      </c>
      <c r="BR937" s="62">
        <f>COUNTIF($G937:$BP937,"d")+COUNTIF($G937:$BP937,"r0,d5")/2+COUNTIF($G937:$BP937,"p5,d5")/2</f>
        <v/>
      </c>
      <c r="BS937" s="62">
        <f>COUNTIF($G937:$BP937,"b")+COUNTIF($G937:$BP937,"r0,b5")/2+COUNTIF($G937:$BP937,"p5,b5")/2</f>
        <v/>
      </c>
      <c r="BT937" s="62">
        <f>COUNTIF($G937:$BP937,"c")+COUNTIF($G937:$BP937,"r0,c5")/2+COUNTIF($G937:$BP937,"p5,c5")/2</f>
        <v/>
      </c>
      <c r="BU937" s="62">
        <f>COUNTIF($G937:$BP937,"KH")+COUNTIF($G937:$BP937,"TL")+COUNTIF($G937:$BP937,"L")</f>
        <v/>
      </c>
      <c r="BV937" s="62" t="n"/>
      <c r="BW937" s="62">
        <f>COUNTIF($G937:$BP937,"hh")</f>
        <v/>
      </c>
      <c r="BX937" s="62">
        <f>COUNTIF($G937:$BP937,"nt7")</f>
        <v/>
      </c>
      <c r="BY937" s="62">
        <f>COUNTIF($G937:$BP937,"P")+COUNTIF($G937:$BP937,"p5,a5")/2+COUNTIF($G937:$BP937,"p5,b5")/2+COUNTIF($G937:$BP937,"p5,c5")/2+COUNTIF($G937:$BP937,"p5,d5")/2</f>
        <v/>
      </c>
      <c r="BZ937" s="63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4">
        <f>IF(BZ937&gt;25,4,IF(BZ937&gt;18,3,IF(BZ937&gt;12,2,IF(BZ937&gt;4,1,0))))-BX937-2+1</f>
        <v/>
      </c>
      <c r="CE937" s="30" t="n"/>
      <c r="CF937" s="64">
        <f>CD937*CI937</f>
        <v/>
      </c>
      <c r="CG937" s="65">
        <f>F937-BY937+1</f>
        <v/>
      </c>
      <c r="CH937" s="64">
        <f>CE937*16</f>
        <v/>
      </c>
      <c r="CI937" s="66">
        <f>VLOOKUP(A937,[1]DATA!$A$6:$AI$331,34,0)</f>
        <v/>
      </c>
      <c r="CJ937" s="67">
        <f>VLOOKUP(A937,[2]CHAMCONG!A$7:CI$333,79,0)</f>
        <v/>
      </c>
      <c r="CK937" s="68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62">
        <f>COUNTIF($G938:$BP938,"a")+COUNTIF($G938:$BP938,"r0,a5")/2+COUNTIF($G938:$BP938,"p5,a5")/2</f>
        <v/>
      </c>
      <c r="BR938" s="62">
        <f>COUNTIF($G938:$BP938,"d")+COUNTIF($G938:$BP938,"r0,d5")/2+COUNTIF($G938:$BP938,"p5,d5")/2</f>
        <v/>
      </c>
      <c r="BS938" s="62">
        <f>COUNTIF($G938:$BP938,"b")+COUNTIF($G938:$BP938,"r0,b5")/2+COUNTIF($G938:$BP938,"p5,b5")/2</f>
        <v/>
      </c>
      <c r="BT938" s="62">
        <f>COUNTIF($G938:$BP938,"c")+COUNTIF($G938:$BP938,"r0,c5")/2+COUNTIF($G938:$BP938,"p5,c5")/2</f>
        <v/>
      </c>
      <c r="BU938" s="62">
        <f>COUNTIF($G938:$BP938,"KH")+COUNTIF($G938:$BP938,"TL")+COUNTIF($G938:$BP938,"L")</f>
        <v/>
      </c>
      <c r="BV938" s="62" t="n"/>
      <c r="BW938" s="62">
        <f>COUNTIF($G938:$BP938,"hh")</f>
        <v/>
      </c>
      <c r="BX938" s="62">
        <f>COUNTIF($G938:$BP938,"nt7")</f>
        <v/>
      </c>
      <c r="BY938" s="62">
        <f>COUNTIF($G938:$BP938,"P")+COUNTIF($G938:$BP938,"p5,a5")/2+COUNTIF($G938:$BP938,"p5,b5")/2+COUNTIF($G938:$BP938,"p5,c5")/2+COUNTIF($G938:$BP938,"p5,d5")/2</f>
        <v/>
      </c>
      <c r="BZ938" s="63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4">
        <f>IF(BZ938&gt;25,4,IF(BZ938&gt;18,3,IF(BZ938&gt;12,2,IF(BZ938&gt;4,1,0))))-BX938-2+1</f>
        <v/>
      </c>
      <c r="CE938" s="30" t="n"/>
      <c r="CF938" s="64">
        <f>CD938*CI938</f>
        <v/>
      </c>
      <c r="CG938" s="65">
        <f>F938-BY938+1</f>
        <v/>
      </c>
      <c r="CH938" s="64">
        <f>CE938*16</f>
        <v/>
      </c>
      <c r="CI938" s="66">
        <f>VLOOKUP(A938,[1]DATA!$A$6:$AI$331,34,0)</f>
        <v/>
      </c>
      <c r="CJ938" s="67">
        <f>VLOOKUP(A938,[2]CHAMCONG!A$7:CI$333,79,0)</f>
        <v/>
      </c>
      <c r="CK938" s="68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62">
        <f>COUNTIF($G939:$BP939,"a")+COUNTIF($G939:$BP939,"r0,a5")/2+COUNTIF($G939:$BP939,"p5,a5")/2</f>
        <v/>
      </c>
      <c r="BR939" s="62">
        <f>COUNTIF($G939:$BP939,"d")+COUNTIF($G939:$BP939,"r0,d5")/2+COUNTIF($G939:$BP939,"p5,d5")/2</f>
        <v/>
      </c>
      <c r="BS939" s="62">
        <f>COUNTIF($G939:$BP939,"b")+COUNTIF($G939:$BP939,"r0,b5")/2+COUNTIF($G939:$BP939,"p5,b5")/2</f>
        <v/>
      </c>
      <c r="BT939" s="62">
        <f>COUNTIF($G939:$BP939,"c")+COUNTIF($G939:$BP939,"r0,c5")/2+COUNTIF($G939:$BP939,"p5,c5")/2</f>
        <v/>
      </c>
      <c r="BU939" s="62">
        <f>COUNTIF($G939:$BP939,"KH")+COUNTIF($G939:$BP939,"TL")+COUNTIF($G939:$BP939,"L")</f>
        <v/>
      </c>
      <c r="BV939" s="62" t="n"/>
      <c r="BW939" s="62">
        <f>COUNTIF($G939:$BP939,"hh")</f>
        <v/>
      </c>
      <c r="BX939" s="62">
        <f>COUNTIF($G939:$BP939,"nt7")</f>
        <v/>
      </c>
      <c r="BY939" s="62">
        <f>COUNTIF($G939:$BP939,"P")+COUNTIF($G939:$BP939,"p5,a5")/2+COUNTIF($G939:$BP939,"p5,b5")/2+COUNTIF($G939:$BP939,"p5,c5")/2+COUNTIF($G939:$BP939,"p5,d5")/2</f>
        <v/>
      </c>
      <c r="BZ939" s="63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4">
        <f>IF(BZ939&gt;25,4,IF(BZ939&gt;18,3,IF(BZ939&gt;12,2,IF(BZ939&gt;4,1,0))))-BX939-2+1</f>
        <v/>
      </c>
      <c r="CE939" s="30" t="n"/>
      <c r="CF939" s="64">
        <f>CD939*CI939</f>
        <v/>
      </c>
      <c r="CG939" s="65">
        <f>F939-BY939+1</f>
        <v/>
      </c>
      <c r="CH939" s="64">
        <f>CE939*16</f>
        <v/>
      </c>
      <c r="CI939" s="66">
        <f>VLOOKUP(A939,[1]DATA!$A$6:$AI$331,34,0)</f>
        <v/>
      </c>
      <c r="CJ939" s="67">
        <f>VLOOKUP(A939,[2]CHAMCONG!A$7:CI$333,79,0)</f>
        <v/>
      </c>
      <c r="CK939" s="68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62">
        <f>COUNTIF($G940:$BP940,"a")+COUNTIF($G940:$BP940,"r0,a5")/2+COUNTIF($G940:$BP940,"p5,a5")/2</f>
        <v/>
      </c>
      <c r="BR940" s="62">
        <f>COUNTIF($G940:$BP940,"d")+COUNTIF($G940:$BP940,"r0,d5")/2+COUNTIF($G940:$BP940,"p5,d5")/2</f>
        <v/>
      </c>
      <c r="BS940" s="62">
        <f>COUNTIF($G940:$BP940,"b")+COUNTIF($G940:$BP940,"r0,b5")/2+COUNTIF($G940:$BP940,"p5,b5")/2</f>
        <v/>
      </c>
      <c r="BT940" s="62">
        <f>COUNTIF($G940:$BP940,"c")+COUNTIF($G940:$BP940,"r0,c5")/2+COUNTIF($G940:$BP940,"p5,c5")/2</f>
        <v/>
      </c>
      <c r="BU940" s="62">
        <f>COUNTIF($G940:$BP940,"KH")+COUNTIF($G940:$BP940,"TL")+COUNTIF($G940:$BP940,"L")</f>
        <v/>
      </c>
      <c r="BV940" s="62" t="n"/>
      <c r="BW940" s="62">
        <f>COUNTIF($G940:$BP940,"hh")</f>
        <v/>
      </c>
      <c r="BX940" s="62">
        <f>COUNTIF($G940:$BP940,"nt7")</f>
        <v/>
      </c>
      <c r="BY940" s="62">
        <f>COUNTIF($G940:$BP940,"P")+COUNTIF($G940:$BP940,"p5,a5")/2+COUNTIF($G940:$BP940,"p5,b5")/2+COUNTIF($G940:$BP940,"p5,c5")/2+COUNTIF($G940:$BP940,"p5,d5")/2</f>
        <v/>
      </c>
      <c r="BZ940" s="63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4">
        <f>IF(BZ940&gt;25,4,IF(BZ940&gt;18,3,IF(BZ940&gt;12,2,IF(BZ940&gt;4,1,0))))-BX940-2+1</f>
        <v/>
      </c>
      <c r="CE940" s="30" t="n"/>
      <c r="CF940" s="64">
        <f>CD940*CI940</f>
        <v/>
      </c>
      <c r="CG940" s="65">
        <f>F940-BY940+1</f>
        <v/>
      </c>
      <c r="CH940" s="64">
        <f>CE940*16</f>
        <v/>
      </c>
      <c r="CI940" s="66">
        <f>VLOOKUP(A940,[1]DATA!$A$6:$AI$331,34,0)</f>
        <v/>
      </c>
      <c r="CJ940" s="67">
        <f>VLOOKUP(A940,[2]CHAMCONG!A$7:CI$333,79,0)</f>
        <v/>
      </c>
      <c r="CK940" s="68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62">
        <f>COUNTIF($G941:$BP941,"a")+COUNTIF($G941:$BP941,"r0,a5")/2+COUNTIF($G941:$BP941,"p5,a5")/2</f>
        <v/>
      </c>
      <c r="BR941" s="62">
        <f>COUNTIF($G941:$BP941,"d")+COUNTIF($G941:$BP941,"r0,d5")/2+COUNTIF($G941:$BP941,"p5,d5")/2</f>
        <v/>
      </c>
      <c r="BS941" s="62">
        <f>COUNTIF($G941:$BP941,"b")+COUNTIF($G941:$BP941,"r0,b5")/2+COUNTIF($G941:$BP941,"p5,b5")/2</f>
        <v/>
      </c>
      <c r="BT941" s="62">
        <f>COUNTIF($G941:$BP941,"c")+COUNTIF($G941:$BP941,"r0,c5")/2+COUNTIF($G941:$BP941,"p5,c5")/2</f>
        <v/>
      </c>
      <c r="BU941" s="62">
        <f>COUNTIF($G941:$BP941,"KH")+COUNTIF($G941:$BP941,"TL")+COUNTIF($G941:$BP941,"L")</f>
        <v/>
      </c>
      <c r="BV941" s="62" t="n"/>
      <c r="BW941" s="62">
        <f>COUNTIF($G941:$BP941,"hh")</f>
        <v/>
      </c>
      <c r="BX941" s="62">
        <f>COUNTIF($G941:$BP941,"nt7")</f>
        <v/>
      </c>
      <c r="BY941" s="62">
        <f>COUNTIF($G941:$BP941,"P")+COUNTIF($G941:$BP941,"p5,a5")/2+COUNTIF($G941:$BP941,"p5,b5")/2+COUNTIF($G941:$BP941,"p5,c5")/2+COUNTIF($G941:$BP941,"p5,d5")/2</f>
        <v/>
      </c>
      <c r="BZ941" s="63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4">
        <f>IF(BZ941&gt;25,4,IF(BZ941&gt;18,3,IF(BZ941&gt;12,2,IF(BZ941&gt;4,1,0))))-BX941-2+1</f>
        <v/>
      </c>
      <c r="CE941" s="30" t="n"/>
      <c r="CF941" s="64">
        <f>CD941*CI941</f>
        <v/>
      </c>
      <c r="CG941" s="65">
        <f>F941-BY941+1</f>
        <v/>
      </c>
      <c r="CH941" s="64">
        <f>CE941*16</f>
        <v/>
      </c>
      <c r="CI941" s="66">
        <f>VLOOKUP(A941,[1]DATA!$A$6:$AI$331,34,0)</f>
        <v/>
      </c>
      <c r="CJ941" s="67">
        <f>VLOOKUP(A941,[2]CHAMCONG!A$7:CI$333,79,0)</f>
        <v/>
      </c>
      <c r="CK941" s="68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62">
        <f>COUNTIF($G942:$BP942,"a")+COUNTIF($G942:$BP942,"r0,a5")/2+COUNTIF($G942:$BP942,"p5,a5")/2</f>
        <v/>
      </c>
      <c r="BR942" s="62">
        <f>COUNTIF($G942:$BP942,"d")+COUNTIF($G942:$BP942,"r0,d5")/2+COUNTIF($G942:$BP942,"p5,d5")/2</f>
        <v/>
      </c>
      <c r="BS942" s="62">
        <f>COUNTIF($G942:$BP942,"b")+COUNTIF($G942:$BP942,"r0,b5")/2+COUNTIF($G942:$BP942,"p5,b5")/2</f>
        <v/>
      </c>
      <c r="BT942" s="62">
        <f>COUNTIF($G942:$BP942,"c")+COUNTIF($G942:$BP942,"r0,c5")/2+COUNTIF($G942:$BP942,"p5,c5")/2</f>
        <v/>
      </c>
      <c r="BU942" s="62">
        <f>COUNTIF($G942:$BP942,"KH")+COUNTIF($G942:$BP942,"TL")+COUNTIF($G942:$BP942,"L")</f>
        <v/>
      </c>
      <c r="BV942" s="62" t="n"/>
      <c r="BW942" s="62">
        <f>COUNTIF($G942:$BP942,"hh")</f>
        <v/>
      </c>
      <c r="BX942" s="62">
        <f>COUNTIF($G942:$BP942,"nt7")</f>
        <v/>
      </c>
      <c r="BY942" s="62">
        <f>COUNTIF($G942:$BP942,"P")+COUNTIF($G942:$BP942,"p5,a5")/2+COUNTIF($G942:$BP942,"p5,b5")/2+COUNTIF($G942:$BP942,"p5,c5")/2+COUNTIF($G942:$BP942,"p5,d5")/2</f>
        <v/>
      </c>
      <c r="BZ942" s="63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4">
        <f>IF(BZ942&gt;25,4,IF(BZ942&gt;18,3,IF(BZ942&gt;12,2,IF(BZ942&gt;4,1,0))))-BX942-2+1</f>
        <v/>
      </c>
      <c r="CE942" s="30" t="n"/>
      <c r="CF942" s="64">
        <f>CD942*CI942</f>
        <v/>
      </c>
      <c r="CG942" s="65">
        <f>F942-BY942+1</f>
        <v/>
      </c>
      <c r="CH942" s="64">
        <f>CE942*16</f>
        <v/>
      </c>
      <c r="CI942" s="66">
        <f>VLOOKUP(A942,[1]DATA!$A$6:$AI$331,34,0)</f>
        <v/>
      </c>
      <c r="CJ942" s="67">
        <f>VLOOKUP(A942,[2]CHAMCONG!A$7:CI$333,79,0)</f>
        <v/>
      </c>
      <c r="CK942" s="68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62">
        <f>COUNTIF($G943:$BP943,"a")+COUNTIF($G943:$BP943,"r0,a5")/2+COUNTIF($G943:$BP943,"p5,a5")/2</f>
        <v/>
      </c>
      <c r="BR943" s="62">
        <f>COUNTIF($G943:$BP943,"d")+COUNTIF($G943:$BP943,"r0,d5")/2+COUNTIF($G943:$BP943,"p5,d5")/2</f>
        <v/>
      </c>
      <c r="BS943" s="62">
        <f>COUNTIF($G943:$BP943,"b")+COUNTIF($G943:$BP943,"r0,b5")/2+COUNTIF($G943:$BP943,"p5,b5")/2</f>
        <v/>
      </c>
      <c r="BT943" s="62">
        <f>COUNTIF($G943:$BP943,"c")+COUNTIF($G943:$BP943,"r0,c5")/2+COUNTIF($G943:$BP943,"p5,c5")/2</f>
        <v/>
      </c>
      <c r="BU943" s="62">
        <f>COUNTIF($G943:$BP943,"KH")+COUNTIF($G943:$BP943,"TL")+COUNTIF($G943:$BP943,"L")</f>
        <v/>
      </c>
      <c r="BV943" s="62" t="n"/>
      <c r="BW943" s="62">
        <f>COUNTIF($G943:$BP943,"hh")</f>
        <v/>
      </c>
      <c r="BX943" s="62">
        <f>COUNTIF($G943:$BP943,"nt7")</f>
        <v/>
      </c>
      <c r="BY943" s="62">
        <f>COUNTIF($G943:$BP943,"P")+COUNTIF($G943:$BP943,"p5,a5")/2+COUNTIF($G943:$BP943,"p5,b5")/2+COUNTIF($G943:$BP943,"p5,c5")/2+COUNTIF($G943:$BP943,"p5,d5")/2</f>
        <v/>
      </c>
      <c r="BZ943" s="63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4">
        <f>IF(BZ943&gt;25,4,IF(BZ943&gt;18,3,IF(BZ943&gt;12,2,IF(BZ943&gt;4,1,0))))-BX943-2+1</f>
        <v/>
      </c>
      <c r="CE943" s="30" t="n"/>
      <c r="CF943" s="64">
        <f>CD943*CI943</f>
        <v/>
      </c>
      <c r="CG943" s="65">
        <f>F943-BY943+1</f>
        <v/>
      </c>
      <c r="CH943" s="64">
        <f>CE943*16</f>
        <v/>
      </c>
      <c r="CI943" s="66">
        <f>VLOOKUP(A943,[1]DATA!$A$6:$AI$331,34,0)</f>
        <v/>
      </c>
      <c r="CJ943" s="67">
        <f>VLOOKUP(A943,[2]CHAMCONG!A$7:CI$333,79,0)</f>
        <v/>
      </c>
      <c r="CK943" s="68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62">
        <f>COUNTIF($G944:$BP944,"a")+COUNTIF($G944:$BP944,"r0,a5")/2+COUNTIF($G944:$BP944,"p5,a5")/2</f>
        <v/>
      </c>
      <c r="BR944" s="62">
        <f>COUNTIF($G944:$BP944,"d")+COUNTIF($G944:$BP944,"r0,d5")/2+COUNTIF($G944:$BP944,"p5,d5")/2</f>
        <v/>
      </c>
      <c r="BS944" s="62">
        <f>COUNTIF($G944:$BP944,"b")+COUNTIF($G944:$BP944,"r0,b5")/2+COUNTIF($G944:$BP944,"p5,b5")/2</f>
        <v/>
      </c>
      <c r="BT944" s="62">
        <f>COUNTIF($G944:$BP944,"c")+COUNTIF($G944:$BP944,"r0,c5")/2+COUNTIF($G944:$BP944,"p5,c5")/2</f>
        <v/>
      </c>
      <c r="BU944" s="62">
        <f>COUNTIF($G944:$BP944,"KH")+COUNTIF($G944:$BP944,"TL")+COUNTIF($G944:$BP944,"L")</f>
        <v/>
      </c>
      <c r="BV944" s="62" t="n"/>
      <c r="BW944" s="62">
        <f>COUNTIF($G944:$BP944,"hh")</f>
        <v/>
      </c>
      <c r="BX944" s="62">
        <f>COUNTIF($G944:$BP944,"nt7")</f>
        <v/>
      </c>
      <c r="BY944" s="62">
        <f>COUNTIF($G944:$BP944,"P")+COUNTIF($G944:$BP944,"p5,a5")/2+COUNTIF($G944:$BP944,"p5,b5")/2+COUNTIF($G944:$BP944,"p5,c5")/2+COUNTIF($G944:$BP944,"p5,d5")/2</f>
        <v/>
      </c>
      <c r="BZ944" s="63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4">
        <f>IF(BZ944&gt;25,4,IF(BZ944&gt;18,3,IF(BZ944&gt;12,2,IF(BZ944&gt;4,1,0))))-BX944-2+1</f>
        <v/>
      </c>
      <c r="CE944" s="30" t="n"/>
      <c r="CF944" s="64">
        <f>CD944*CI944</f>
        <v/>
      </c>
      <c r="CG944" s="65">
        <f>F944-BY944+1</f>
        <v/>
      </c>
      <c r="CH944" s="64">
        <f>CE944*16</f>
        <v/>
      </c>
      <c r="CI944" s="66">
        <f>VLOOKUP(A944,[1]DATA!$A$6:$AI$331,34,0)</f>
        <v/>
      </c>
      <c r="CJ944" s="67">
        <f>VLOOKUP(A944,[2]CHAMCONG!A$7:CI$333,79,0)</f>
        <v/>
      </c>
      <c r="CK944" s="68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62">
        <f>COUNTIF($G945:$BP945,"a")+COUNTIF($G945:$BP945,"r0,a5")/2+COUNTIF($G945:$BP945,"p5,a5")/2</f>
        <v/>
      </c>
      <c r="BR945" s="62">
        <f>COUNTIF($G945:$BP945,"d")+COUNTIF($G945:$BP945,"r0,d5")/2+COUNTIF($G945:$BP945,"p5,d5")/2</f>
        <v/>
      </c>
      <c r="BS945" s="62">
        <f>COUNTIF($G945:$BP945,"b")+COUNTIF($G945:$BP945,"r0,b5")/2+COUNTIF($G945:$BP945,"p5,b5")/2</f>
        <v/>
      </c>
      <c r="BT945" s="62">
        <f>COUNTIF($G945:$BP945,"c")+COUNTIF($G945:$BP945,"r0,c5")/2+COUNTIF($G945:$BP945,"p5,c5")/2</f>
        <v/>
      </c>
      <c r="BU945" s="62">
        <f>COUNTIF($G945:$BP945,"KH")+COUNTIF($G945:$BP945,"TL")+COUNTIF($G945:$BP945,"L")</f>
        <v/>
      </c>
      <c r="BV945" s="62" t="n"/>
      <c r="BW945" s="62">
        <f>COUNTIF($G945:$BP945,"hh")</f>
        <v/>
      </c>
      <c r="BX945" s="62">
        <f>COUNTIF($G945:$BP945,"nt7")</f>
        <v/>
      </c>
      <c r="BY945" s="62">
        <f>COUNTIF($G945:$BP945,"P")+COUNTIF($G945:$BP945,"p5,a5")/2+COUNTIF($G945:$BP945,"p5,b5")/2+COUNTIF($G945:$BP945,"p5,c5")/2+COUNTIF($G945:$BP945,"p5,d5")/2</f>
        <v/>
      </c>
      <c r="BZ945" s="63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4">
        <f>IF(BZ945&gt;25,4,IF(BZ945&gt;18,3,IF(BZ945&gt;12,2,IF(BZ945&gt;4,1,0))))-BX945-2+1</f>
        <v/>
      </c>
      <c r="CE945" s="30" t="n"/>
      <c r="CF945" s="64">
        <f>CD945*CI945</f>
        <v/>
      </c>
      <c r="CG945" s="65">
        <f>F945-BY945+1</f>
        <v/>
      </c>
      <c r="CH945" s="64">
        <f>CE945*16</f>
        <v/>
      </c>
      <c r="CI945" s="66">
        <f>VLOOKUP(A945,[1]DATA!$A$6:$AI$331,34,0)</f>
        <v/>
      </c>
      <c r="CJ945" s="67">
        <f>VLOOKUP(A945,[2]CHAMCONG!A$7:CI$333,79,0)</f>
        <v/>
      </c>
      <c r="CK945" s="68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62">
        <f>COUNTIF($G946:$BP946,"a")+COUNTIF($G946:$BP946,"r0,a5")/2+COUNTIF($G946:$BP946,"p5,a5")/2</f>
        <v/>
      </c>
      <c r="BR946" s="62">
        <f>COUNTIF($G946:$BP946,"d")+COUNTIF($G946:$BP946,"r0,d5")/2+COUNTIF($G946:$BP946,"p5,d5")/2</f>
        <v/>
      </c>
      <c r="BS946" s="62">
        <f>COUNTIF($G946:$BP946,"b")+COUNTIF($G946:$BP946,"r0,b5")/2+COUNTIF($G946:$BP946,"p5,b5")/2</f>
        <v/>
      </c>
      <c r="BT946" s="62">
        <f>COUNTIF($G946:$BP946,"c")+COUNTIF($G946:$BP946,"r0,c5")/2+COUNTIF($G946:$BP946,"p5,c5")/2</f>
        <v/>
      </c>
      <c r="BU946" s="62">
        <f>COUNTIF($G946:$BP946,"KH")+COUNTIF($G946:$BP946,"TL")+COUNTIF($G946:$BP946,"L")</f>
        <v/>
      </c>
      <c r="BV946" s="62" t="n"/>
      <c r="BW946" s="62">
        <f>COUNTIF($G946:$BP946,"hh")</f>
        <v/>
      </c>
      <c r="BX946" s="62">
        <f>COUNTIF($G946:$BP946,"nt7")</f>
        <v/>
      </c>
      <c r="BY946" s="62">
        <f>COUNTIF($G946:$BP946,"P")+COUNTIF($G946:$BP946,"p5,a5")/2+COUNTIF($G946:$BP946,"p5,b5")/2+COUNTIF($G946:$BP946,"p5,c5")/2+COUNTIF($G946:$BP946,"p5,d5")/2</f>
        <v/>
      </c>
      <c r="BZ946" s="63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4">
        <f>IF(BZ946&gt;25,4,IF(BZ946&gt;18,3,IF(BZ946&gt;12,2,IF(BZ946&gt;4,1,0))))-BX946-2+1</f>
        <v/>
      </c>
      <c r="CE946" s="30" t="n"/>
      <c r="CF946" s="64">
        <f>CD946*CI946</f>
        <v/>
      </c>
      <c r="CG946" s="65">
        <f>F946-BY946+1</f>
        <v/>
      </c>
      <c r="CH946" s="64">
        <f>CE946*16</f>
        <v/>
      </c>
      <c r="CI946" s="66">
        <f>VLOOKUP(A946,[1]DATA!$A$6:$AI$331,34,0)</f>
        <v/>
      </c>
      <c r="CJ946" s="67">
        <f>VLOOKUP(A946,[2]CHAMCONG!A$7:CI$333,79,0)</f>
        <v/>
      </c>
      <c r="CK946" s="68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62">
        <f>COUNTIF($G947:$BP947,"a")+COUNTIF($G947:$BP947,"r0,a5")/2+COUNTIF($G947:$BP947,"p5,a5")/2</f>
        <v/>
      </c>
      <c r="BR947" s="62">
        <f>COUNTIF($G947:$BP947,"d")+COUNTIF($G947:$BP947,"r0,d5")/2+COUNTIF($G947:$BP947,"p5,d5")/2</f>
        <v/>
      </c>
      <c r="BS947" s="62">
        <f>COUNTIF($G947:$BP947,"b")+COUNTIF($G947:$BP947,"r0,b5")/2+COUNTIF($G947:$BP947,"p5,b5")/2</f>
        <v/>
      </c>
      <c r="BT947" s="62">
        <f>COUNTIF($G947:$BP947,"c")+COUNTIF($G947:$BP947,"r0,c5")/2+COUNTIF($G947:$BP947,"p5,c5")/2</f>
        <v/>
      </c>
      <c r="BU947" s="62">
        <f>COUNTIF($G947:$BP947,"KH")+COUNTIF($G947:$BP947,"TL")+COUNTIF($G947:$BP947,"L")</f>
        <v/>
      </c>
      <c r="BV947" s="62" t="n"/>
      <c r="BW947" s="62">
        <f>COUNTIF($G947:$BP947,"hh")</f>
        <v/>
      </c>
      <c r="BX947" s="62">
        <f>COUNTIF($G947:$BP947,"nt7")</f>
        <v/>
      </c>
      <c r="BY947" s="62">
        <f>COUNTIF($G947:$BP947,"P")+COUNTIF($G947:$BP947,"p5,a5")/2+COUNTIF($G947:$BP947,"p5,b5")/2+COUNTIF($G947:$BP947,"p5,c5")/2+COUNTIF($G947:$BP947,"p5,d5")/2</f>
        <v/>
      </c>
      <c r="BZ947" s="63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4">
        <f>IF(BZ947&gt;25,4,IF(BZ947&gt;18,3,IF(BZ947&gt;12,2,IF(BZ947&gt;4,1,0))))-BX947-2+1</f>
        <v/>
      </c>
      <c r="CE947" s="30" t="n"/>
      <c r="CF947" s="64">
        <f>CD947*CI947</f>
        <v/>
      </c>
      <c r="CG947" s="65">
        <f>F947-BY947+1</f>
        <v/>
      </c>
      <c r="CH947" s="64">
        <f>CE947*16</f>
        <v/>
      </c>
      <c r="CI947" s="66">
        <f>VLOOKUP(A947,[1]DATA!$A$6:$AI$331,34,0)</f>
        <v/>
      </c>
      <c r="CJ947" s="67">
        <f>VLOOKUP(A947,[2]CHAMCONG!A$7:CI$333,79,0)</f>
        <v/>
      </c>
      <c r="CK947" s="68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62">
        <f>COUNTIF($G948:$BP948,"a")+COUNTIF($G948:$BP948,"r0,a5")/2+COUNTIF($G948:$BP948,"p5,a5")/2</f>
        <v/>
      </c>
      <c r="BR948" s="62">
        <f>COUNTIF($G948:$BP948,"d")+COUNTIF($G948:$BP948,"r0,d5")/2+COUNTIF($G948:$BP948,"p5,d5")/2</f>
        <v/>
      </c>
      <c r="BS948" s="62">
        <f>COUNTIF($G948:$BP948,"b")+COUNTIF($G948:$BP948,"r0,b5")/2+COUNTIF($G948:$BP948,"p5,b5")/2</f>
        <v/>
      </c>
      <c r="BT948" s="62">
        <f>COUNTIF($G948:$BP948,"c")+COUNTIF($G948:$BP948,"r0,c5")/2+COUNTIF($G948:$BP948,"p5,c5")/2</f>
        <v/>
      </c>
      <c r="BU948" s="62">
        <f>COUNTIF($G948:$BP948,"KH")+COUNTIF($G948:$BP948,"TL")+COUNTIF($G948:$BP948,"L")</f>
        <v/>
      </c>
      <c r="BV948" s="62" t="n"/>
      <c r="BW948" s="62">
        <f>COUNTIF($G948:$BP948,"hh")</f>
        <v/>
      </c>
      <c r="BX948" s="62">
        <f>COUNTIF($G948:$BP948,"nt7")</f>
        <v/>
      </c>
      <c r="BY948" s="62">
        <f>COUNTIF($G948:$BP948,"P")+COUNTIF($G948:$BP948,"p5,a5")/2+COUNTIF($G948:$BP948,"p5,b5")/2+COUNTIF($G948:$BP948,"p5,c5")/2+COUNTIF($G948:$BP948,"p5,d5")/2</f>
        <v/>
      </c>
      <c r="BZ948" s="63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4">
        <f>IF(BZ948&gt;25,4,IF(BZ948&gt;18,3,IF(BZ948&gt;12,2,IF(BZ948&gt;4,1,0))))-BX948-2+1</f>
        <v/>
      </c>
      <c r="CE948" s="30" t="n"/>
      <c r="CF948" s="64">
        <f>CD948*CI948</f>
        <v/>
      </c>
      <c r="CG948" s="65">
        <f>F948-BY948+1</f>
        <v/>
      </c>
      <c r="CH948" s="64">
        <f>CE948*16</f>
        <v/>
      </c>
      <c r="CI948" s="66">
        <f>VLOOKUP(A948,[1]DATA!$A$6:$AI$331,34,0)</f>
        <v/>
      </c>
      <c r="CJ948" s="67">
        <f>VLOOKUP(A948,[2]CHAMCONG!A$7:CI$333,79,0)</f>
        <v/>
      </c>
      <c r="CK948" s="68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62">
        <f>COUNTIF($G949:$BP949,"a")+COUNTIF($G949:$BP949,"r0,a5")/2+COUNTIF($G949:$BP949,"p5,a5")/2</f>
        <v/>
      </c>
      <c r="BR949" s="62">
        <f>COUNTIF($G949:$BP949,"d")+COUNTIF($G949:$BP949,"r0,d5")/2+COUNTIF($G949:$BP949,"p5,d5")/2</f>
        <v/>
      </c>
      <c r="BS949" s="62">
        <f>COUNTIF($G949:$BP949,"b")+COUNTIF($G949:$BP949,"r0,b5")/2+COUNTIF($G949:$BP949,"p5,b5")/2</f>
        <v/>
      </c>
      <c r="BT949" s="62">
        <f>COUNTIF($G949:$BP949,"c")+COUNTIF($G949:$BP949,"r0,c5")/2+COUNTIF($G949:$BP949,"p5,c5")/2</f>
        <v/>
      </c>
      <c r="BU949" s="62">
        <f>COUNTIF($G949:$BP949,"KH")+COUNTIF($G949:$BP949,"TL")+COUNTIF($G949:$BP949,"L")</f>
        <v/>
      </c>
      <c r="BV949" s="62" t="n"/>
      <c r="BW949" s="62">
        <f>COUNTIF($G949:$BP949,"hh")</f>
        <v/>
      </c>
      <c r="BX949" s="62">
        <f>COUNTIF($G949:$BP949,"nt7")</f>
        <v/>
      </c>
      <c r="BY949" s="62">
        <f>COUNTIF($G949:$BP949,"P")+COUNTIF($G949:$BP949,"p5,a5")/2+COUNTIF($G949:$BP949,"p5,b5")/2+COUNTIF($G949:$BP949,"p5,c5")/2+COUNTIF($G949:$BP949,"p5,d5")/2</f>
        <v/>
      </c>
      <c r="BZ949" s="63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4">
        <f>IF(BZ949&gt;25,4,IF(BZ949&gt;18,3,IF(BZ949&gt;12,2,IF(BZ949&gt;4,1,0))))-BX949-2+1</f>
        <v/>
      </c>
      <c r="CE949" s="30" t="n"/>
      <c r="CF949" s="64">
        <f>CD949*CI949</f>
        <v/>
      </c>
      <c r="CG949" s="65">
        <f>F949-BY949+1</f>
        <v/>
      </c>
      <c r="CH949" s="64">
        <f>CE949*16</f>
        <v/>
      </c>
      <c r="CI949" s="66">
        <f>VLOOKUP(A949,[1]DATA!$A$6:$AI$331,34,0)</f>
        <v/>
      </c>
      <c r="CJ949" s="67">
        <f>VLOOKUP(A949,[2]CHAMCONG!A$7:CI$333,79,0)</f>
        <v/>
      </c>
      <c r="CK949" s="68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62">
        <f>COUNTIF($G950:$BP950,"a")+COUNTIF($G950:$BP950,"r0,a5")/2+COUNTIF($G950:$BP950,"p5,a5")/2</f>
        <v/>
      </c>
      <c r="BR950" s="62">
        <f>COUNTIF($G950:$BP950,"d")+COUNTIF($G950:$BP950,"r0,d5")/2+COUNTIF($G950:$BP950,"p5,d5")/2</f>
        <v/>
      </c>
      <c r="BS950" s="62">
        <f>COUNTIF($G950:$BP950,"b")+COUNTIF($G950:$BP950,"r0,b5")/2+COUNTIF($G950:$BP950,"p5,b5")/2</f>
        <v/>
      </c>
      <c r="BT950" s="62">
        <f>COUNTIF($G950:$BP950,"c")+COUNTIF($G950:$BP950,"r0,c5")/2+COUNTIF($G950:$BP950,"p5,c5")/2</f>
        <v/>
      </c>
      <c r="BU950" s="62">
        <f>COUNTIF($G950:$BP950,"KH")+COUNTIF($G950:$BP950,"TL")+COUNTIF($G950:$BP950,"L")</f>
        <v/>
      </c>
      <c r="BV950" s="62" t="n"/>
      <c r="BW950" s="62">
        <f>COUNTIF($G950:$BP950,"hh")</f>
        <v/>
      </c>
      <c r="BX950" s="62">
        <f>COUNTIF($G950:$BP950,"nt7")</f>
        <v/>
      </c>
      <c r="BY950" s="62">
        <f>COUNTIF($G950:$BP950,"P")+COUNTIF($G950:$BP950,"p5,a5")/2+COUNTIF($G950:$BP950,"p5,b5")/2+COUNTIF($G950:$BP950,"p5,c5")/2+COUNTIF($G950:$BP950,"p5,d5")/2</f>
        <v/>
      </c>
      <c r="BZ950" s="63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4">
        <f>IF(BZ950&gt;25,4,IF(BZ950&gt;18,3,IF(BZ950&gt;12,2,IF(BZ950&gt;4,1,0))))-BX950-2+1</f>
        <v/>
      </c>
      <c r="CE950" s="30" t="n"/>
      <c r="CF950" s="64">
        <f>CD950*CI950</f>
        <v/>
      </c>
      <c r="CG950" s="65">
        <f>F950-BY950+1</f>
        <v/>
      </c>
      <c r="CH950" s="64">
        <f>CE950*16</f>
        <v/>
      </c>
      <c r="CI950" s="66">
        <f>VLOOKUP(A950,[1]DATA!$A$6:$AI$331,34,0)</f>
        <v/>
      </c>
      <c r="CJ950" s="67">
        <f>VLOOKUP(A950,[2]CHAMCONG!A$7:CI$333,79,0)</f>
        <v/>
      </c>
      <c r="CK950" s="68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62">
        <f>COUNTIF($G951:$BP951,"a")+COUNTIF($G951:$BP951,"r0,a5")/2+COUNTIF($G951:$BP951,"p5,a5")/2</f>
        <v/>
      </c>
      <c r="BR951" s="62">
        <f>COUNTIF($G951:$BP951,"d")+COUNTIF($G951:$BP951,"r0,d5")/2+COUNTIF($G951:$BP951,"p5,d5")/2</f>
        <v/>
      </c>
      <c r="BS951" s="62">
        <f>COUNTIF($G951:$BP951,"b")+COUNTIF($G951:$BP951,"r0,b5")/2+COUNTIF($G951:$BP951,"p5,b5")/2</f>
        <v/>
      </c>
      <c r="BT951" s="62">
        <f>COUNTIF($G951:$BP951,"c")+COUNTIF($G951:$BP951,"r0,c5")/2+COUNTIF($G951:$BP951,"p5,c5")/2</f>
        <v/>
      </c>
      <c r="BU951" s="62">
        <f>COUNTIF($G951:$BP951,"KH")+COUNTIF($G951:$BP951,"TL")+COUNTIF($G951:$BP951,"L")</f>
        <v/>
      </c>
      <c r="BV951" s="62" t="n"/>
      <c r="BW951" s="62">
        <f>COUNTIF($G951:$BP951,"hh")</f>
        <v/>
      </c>
      <c r="BX951" s="62">
        <f>COUNTIF($G951:$BP951,"nt7")</f>
        <v/>
      </c>
      <c r="BY951" s="62">
        <f>COUNTIF($G951:$BP951,"P")+COUNTIF($G951:$BP951,"p5,a5")/2+COUNTIF($G951:$BP951,"p5,b5")/2+COUNTIF($G951:$BP951,"p5,c5")/2+COUNTIF($G951:$BP951,"p5,d5")/2</f>
        <v/>
      </c>
      <c r="BZ951" s="63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4">
        <f>IF(BZ951&gt;25,4,IF(BZ951&gt;18,3,IF(BZ951&gt;12,2,IF(BZ951&gt;4,1,0))))-BX951-2+1</f>
        <v/>
      </c>
      <c r="CE951" s="30" t="n"/>
      <c r="CF951" s="64">
        <f>CD951*CI951</f>
        <v/>
      </c>
      <c r="CG951" s="65">
        <f>F951-BY951+1</f>
        <v/>
      </c>
      <c r="CH951" s="64">
        <f>CE951*16</f>
        <v/>
      </c>
      <c r="CI951" s="66">
        <f>VLOOKUP(A951,[1]DATA!$A$6:$AI$331,34,0)</f>
        <v/>
      </c>
      <c r="CJ951" s="67">
        <f>VLOOKUP(A951,[2]CHAMCONG!A$7:CI$333,79,0)</f>
        <v/>
      </c>
      <c r="CK951" s="68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62">
        <f>COUNTIF($G952:$BP952,"a")+COUNTIF($G952:$BP952,"r0,a5")/2+COUNTIF($G952:$BP952,"p5,a5")/2</f>
        <v/>
      </c>
      <c r="BR952" s="62">
        <f>COUNTIF($G952:$BP952,"d")+COUNTIF($G952:$BP952,"r0,d5")/2+COUNTIF($G952:$BP952,"p5,d5")/2</f>
        <v/>
      </c>
      <c r="BS952" s="62">
        <f>COUNTIF($G952:$BP952,"b")+COUNTIF($G952:$BP952,"r0,b5")/2+COUNTIF($G952:$BP952,"p5,b5")/2</f>
        <v/>
      </c>
      <c r="BT952" s="62">
        <f>COUNTIF($G952:$BP952,"c")+COUNTIF($G952:$BP952,"r0,c5")/2+COUNTIF($G952:$BP952,"p5,c5")/2</f>
        <v/>
      </c>
      <c r="BU952" s="62">
        <f>COUNTIF($G952:$BP952,"KH")+COUNTIF($G952:$BP952,"TL")+COUNTIF($G952:$BP952,"L")</f>
        <v/>
      </c>
      <c r="BV952" s="62" t="n"/>
      <c r="BW952" s="62">
        <f>COUNTIF($G952:$BP952,"hh")</f>
        <v/>
      </c>
      <c r="BX952" s="62">
        <f>COUNTIF($G952:$BP952,"nt7")</f>
        <v/>
      </c>
      <c r="BY952" s="62">
        <f>COUNTIF($G952:$BP952,"P")+COUNTIF($G952:$BP952,"p5,a5")/2+COUNTIF($G952:$BP952,"p5,b5")/2+COUNTIF($G952:$BP952,"p5,c5")/2+COUNTIF($G952:$BP952,"p5,d5")/2</f>
        <v/>
      </c>
      <c r="BZ952" s="63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4">
        <f>IF(BZ952&gt;25,4,IF(BZ952&gt;18,3,IF(BZ952&gt;12,2,IF(BZ952&gt;4,1,0))))-BX952-2+1</f>
        <v/>
      </c>
      <c r="CE952" s="30" t="n"/>
      <c r="CF952" s="64">
        <f>CD952*CI952</f>
        <v/>
      </c>
      <c r="CG952" s="65">
        <f>F952-BY952+1</f>
        <v/>
      </c>
      <c r="CH952" s="64">
        <f>CE952*16</f>
        <v/>
      </c>
      <c r="CI952" s="66">
        <f>VLOOKUP(A952,[1]DATA!$A$6:$AI$331,34,0)</f>
        <v/>
      </c>
      <c r="CJ952" s="67">
        <f>VLOOKUP(A952,[2]CHAMCONG!A$7:CI$333,79,0)</f>
        <v/>
      </c>
      <c r="CK952" s="68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62">
        <f>COUNTIF($G953:$BP953,"a")+COUNTIF($G953:$BP953,"r0,a5")/2+COUNTIF($G953:$BP953,"p5,a5")/2</f>
        <v/>
      </c>
      <c r="BR953" s="62">
        <f>COUNTIF($G953:$BP953,"d")+COUNTIF($G953:$BP953,"r0,d5")/2+COUNTIF($G953:$BP953,"p5,d5")/2</f>
        <v/>
      </c>
      <c r="BS953" s="62">
        <f>COUNTIF($G953:$BP953,"b")+COUNTIF($G953:$BP953,"r0,b5")/2+COUNTIF($G953:$BP953,"p5,b5")/2</f>
        <v/>
      </c>
      <c r="BT953" s="62">
        <f>COUNTIF($G953:$BP953,"c")+COUNTIF($G953:$BP953,"r0,c5")/2+COUNTIF($G953:$BP953,"p5,c5")/2</f>
        <v/>
      </c>
      <c r="BU953" s="62">
        <f>COUNTIF($G953:$BP953,"KH")+COUNTIF($G953:$BP953,"TL")+COUNTIF($G953:$BP953,"L")</f>
        <v/>
      </c>
      <c r="BV953" s="62" t="n"/>
      <c r="BW953" s="62">
        <f>COUNTIF($G953:$BP953,"hh")</f>
        <v/>
      </c>
      <c r="BX953" s="62">
        <f>COUNTIF($G953:$BP953,"nt7")</f>
        <v/>
      </c>
      <c r="BY953" s="62">
        <f>COUNTIF($G953:$BP953,"P")+COUNTIF($G953:$BP953,"p5,a5")/2+COUNTIF($G953:$BP953,"p5,b5")/2+COUNTIF($G953:$BP953,"p5,c5")/2+COUNTIF($G953:$BP953,"p5,d5")/2</f>
        <v/>
      </c>
      <c r="BZ953" s="63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4">
        <f>IF(BZ953&gt;25,4,IF(BZ953&gt;18,3,IF(BZ953&gt;12,2,IF(BZ953&gt;4,1,0))))-BX953-2+1</f>
        <v/>
      </c>
      <c r="CE953" s="30" t="n"/>
      <c r="CF953" s="64">
        <f>CD953*CI953</f>
        <v/>
      </c>
      <c r="CG953" s="65">
        <f>F953-BY953+1</f>
        <v/>
      </c>
      <c r="CH953" s="64">
        <f>CE953*16</f>
        <v/>
      </c>
      <c r="CI953" s="66">
        <f>VLOOKUP(A953,[1]DATA!$A$6:$AI$331,34,0)</f>
        <v/>
      </c>
      <c r="CJ953" s="67">
        <f>VLOOKUP(A953,[2]CHAMCONG!A$7:CI$333,79,0)</f>
        <v/>
      </c>
      <c r="CK953" s="68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62">
        <f>COUNTIF($G954:$BP954,"a")+COUNTIF($G954:$BP954,"r0,a5")/2+COUNTIF($G954:$BP954,"p5,a5")/2</f>
        <v/>
      </c>
      <c r="BR954" s="62">
        <f>COUNTIF($G954:$BP954,"d")+COUNTIF($G954:$BP954,"r0,d5")/2+COUNTIF($G954:$BP954,"p5,d5")/2</f>
        <v/>
      </c>
      <c r="BS954" s="62">
        <f>COUNTIF($G954:$BP954,"b")+COUNTIF($G954:$BP954,"r0,b5")/2+COUNTIF($G954:$BP954,"p5,b5")/2</f>
        <v/>
      </c>
      <c r="BT954" s="62">
        <f>COUNTIF($G954:$BP954,"c")+COUNTIF($G954:$BP954,"r0,c5")/2+COUNTIF($G954:$BP954,"p5,c5")/2</f>
        <v/>
      </c>
      <c r="BU954" s="62">
        <f>COUNTIF($G954:$BP954,"KH")+COUNTIF($G954:$BP954,"TL")+COUNTIF($G954:$BP954,"L")</f>
        <v/>
      </c>
      <c r="BV954" s="62" t="n"/>
      <c r="BW954" s="62">
        <f>COUNTIF($G954:$BP954,"hh")</f>
        <v/>
      </c>
      <c r="BX954" s="62">
        <f>COUNTIF($G954:$BP954,"nt7")</f>
        <v/>
      </c>
      <c r="BY954" s="62">
        <f>COUNTIF($G954:$BP954,"P")+COUNTIF($G954:$BP954,"p5,a5")/2+COUNTIF($G954:$BP954,"p5,b5")/2+COUNTIF($G954:$BP954,"p5,c5")/2+COUNTIF($G954:$BP954,"p5,d5")/2</f>
        <v/>
      </c>
      <c r="BZ954" s="63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4">
        <f>IF(BZ954&gt;25,4,IF(BZ954&gt;18,3,IF(BZ954&gt;12,2,IF(BZ954&gt;4,1,0))))-BX954-2+1</f>
        <v/>
      </c>
      <c r="CE954" s="30" t="n"/>
      <c r="CF954" s="64">
        <f>CD954*CI954</f>
        <v/>
      </c>
      <c r="CG954" s="65">
        <f>F954-BY954+1</f>
        <v/>
      </c>
      <c r="CH954" s="64">
        <f>CE954*16</f>
        <v/>
      </c>
      <c r="CI954" s="66">
        <f>VLOOKUP(A954,[1]DATA!$A$6:$AI$331,34,0)</f>
        <v/>
      </c>
      <c r="CJ954" s="67">
        <f>VLOOKUP(A954,[2]CHAMCONG!A$7:CI$333,79,0)</f>
        <v/>
      </c>
      <c r="CK954" s="68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62">
        <f>COUNTIF($G955:$BP955,"a")+COUNTIF($G955:$BP955,"r0,a5")/2+COUNTIF($G955:$BP955,"p5,a5")/2</f>
        <v/>
      </c>
      <c r="BR955" s="62">
        <f>COUNTIF($G955:$BP955,"d")+COUNTIF($G955:$BP955,"r0,d5")/2+COUNTIF($G955:$BP955,"p5,d5")/2</f>
        <v/>
      </c>
      <c r="BS955" s="62">
        <f>COUNTIF($G955:$BP955,"b")+COUNTIF($G955:$BP955,"r0,b5")/2+COUNTIF($G955:$BP955,"p5,b5")/2</f>
        <v/>
      </c>
      <c r="BT955" s="62">
        <f>COUNTIF($G955:$BP955,"c")+COUNTIF($G955:$BP955,"r0,c5")/2+COUNTIF($G955:$BP955,"p5,c5")/2</f>
        <v/>
      </c>
      <c r="BU955" s="62">
        <f>COUNTIF($G955:$BP955,"KH")+COUNTIF($G955:$BP955,"TL")+COUNTIF($G955:$BP955,"L")</f>
        <v/>
      </c>
      <c r="BV955" s="62" t="n"/>
      <c r="BW955" s="62">
        <f>COUNTIF($G955:$BP955,"hh")</f>
        <v/>
      </c>
      <c r="BX955" s="62">
        <f>COUNTIF($G955:$BP955,"nt7")</f>
        <v/>
      </c>
      <c r="BY955" s="62">
        <f>COUNTIF($G955:$BP955,"P")+COUNTIF($G955:$BP955,"p5,a5")/2+COUNTIF($G955:$BP955,"p5,b5")/2+COUNTIF($G955:$BP955,"p5,c5")/2+COUNTIF($G955:$BP955,"p5,d5")/2</f>
        <v/>
      </c>
      <c r="BZ955" s="63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4">
        <f>IF(BZ955&gt;25,4,IF(BZ955&gt;18,3,IF(BZ955&gt;12,2,IF(BZ955&gt;4,1,0))))-BX955-2+1</f>
        <v/>
      </c>
      <c r="CE955" s="30" t="n"/>
      <c r="CF955" s="64">
        <f>CD955*CI955</f>
        <v/>
      </c>
      <c r="CG955" s="65">
        <f>F955-BY955+1</f>
        <v/>
      </c>
      <c r="CH955" s="64">
        <f>CE955*16</f>
        <v/>
      </c>
      <c r="CI955" s="66">
        <f>VLOOKUP(A955,[1]DATA!$A$6:$AI$331,34,0)</f>
        <v/>
      </c>
      <c r="CJ955" s="67">
        <f>VLOOKUP(A955,[2]CHAMCONG!A$7:CI$333,79,0)</f>
        <v/>
      </c>
      <c r="CK955" s="68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62">
        <f>COUNTIF($G956:$BP956,"a")+COUNTIF($G956:$BP956,"r0,a5")/2+COUNTIF($G956:$BP956,"p5,a5")/2</f>
        <v/>
      </c>
      <c r="BR956" s="62">
        <f>COUNTIF($G956:$BP956,"d")+COUNTIF($G956:$BP956,"r0,d5")/2+COUNTIF($G956:$BP956,"p5,d5")/2</f>
        <v/>
      </c>
      <c r="BS956" s="62">
        <f>COUNTIF($G956:$BP956,"b")+COUNTIF($G956:$BP956,"r0,b5")/2+COUNTIF($G956:$BP956,"p5,b5")/2</f>
        <v/>
      </c>
      <c r="BT956" s="62">
        <f>COUNTIF($G956:$BP956,"c")+COUNTIF($G956:$BP956,"r0,c5")/2+COUNTIF($G956:$BP956,"p5,c5")/2</f>
        <v/>
      </c>
      <c r="BU956" s="62">
        <f>COUNTIF($G956:$BP956,"KH")+COUNTIF($G956:$BP956,"TL")+COUNTIF($G956:$BP956,"L")</f>
        <v/>
      </c>
      <c r="BV956" s="62" t="n"/>
      <c r="BW956" s="62">
        <f>COUNTIF($G956:$BP956,"hh")</f>
        <v/>
      </c>
      <c r="BX956" s="62">
        <f>COUNTIF($G956:$BP956,"nt7")</f>
        <v/>
      </c>
      <c r="BY956" s="62">
        <f>COUNTIF($G956:$BP956,"P")+COUNTIF($G956:$BP956,"p5,a5")/2+COUNTIF($G956:$BP956,"p5,b5")/2+COUNTIF($G956:$BP956,"p5,c5")/2+COUNTIF($G956:$BP956,"p5,d5")/2</f>
        <v/>
      </c>
      <c r="BZ956" s="63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4">
        <f>IF(BZ956&gt;25,4,IF(BZ956&gt;18,3,IF(BZ956&gt;12,2,IF(BZ956&gt;4,1,0))))-BX956-2+1</f>
        <v/>
      </c>
      <c r="CE956" s="30" t="n"/>
      <c r="CF956" s="64">
        <f>CD956*CI956</f>
        <v/>
      </c>
      <c r="CG956" s="65">
        <f>F956-BY956+1</f>
        <v/>
      </c>
      <c r="CH956" s="64">
        <f>CE956*16</f>
        <v/>
      </c>
      <c r="CI956" s="66">
        <f>VLOOKUP(A956,[1]DATA!$A$6:$AI$331,34,0)</f>
        <v/>
      </c>
      <c r="CJ956" s="67">
        <f>VLOOKUP(A956,[2]CHAMCONG!A$7:CI$333,79,0)</f>
        <v/>
      </c>
      <c r="CK956" s="68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62">
        <f>COUNTIF($G957:$BP957,"a")+COUNTIF($G957:$BP957,"r0,a5")/2+COUNTIF($G957:$BP957,"p5,a5")/2</f>
        <v/>
      </c>
      <c r="BR957" s="62">
        <f>COUNTIF($G957:$BP957,"d")+COUNTIF($G957:$BP957,"r0,d5")/2+COUNTIF($G957:$BP957,"p5,d5")/2</f>
        <v/>
      </c>
      <c r="BS957" s="62">
        <f>COUNTIF($G957:$BP957,"b")+COUNTIF($G957:$BP957,"r0,b5")/2+COUNTIF($G957:$BP957,"p5,b5")/2</f>
        <v/>
      </c>
      <c r="BT957" s="62">
        <f>COUNTIF($G957:$BP957,"c")+COUNTIF($G957:$BP957,"r0,c5")/2+COUNTIF($G957:$BP957,"p5,c5")/2</f>
        <v/>
      </c>
      <c r="BU957" s="62">
        <f>COUNTIF($G957:$BP957,"KH")+COUNTIF($G957:$BP957,"TL")+COUNTIF($G957:$BP957,"L")</f>
        <v/>
      </c>
      <c r="BV957" s="62" t="n"/>
      <c r="BW957" s="62">
        <f>COUNTIF($G957:$BP957,"hh")</f>
        <v/>
      </c>
      <c r="BX957" s="62">
        <f>COUNTIF($G957:$BP957,"nt7")</f>
        <v/>
      </c>
      <c r="BY957" s="62">
        <f>COUNTIF($G957:$BP957,"P")+COUNTIF($G957:$BP957,"p5,a5")/2+COUNTIF($G957:$BP957,"p5,b5")/2+COUNTIF($G957:$BP957,"p5,c5")/2+COUNTIF($G957:$BP957,"p5,d5")/2</f>
        <v/>
      </c>
      <c r="BZ957" s="63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4">
        <f>IF(BZ957&gt;25,4,IF(BZ957&gt;18,3,IF(BZ957&gt;12,2,IF(BZ957&gt;4,1,0))))-BX957-2+1</f>
        <v/>
      </c>
      <c r="CE957" s="30" t="n"/>
      <c r="CF957" s="64">
        <f>CD957*CI957</f>
        <v/>
      </c>
      <c r="CG957" s="65">
        <f>F957-BY957+1</f>
        <v/>
      </c>
      <c r="CH957" s="64">
        <f>CE957*16</f>
        <v/>
      </c>
      <c r="CI957" s="66">
        <f>VLOOKUP(A957,[1]DATA!$A$6:$AI$331,34,0)</f>
        <v/>
      </c>
      <c r="CJ957" s="67">
        <f>VLOOKUP(A957,[2]CHAMCONG!A$7:CI$333,79,0)</f>
        <v/>
      </c>
      <c r="CK957" s="68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62">
        <f>COUNTIF($G958:$BP958,"a")+COUNTIF($G958:$BP958,"r0,a5")/2+COUNTIF($G958:$BP958,"p5,a5")/2</f>
        <v/>
      </c>
      <c r="BR958" s="62">
        <f>COUNTIF($G958:$BP958,"d")+COUNTIF($G958:$BP958,"r0,d5")/2+COUNTIF($G958:$BP958,"p5,d5")/2</f>
        <v/>
      </c>
      <c r="BS958" s="62">
        <f>COUNTIF($G958:$BP958,"b")+COUNTIF($G958:$BP958,"r0,b5")/2+COUNTIF($G958:$BP958,"p5,b5")/2</f>
        <v/>
      </c>
      <c r="BT958" s="62">
        <f>COUNTIF($G958:$BP958,"c")+COUNTIF($G958:$BP958,"r0,c5")/2+COUNTIF($G958:$BP958,"p5,c5")/2</f>
        <v/>
      </c>
      <c r="BU958" s="62">
        <f>COUNTIF($G958:$BP958,"KH")+COUNTIF($G958:$BP958,"TL")+COUNTIF($G958:$BP958,"L")</f>
        <v/>
      </c>
      <c r="BV958" s="62" t="n"/>
      <c r="BW958" s="62">
        <f>COUNTIF($G958:$BP958,"hh")</f>
        <v/>
      </c>
      <c r="BX958" s="62">
        <f>COUNTIF($G958:$BP958,"nt7")</f>
        <v/>
      </c>
      <c r="BY958" s="62">
        <f>COUNTIF($G958:$BP958,"P")+COUNTIF($G958:$BP958,"p5,a5")/2+COUNTIF($G958:$BP958,"p5,b5")/2+COUNTIF($G958:$BP958,"p5,c5")/2+COUNTIF($G958:$BP958,"p5,d5")/2</f>
        <v/>
      </c>
      <c r="BZ958" s="63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4">
        <f>IF(BZ958&gt;25,4,IF(BZ958&gt;18,3,IF(BZ958&gt;12,2,IF(BZ958&gt;4,1,0))))-BX958-2+1</f>
        <v/>
      </c>
      <c r="CE958" s="30" t="n"/>
      <c r="CF958" s="64">
        <f>CD958*CI958</f>
        <v/>
      </c>
      <c r="CG958" s="65">
        <f>F958-BY958+1</f>
        <v/>
      </c>
      <c r="CH958" s="64">
        <f>CE958*16</f>
        <v/>
      </c>
      <c r="CI958" s="66">
        <f>VLOOKUP(A958,[1]DATA!$A$6:$AI$331,34,0)</f>
        <v/>
      </c>
      <c r="CJ958" s="67">
        <f>VLOOKUP(A958,[2]CHAMCONG!A$7:CI$333,79,0)</f>
        <v/>
      </c>
      <c r="CK958" s="68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62">
        <f>COUNTIF($G959:$BP959,"a")+COUNTIF($G959:$BP959,"r0,a5")/2+COUNTIF($G959:$BP959,"p5,a5")/2</f>
        <v/>
      </c>
      <c r="BR959" s="62">
        <f>COUNTIF($G959:$BP959,"d")+COUNTIF($G959:$BP959,"r0,d5")/2+COUNTIF($G959:$BP959,"p5,d5")/2</f>
        <v/>
      </c>
      <c r="BS959" s="62">
        <f>COUNTIF($G959:$BP959,"b")+COUNTIF($G959:$BP959,"r0,b5")/2+COUNTIF($G959:$BP959,"p5,b5")/2</f>
        <v/>
      </c>
      <c r="BT959" s="62">
        <f>COUNTIF($G959:$BP959,"c")+COUNTIF($G959:$BP959,"r0,c5")/2+COUNTIF($G959:$BP959,"p5,c5")/2</f>
        <v/>
      </c>
      <c r="BU959" s="62">
        <f>COUNTIF($G959:$BP959,"KH")+COUNTIF($G959:$BP959,"TL")+COUNTIF($G959:$BP959,"L")</f>
        <v/>
      </c>
      <c r="BV959" s="62" t="n"/>
      <c r="BW959" s="62">
        <f>COUNTIF($G959:$BP959,"hh")</f>
        <v/>
      </c>
      <c r="BX959" s="62">
        <f>COUNTIF($G959:$BP959,"nt7")</f>
        <v/>
      </c>
      <c r="BY959" s="62">
        <f>COUNTIF($G959:$BP959,"P")+COUNTIF($G959:$BP959,"p5,a5")/2+COUNTIF($G959:$BP959,"p5,b5")/2+COUNTIF($G959:$BP959,"p5,c5")/2+COUNTIF($G959:$BP959,"p5,d5")/2</f>
        <v/>
      </c>
      <c r="BZ959" s="63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4">
        <f>IF(BZ959&gt;25,4,IF(BZ959&gt;18,3,IF(BZ959&gt;12,2,IF(BZ959&gt;4,1,0))))-BX959-2+1</f>
        <v/>
      </c>
      <c r="CE959" s="30" t="n"/>
      <c r="CF959" s="64">
        <f>CD959*CI959</f>
        <v/>
      </c>
      <c r="CG959" s="65">
        <f>F959-BY959+1</f>
        <v/>
      </c>
      <c r="CH959" s="64">
        <f>CE959*16</f>
        <v/>
      </c>
      <c r="CI959" s="66">
        <f>VLOOKUP(A959,[1]DATA!$A$6:$AI$331,34,0)</f>
        <v/>
      </c>
      <c r="CJ959" s="67">
        <f>VLOOKUP(A959,[2]CHAMCONG!A$7:CI$333,79,0)</f>
        <v/>
      </c>
      <c r="CK959" s="68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62">
        <f>COUNTIF($G960:$BP960,"a")+COUNTIF($G960:$BP960,"r0,a5")/2+COUNTIF($G960:$BP960,"p5,a5")/2</f>
        <v/>
      </c>
      <c r="BR960" s="62">
        <f>COUNTIF($G960:$BP960,"d")+COUNTIF($G960:$BP960,"r0,d5")/2+COUNTIF($G960:$BP960,"p5,d5")/2</f>
        <v/>
      </c>
      <c r="BS960" s="62">
        <f>COUNTIF($G960:$BP960,"b")+COUNTIF($G960:$BP960,"r0,b5")/2+COUNTIF($G960:$BP960,"p5,b5")/2</f>
        <v/>
      </c>
      <c r="BT960" s="62">
        <f>COUNTIF($G960:$BP960,"c")+COUNTIF($G960:$BP960,"r0,c5")/2+COUNTIF($G960:$BP960,"p5,c5")/2</f>
        <v/>
      </c>
      <c r="BU960" s="62">
        <f>COUNTIF($G960:$BP960,"KH")+COUNTIF($G960:$BP960,"TL")+COUNTIF($G960:$BP960,"L")</f>
        <v/>
      </c>
      <c r="BV960" s="62" t="n"/>
      <c r="BW960" s="62">
        <f>COUNTIF($G960:$BP960,"hh")</f>
        <v/>
      </c>
      <c r="BX960" s="62">
        <f>COUNTIF($G960:$BP960,"nt7")</f>
        <v/>
      </c>
      <c r="BY960" s="62">
        <f>COUNTIF($G960:$BP960,"P")+COUNTIF($G960:$BP960,"p5,a5")/2+COUNTIF($G960:$BP960,"p5,b5")/2+COUNTIF($G960:$BP960,"p5,c5")/2+COUNTIF($G960:$BP960,"p5,d5")/2</f>
        <v/>
      </c>
      <c r="BZ960" s="63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4">
        <f>IF(BZ960&gt;25,4,IF(BZ960&gt;18,3,IF(BZ960&gt;12,2,IF(BZ960&gt;4,1,0))))-BX960-2+1</f>
        <v/>
      </c>
      <c r="CE960" s="30" t="n"/>
      <c r="CF960" s="64">
        <f>CD960*CI960</f>
        <v/>
      </c>
      <c r="CG960" s="65">
        <f>F960-BY960+1</f>
        <v/>
      </c>
      <c r="CH960" s="64">
        <f>CE960*16</f>
        <v/>
      </c>
      <c r="CI960" s="66">
        <f>VLOOKUP(A960,[1]DATA!$A$6:$AI$331,34,0)</f>
        <v/>
      </c>
      <c r="CJ960" s="67">
        <f>VLOOKUP(A960,[2]CHAMCONG!A$7:CI$333,79,0)</f>
        <v/>
      </c>
      <c r="CK960" s="68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62">
        <f>COUNTIF($G961:$BP961,"a")+COUNTIF($G961:$BP961,"r0,a5")/2+COUNTIF($G961:$BP961,"p5,a5")/2</f>
        <v/>
      </c>
      <c r="BR961" s="62">
        <f>COUNTIF($G961:$BP961,"d")+COUNTIF($G961:$BP961,"r0,d5")/2+COUNTIF($G961:$BP961,"p5,d5")/2</f>
        <v/>
      </c>
      <c r="BS961" s="62">
        <f>COUNTIF($G961:$BP961,"b")+COUNTIF($G961:$BP961,"r0,b5")/2+COUNTIF($G961:$BP961,"p5,b5")/2</f>
        <v/>
      </c>
      <c r="BT961" s="62">
        <f>COUNTIF($G961:$BP961,"c")+COUNTIF($G961:$BP961,"r0,c5")/2+COUNTIF($G961:$BP961,"p5,c5")/2</f>
        <v/>
      </c>
      <c r="BU961" s="62">
        <f>COUNTIF($G961:$BP961,"KH")+COUNTIF($G961:$BP961,"TL")+COUNTIF($G961:$BP961,"L")</f>
        <v/>
      </c>
      <c r="BV961" s="62" t="n"/>
      <c r="BW961" s="62">
        <f>COUNTIF($G961:$BP961,"hh")</f>
        <v/>
      </c>
      <c r="BX961" s="62">
        <f>COUNTIF($G961:$BP961,"nt7")</f>
        <v/>
      </c>
      <c r="BY961" s="62">
        <f>COUNTIF($G961:$BP961,"P")+COUNTIF($G961:$BP961,"p5,a5")/2+COUNTIF($G961:$BP961,"p5,b5")/2+COUNTIF($G961:$BP961,"p5,c5")/2+COUNTIF($G961:$BP961,"p5,d5")/2</f>
        <v/>
      </c>
      <c r="BZ961" s="63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4">
        <f>IF(BZ961&gt;25,4,IF(BZ961&gt;18,3,IF(BZ961&gt;12,2,IF(BZ961&gt;4,1,0))))-BX961-2+1</f>
        <v/>
      </c>
      <c r="CE961" s="30" t="n"/>
      <c r="CF961" s="64">
        <f>CD961*CI961</f>
        <v/>
      </c>
      <c r="CG961" s="65">
        <f>F961-BY961+1</f>
        <v/>
      </c>
      <c r="CH961" s="64">
        <f>CE961*16</f>
        <v/>
      </c>
      <c r="CI961" s="66">
        <f>VLOOKUP(A961,[1]DATA!$A$6:$AI$331,34,0)</f>
        <v/>
      </c>
      <c r="CJ961" s="67">
        <f>VLOOKUP(A961,[2]CHAMCONG!A$7:CI$333,79,0)</f>
        <v/>
      </c>
      <c r="CK961" s="68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62">
        <f>COUNTIF($G962:$BP962,"a")+COUNTIF($G962:$BP962,"r0,a5")/2+COUNTIF($G962:$BP962,"p5,a5")/2</f>
        <v/>
      </c>
      <c r="BR962" s="62">
        <f>COUNTIF($G962:$BP962,"d")+COUNTIF($G962:$BP962,"r0,d5")/2+COUNTIF($G962:$BP962,"p5,d5")/2</f>
        <v/>
      </c>
      <c r="BS962" s="62">
        <f>COUNTIF($G962:$BP962,"b")+COUNTIF($G962:$BP962,"r0,b5")/2+COUNTIF($G962:$BP962,"p5,b5")/2</f>
        <v/>
      </c>
      <c r="BT962" s="62">
        <f>COUNTIF($G962:$BP962,"c")+COUNTIF($G962:$BP962,"r0,c5")/2+COUNTIF($G962:$BP962,"p5,c5")/2</f>
        <v/>
      </c>
      <c r="BU962" s="62">
        <f>COUNTIF($G962:$BP962,"KH")+COUNTIF($G962:$BP962,"TL")+COUNTIF($G962:$BP962,"L")</f>
        <v/>
      </c>
      <c r="BV962" s="62" t="n"/>
      <c r="BW962" s="62">
        <f>COUNTIF($G962:$BP962,"hh")</f>
        <v/>
      </c>
      <c r="BX962" s="62">
        <f>COUNTIF($G962:$BP962,"nt7")</f>
        <v/>
      </c>
      <c r="BY962" s="62">
        <f>COUNTIF($G962:$BP962,"P")+COUNTIF($G962:$BP962,"p5,a5")/2+COUNTIF($G962:$BP962,"p5,b5")/2+COUNTIF($G962:$BP962,"p5,c5")/2+COUNTIF($G962:$BP962,"p5,d5")/2</f>
        <v/>
      </c>
      <c r="BZ962" s="63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4">
        <f>IF(BZ962&gt;25,4,IF(BZ962&gt;18,3,IF(BZ962&gt;12,2,IF(BZ962&gt;4,1,0))))-BX962-2+1</f>
        <v/>
      </c>
      <c r="CE962" s="30" t="n"/>
      <c r="CF962" s="64">
        <f>CD962*CI962</f>
        <v/>
      </c>
      <c r="CG962" s="65">
        <f>F962-BY962+1</f>
        <v/>
      </c>
      <c r="CH962" s="64">
        <f>CE962*16</f>
        <v/>
      </c>
      <c r="CI962" s="66">
        <f>VLOOKUP(A962,[1]DATA!$A$6:$AI$331,34,0)</f>
        <v/>
      </c>
      <c r="CJ962" s="67">
        <f>VLOOKUP(A962,[2]CHAMCONG!A$7:CI$333,79,0)</f>
        <v/>
      </c>
      <c r="CK962" s="68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62">
        <f>COUNTIF($G963:$BP963,"a")+COUNTIF($G963:$BP963,"r0,a5")/2+COUNTIF($G963:$BP963,"p5,a5")/2</f>
        <v/>
      </c>
      <c r="BR963" s="62">
        <f>COUNTIF($G963:$BP963,"d")+COUNTIF($G963:$BP963,"r0,d5")/2+COUNTIF($G963:$BP963,"p5,d5")/2</f>
        <v/>
      </c>
      <c r="BS963" s="62">
        <f>COUNTIF($G963:$BP963,"b")+COUNTIF($G963:$BP963,"r0,b5")/2+COUNTIF($G963:$BP963,"p5,b5")/2</f>
        <v/>
      </c>
      <c r="BT963" s="62">
        <f>COUNTIF($G963:$BP963,"c")+COUNTIF($G963:$BP963,"r0,c5")/2+COUNTIF($G963:$BP963,"p5,c5")/2</f>
        <v/>
      </c>
      <c r="BU963" s="62">
        <f>COUNTIF($G963:$BP963,"KH")+COUNTIF($G963:$BP963,"TL")+COUNTIF($G963:$BP963,"L")</f>
        <v/>
      </c>
      <c r="BV963" s="62" t="n"/>
      <c r="BW963" s="62">
        <f>COUNTIF($G963:$BP963,"hh")</f>
        <v/>
      </c>
      <c r="BX963" s="62">
        <f>COUNTIF($G963:$BP963,"nt7")</f>
        <v/>
      </c>
      <c r="BY963" s="62">
        <f>COUNTIF($G963:$BP963,"P")+COUNTIF($G963:$BP963,"p5,a5")/2+COUNTIF($G963:$BP963,"p5,b5")/2+COUNTIF($G963:$BP963,"p5,c5")/2+COUNTIF($G963:$BP963,"p5,d5")/2</f>
        <v/>
      </c>
      <c r="BZ963" s="63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4">
        <f>IF(BZ963&gt;25,4,IF(BZ963&gt;18,3,IF(BZ963&gt;12,2,IF(BZ963&gt;4,1,0))))-BX963-2+1</f>
        <v/>
      </c>
      <c r="CE963" s="30" t="n"/>
      <c r="CF963" s="64">
        <f>CD963*CI963</f>
        <v/>
      </c>
      <c r="CG963" s="65">
        <f>F963-BY963+1</f>
        <v/>
      </c>
      <c r="CH963" s="64">
        <f>CE963*16</f>
        <v/>
      </c>
      <c r="CI963" s="66">
        <f>VLOOKUP(A963,[1]DATA!$A$6:$AI$331,34,0)</f>
        <v/>
      </c>
      <c r="CJ963" s="67">
        <f>VLOOKUP(A963,[2]CHAMCONG!A$7:CI$333,79,0)</f>
        <v/>
      </c>
      <c r="CK963" s="68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62">
        <f>COUNTIF($G964:$BP964,"a")+COUNTIF($G964:$BP964,"r0,a5")/2+COUNTIF($G964:$BP964,"p5,a5")/2</f>
        <v/>
      </c>
      <c r="BR964" s="62">
        <f>COUNTIF($G964:$BP964,"d")+COUNTIF($G964:$BP964,"r0,d5")/2+COUNTIF($G964:$BP964,"p5,d5")/2</f>
        <v/>
      </c>
      <c r="BS964" s="62">
        <f>COUNTIF($G964:$BP964,"b")+COUNTIF($G964:$BP964,"r0,b5")/2+COUNTIF($G964:$BP964,"p5,b5")/2</f>
        <v/>
      </c>
      <c r="BT964" s="62">
        <f>COUNTIF($G964:$BP964,"c")+COUNTIF($G964:$BP964,"r0,c5")/2+COUNTIF($G964:$BP964,"p5,c5")/2</f>
        <v/>
      </c>
      <c r="BU964" s="62">
        <f>COUNTIF($G964:$BP964,"KH")+COUNTIF($G964:$BP964,"TL")+COUNTIF($G964:$BP964,"L")</f>
        <v/>
      </c>
      <c r="BV964" s="62" t="n"/>
      <c r="BW964" s="62">
        <f>COUNTIF($G964:$BP964,"hh")</f>
        <v/>
      </c>
      <c r="BX964" s="62">
        <f>COUNTIF($G964:$BP964,"nt7")</f>
        <v/>
      </c>
      <c r="BY964" s="62">
        <f>COUNTIF($G964:$BP964,"P")+COUNTIF($G964:$BP964,"p5,a5")/2+COUNTIF($G964:$BP964,"p5,b5")/2+COUNTIF($G964:$BP964,"p5,c5")/2+COUNTIF($G964:$BP964,"p5,d5")/2</f>
        <v/>
      </c>
      <c r="BZ964" s="63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4">
        <f>IF(BZ964&gt;25,4,IF(BZ964&gt;18,3,IF(BZ964&gt;12,2,IF(BZ964&gt;4,1,0))))-BX964-2+1</f>
        <v/>
      </c>
      <c r="CE964" s="30" t="n"/>
      <c r="CF964" s="64">
        <f>CD964*CI964</f>
        <v/>
      </c>
      <c r="CG964" s="65">
        <f>F964-BY964+1</f>
        <v/>
      </c>
      <c r="CH964" s="64">
        <f>CE964*16</f>
        <v/>
      </c>
      <c r="CI964" s="66">
        <f>VLOOKUP(A964,[1]DATA!$A$6:$AI$331,34,0)</f>
        <v/>
      </c>
      <c r="CJ964" s="67">
        <f>VLOOKUP(A964,[2]CHAMCONG!A$7:CI$333,79,0)</f>
        <v/>
      </c>
      <c r="CK964" s="68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62">
        <f>COUNTIF($G965:$BP965,"a")+COUNTIF($G965:$BP965,"r0,a5")/2+COUNTIF($G965:$BP965,"p5,a5")/2</f>
        <v/>
      </c>
      <c r="BR965" s="62">
        <f>COUNTIF($G965:$BP965,"d")+COUNTIF($G965:$BP965,"r0,d5")/2+COUNTIF($G965:$BP965,"p5,d5")/2</f>
        <v/>
      </c>
      <c r="BS965" s="62">
        <f>COUNTIF($G965:$BP965,"b")+COUNTIF($G965:$BP965,"r0,b5")/2+COUNTIF($G965:$BP965,"p5,b5")/2</f>
        <v/>
      </c>
      <c r="BT965" s="62">
        <f>COUNTIF($G965:$BP965,"c")+COUNTIF($G965:$BP965,"r0,c5")/2+COUNTIF($G965:$BP965,"p5,c5")/2</f>
        <v/>
      </c>
      <c r="BU965" s="62">
        <f>COUNTIF($G965:$BP965,"KH")+COUNTIF($G965:$BP965,"TL")+COUNTIF($G965:$BP965,"L")</f>
        <v/>
      </c>
      <c r="BV965" s="62" t="n"/>
      <c r="BW965" s="62">
        <f>COUNTIF($G965:$BP965,"hh")</f>
        <v/>
      </c>
      <c r="BX965" s="62">
        <f>COUNTIF($G965:$BP965,"nt7")</f>
        <v/>
      </c>
      <c r="BY965" s="62">
        <f>COUNTIF($G965:$BP965,"P")+COUNTIF($G965:$BP965,"p5,a5")/2+COUNTIF($G965:$BP965,"p5,b5")/2+COUNTIF($G965:$BP965,"p5,c5")/2+COUNTIF($G965:$BP965,"p5,d5")/2</f>
        <v/>
      </c>
      <c r="BZ965" s="63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4">
        <f>IF(BZ965&gt;25,4,IF(BZ965&gt;18,3,IF(BZ965&gt;12,2,IF(BZ965&gt;4,1,0))))-BX965-2+1</f>
        <v/>
      </c>
      <c r="CE965" s="30" t="n"/>
      <c r="CF965" s="64">
        <f>CD965*CI965</f>
        <v/>
      </c>
      <c r="CG965" s="65">
        <f>F965-BY965+1</f>
        <v/>
      </c>
      <c r="CH965" s="64">
        <f>CE965*16</f>
        <v/>
      </c>
      <c r="CI965" s="66">
        <f>VLOOKUP(A965,[1]DATA!$A$6:$AI$331,34,0)</f>
        <v/>
      </c>
      <c r="CJ965" s="67">
        <f>VLOOKUP(A965,[2]CHAMCONG!A$7:CI$333,79,0)</f>
        <v/>
      </c>
      <c r="CK965" s="68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62">
        <f>COUNTIF($G966:$BP966,"a")+COUNTIF($G966:$BP966,"r0,a5")/2+COUNTIF($G966:$BP966,"p5,a5")/2</f>
        <v/>
      </c>
      <c r="BR966" s="62">
        <f>COUNTIF($G966:$BP966,"d")+COUNTIF($G966:$BP966,"r0,d5")/2+COUNTIF($G966:$BP966,"p5,d5")/2</f>
        <v/>
      </c>
      <c r="BS966" s="62">
        <f>COUNTIF($G966:$BP966,"b")+COUNTIF($G966:$BP966,"r0,b5")/2+COUNTIF($G966:$BP966,"p5,b5")/2</f>
        <v/>
      </c>
      <c r="BT966" s="62">
        <f>COUNTIF($G966:$BP966,"c")+COUNTIF($G966:$BP966,"r0,c5")/2+COUNTIF($G966:$BP966,"p5,c5")/2</f>
        <v/>
      </c>
      <c r="BU966" s="62">
        <f>COUNTIF($G966:$BP966,"KH")+COUNTIF($G966:$BP966,"TL")+COUNTIF($G966:$BP966,"L")</f>
        <v/>
      </c>
      <c r="BV966" s="62" t="n"/>
      <c r="BW966" s="62">
        <f>COUNTIF($G966:$BP966,"hh")</f>
        <v/>
      </c>
      <c r="BX966" s="62">
        <f>COUNTIF($G966:$BP966,"nt7")</f>
        <v/>
      </c>
      <c r="BY966" s="62">
        <f>COUNTIF($G966:$BP966,"P")+COUNTIF($G966:$BP966,"p5,a5")/2+COUNTIF($G966:$BP966,"p5,b5")/2+COUNTIF($G966:$BP966,"p5,c5")/2+COUNTIF($G966:$BP966,"p5,d5")/2</f>
        <v/>
      </c>
      <c r="BZ966" s="63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4">
        <f>IF(BZ966&gt;25,4,IF(BZ966&gt;18,3,IF(BZ966&gt;12,2,IF(BZ966&gt;4,1,0))))-BX966-2+1</f>
        <v/>
      </c>
      <c r="CE966" s="30" t="n"/>
      <c r="CF966" s="64">
        <f>CD966*CI966</f>
        <v/>
      </c>
      <c r="CG966" s="65">
        <f>F966-BY966+1</f>
        <v/>
      </c>
      <c r="CH966" s="64">
        <f>CE966*16</f>
        <v/>
      </c>
      <c r="CI966" s="66">
        <f>VLOOKUP(A966,[1]DATA!$A$6:$AI$331,34,0)</f>
        <v/>
      </c>
      <c r="CJ966" s="67">
        <f>VLOOKUP(A966,[2]CHAMCONG!A$7:CI$333,79,0)</f>
        <v/>
      </c>
      <c r="CK966" s="68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62">
        <f>COUNTIF($G967:$BP967,"a")+COUNTIF($G967:$BP967,"r0,a5")/2+COUNTIF($G967:$BP967,"p5,a5")/2</f>
        <v/>
      </c>
      <c r="BR967" s="62">
        <f>COUNTIF($G967:$BP967,"d")+COUNTIF($G967:$BP967,"r0,d5")/2+COUNTIF($G967:$BP967,"p5,d5")/2</f>
        <v/>
      </c>
      <c r="BS967" s="62">
        <f>COUNTIF($G967:$BP967,"b")+COUNTIF($G967:$BP967,"r0,b5")/2+COUNTIF($G967:$BP967,"p5,b5")/2</f>
        <v/>
      </c>
      <c r="BT967" s="62">
        <f>COUNTIF($G967:$BP967,"c")+COUNTIF($G967:$BP967,"r0,c5")/2+COUNTIF($G967:$BP967,"p5,c5")/2</f>
        <v/>
      </c>
      <c r="BU967" s="62">
        <f>COUNTIF($G967:$BP967,"KH")+COUNTIF($G967:$BP967,"TL")+COUNTIF($G967:$BP967,"L")</f>
        <v/>
      </c>
      <c r="BV967" s="62" t="n"/>
      <c r="BW967" s="62">
        <f>COUNTIF($G967:$BP967,"hh")</f>
        <v/>
      </c>
      <c r="BX967" s="62">
        <f>COUNTIF($G967:$BP967,"nt7")</f>
        <v/>
      </c>
      <c r="BY967" s="62">
        <f>COUNTIF($G967:$BP967,"P")+COUNTIF($G967:$BP967,"p5,a5")/2+COUNTIF($G967:$BP967,"p5,b5")/2+COUNTIF($G967:$BP967,"p5,c5")/2+COUNTIF($G967:$BP967,"p5,d5")/2</f>
        <v/>
      </c>
      <c r="BZ967" s="63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4">
        <f>IF(BZ967&gt;25,4,IF(BZ967&gt;18,3,IF(BZ967&gt;12,2,IF(BZ967&gt;4,1,0))))-BX967-2+1</f>
        <v/>
      </c>
      <c r="CE967" s="30" t="n"/>
      <c r="CF967" s="64">
        <f>CD967*CI967</f>
        <v/>
      </c>
      <c r="CG967" s="65">
        <f>F967-BY967+1</f>
        <v/>
      </c>
      <c r="CH967" s="64">
        <f>CE967*16</f>
        <v/>
      </c>
      <c r="CI967" s="66">
        <f>VLOOKUP(A967,[1]DATA!$A$6:$AI$331,34,0)</f>
        <v/>
      </c>
      <c r="CJ967" s="67">
        <f>VLOOKUP(A967,[2]CHAMCONG!A$7:CI$333,79,0)</f>
        <v/>
      </c>
      <c r="CK967" s="68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62">
        <f>COUNTIF($G968:$BP968,"a")+COUNTIF($G968:$BP968,"r0,a5")/2+COUNTIF($G968:$BP968,"p5,a5")/2</f>
        <v/>
      </c>
      <c r="BR968" s="62">
        <f>COUNTIF($G968:$BP968,"d")+COUNTIF($G968:$BP968,"r0,d5")/2+COUNTIF($G968:$BP968,"p5,d5")/2</f>
        <v/>
      </c>
      <c r="BS968" s="62">
        <f>COUNTIF($G968:$BP968,"b")+COUNTIF($G968:$BP968,"r0,b5")/2+COUNTIF($G968:$BP968,"p5,b5")/2</f>
        <v/>
      </c>
      <c r="BT968" s="62">
        <f>COUNTIF($G968:$BP968,"c")+COUNTIF($G968:$BP968,"r0,c5")/2+COUNTIF($G968:$BP968,"p5,c5")/2</f>
        <v/>
      </c>
      <c r="BU968" s="62">
        <f>COUNTIF($G968:$BP968,"KH")+COUNTIF($G968:$BP968,"TL")+COUNTIF($G968:$BP968,"L")</f>
        <v/>
      </c>
      <c r="BV968" s="62" t="n"/>
      <c r="BW968" s="62">
        <f>COUNTIF($G968:$BP968,"hh")</f>
        <v/>
      </c>
      <c r="BX968" s="62">
        <f>COUNTIF($G968:$BP968,"nt7")</f>
        <v/>
      </c>
      <c r="BY968" s="62">
        <f>COUNTIF($G968:$BP968,"P")+COUNTIF($G968:$BP968,"p5,a5")/2+COUNTIF($G968:$BP968,"p5,b5")/2+COUNTIF($G968:$BP968,"p5,c5")/2+COUNTIF($G968:$BP968,"p5,d5")/2</f>
        <v/>
      </c>
      <c r="BZ968" s="63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4">
        <f>IF(BZ968&gt;25,4,IF(BZ968&gt;18,3,IF(BZ968&gt;12,2,IF(BZ968&gt;4,1,0))))-BX968-2+1</f>
        <v/>
      </c>
      <c r="CE968" s="30" t="n"/>
      <c r="CF968" s="64">
        <f>CD968*CI968</f>
        <v/>
      </c>
      <c r="CG968" s="65">
        <f>F968-BY968+1</f>
        <v/>
      </c>
      <c r="CH968" s="64">
        <f>CE968*16</f>
        <v/>
      </c>
      <c r="CI968" s="66">
        <f>VLOOKUP(A968,[1]DATA!$A$6:$AI$331,34,0)</f>
        <v/>
      </c>
      <c r="CJ968" s="67">
        <f>VLOOKUP(A968,[2]CHAMCONG!A$7:CI$333,79,0)</f>
        <v/>
      </c>
      <c r="CK968" s="68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62">
        <f>COUNTIF($G969:$BP969,"a")+COUNTIF($G969:$BP969,"r0,a5")/2+COUNTIF($G969:$BP969,"p5,a5")/2</f>
        <v/>
      </c>
      <c r="BR969" s="62">
        <f>COUNTIF($G969:$BP969,"d")+COUNTIF($G969:$BP969,"r0,d5")/2+COUNTIF($G969:$BP969,"p5,d5")/2</f>
        <v/>
      </c>
      <c r="BS969" s="62">
        <f>COUNTIF($G969:$BP969,"b")+COUNTIF($G969:$BP969,"r0,b5")/2+COUNTIF($G969:$BP969,"p5,b5")/2</f>
        <v/>
      </c>
      <c r="BT969" s="62">
        <f>COUNTIF($G969:$BP969,"c")+COUNTIF($G969:$BP969,"r0,c5")/2+COUNTIF($G969:$BP969,"p5,c5")/2</f>
        <v/>
      </c>
      <c r="BU969" s="62">
        <f>COUNTIF($G969:$BP969,"KH")+COUNTIF($G969:$BP969,"TL")+COUNTIF($G969:$BP969,"L")</f>
        <v/>
      </c>
      <c r="BV969" s="62" t="n"/>
      <c r="BW969" s="62">
        <f>COUNTIF($G969:$BP969,"hh")</f>
        <v/>
      </c>
      <c r="BX969" s="62">
        <f>COUNTIF($G969:$BP969,"nt7")</f>
        <v/>
      </c>
      <c r="BY969" s="62">
        <f>COUNTIF($G969:$BP969,"P")+COUNTIF($G969:$BP969,"p5,a5")/2+COUNTIF($G969:$BP969,"p5,b5")/2+COUNTIF($G969:$BP969,"p5,c5")/2+COUNTIF($G969:$BP969,"p5,d5")/2</f>
        <v/>
      </c>
      <c r="BZ969" s="63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4">
        <f>IF(BZ969&gt;25,4,IF(BZ969&gt;18,3,IF(BZ969&gt;12,2,IF(BZ969&gt;4,1,0))))-BX969-2+1</f>
        <v/>
      </c>
      <c r="CE969" s="30" t="n"/>
      <c r="CF969" s="64">
        <f>CD969*CI969</f>
        <v/>
      </c>
      <c r="CG969" s="65">
        <f>F969-BY969+1</f>
        <v/>
      </c>
      <c r="CH969" s="64">
        <f>CE969*16</f>
        <v/>
      </c>
      <c r="CI969" s="66">
        <f>VLOOKUP(A969,[1]DATA!$A$6:$AI$331,34,0)</f>
        <v/>
      </c>
      <c r="CJ969" s="67">
        <f>VLOOKUP(A969,[2]CHAMCONG!A$7:CI$333,79,0)</f>
        <v/>
      </c>
      <c r="CK969" s="68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62">
        <f>COUNTIF($G970:$BP970,"a")+COUNTIF($G970:$BP970,"r0,a5")/2+COUNTIF($G970:$BP970,"p5,a5")/2</f>
        <v/>
      </c>
      <c r="BR970" s="62">
        <f>COUNTIF($G970:$BP970,"d")+COUNTIF($G970:$BP970,"r0,d5")/2+COUNTIF($G970:$BP970,"p5,d5")/2</f>
        <v/>
      </c>
      <c r="BS970" s="62">
        <f>COUNTIF($G970:$BP970,"b")+COUNTIF($G970:$BP970,"r0,b5")/2+COUNTIF($G970:$BP970,"p5,b5")/2</f>
        <v/>
      </c>
      <c r="BT970" s="62">
        <f>COUNTIF($G970:$BP970,"c")+COUNTIF($G970:$BP970,"r0,c5")/2+COUNTIF($G970:$BP970,"p5,c5")/2</f>
        <v/>
      </c>
      <c r="BU970" s="62">
        <f>COUNTIF($G970:$BP970,"KH")+COUNTIF($G970:$BP970,"TL")+COUNTIF($G970:$BP970,"L")</f>
        <v/>
      </c>
      <c r="BV970" s="62" t="n"/>
      <c r="BW970" s="62">
        <f>COUNTIF($G970:$BP970,"hh")</f>
        <v/>
      </c>
      <c r="BX970" s="62">
        <f>COUNTIF($G970:$BP970,"nt7")</f>
        <v/>
      </c>
      <c r="BY970" s="62">
        <f>COUNTIF($G970:$BP970,"P")+COUNTIF($G970:$BP970,"p5,a5")/2+COUNTIF($G970:$BP970,"p5,b5")/2+COUNTIF($G970:$BP970,"p5,c5")/2+COUNTIF($G970:$BP970,"p5,d5")/2</f>
        <v/>
      </c>
      <c r="BZ970" s="63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4">
        <f>IF(BZ970&gt;25,4,IF(BZ970&gt;18,3,IF(BZ970&gt;12,2,IF(BZ970&gt;4,1,0))))-BX970-2+1</f>
        <v/>
      </c>
      <c r="CE970" s="30" t="n"/>
      <c r="CF970" s="64">
        <f>CD970*CI970</f>
        <v/>
      </c>
      <c r="CG970" s="65">
        <f>F970-BY970+1</f>
        <v/>
      </c>
      <c r="CH970" s="64">
        <f>CE970*16</f>
        <v/>
      </c>
      <c r="CI970" s="66">
        <f>VLOOKUP(A970,[1]DATA!$A$6:$AI$331,34,0)</f>
        <v/>
      </c>
      <c r="CJ970" s="67">
        <f>VLOOKUP(A970,[2]CHAMCONG!A$7:CI$333,79,0)</f>
        <v/>
      </c>
      <c r="CK970" s="68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62">
        <f>COUNTIF($G971:$BP971,"a")+COUNTIF($G971:$BP971,"r0,a5")/2+COUNTIF($G971:$BP971,"p5,a5")/2</f>
        <v/>
      </c>
      <c r="BR971" s="62">
        <f>COUNTIF($G971:$BP971,"d")+COUNTIF($G971:$BP971,"r0,d5")/2+COUNTIF($G971:$BP971,"p5,d5")/2</f>
        <v/>
      </c>
      <c r="BS971" s="62">
        <f>COUNTIF($G971:$BP971,"b")+COUNTIF($G971:$BP971,"r0,b5")/2+COUNTIF($G971:$BP971,"p5,b5")/2</f>
        <v/>
      </c>
      <c r="BT971" s="62">
        <f>COUNTIF($G971:$BP971,"c")+COUNTIF($G971:$BP971,"r0,c5")/2+COUNTIF($G971:$BP971,"p5,c5")/2</f>
        <v/>
      </c>
      <c r="BU971" s="62">
        <f>COUNTIF($G971:$BP971,"KH")+COUNTIF($G971:$BP971,"TL")+COUNTIF($G971:$BP971,"L")</f>
        <v/>
      </c>
      <c r="BV971" s="62" t="n"/>
      <c r="BW971" s="62">
        <f>COUNTIF($G971:$BP971,"hh")</f>
        <v/>
      </c>
      <c r="BX971" s="62">
        <f>COUNTIF($G971:$BP971,"nt7")</f>
        <v/>
      </c>
      <c r="BY971" s="62">
        <f>COUNTIF($G971:$BP971,"P")+COUNTIF($G971:$BP971,"p5,a5")/2+COUNTIF($G971:$BP971,"p5,b5")/2+COUNTIF($G971:$BP971,"p5,c5")/2+COUNTIF($G971:$BP971,"p5,d5")/2</f>
        <v/>
      </c>
      <c r="BZ971" s="63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4">
        <f>IF(BZ971&gt;25,4,IF(BZ971&gt;18,3,IF(BZ971&gt;12,2,IF(BZ971&gt;4,1,0))))-BX971-2+1</f>
        <v/>
      </c>
      <c r="CE971" s="30" t="n"/>
      <c r="CF971" s="64">
        <f>CD971*CI971</f>
        <v/>
      </c>
      <c r="CG971" s="65">
        <f>F971-BY971+1</f>
        <v/>
      </c>
      <c r="CH971" s="64">
        <f>CE971*16</f>
        <v/>
      </c>
      <c r="CI971" s="66">
        <f>VLOOKUP(A971,[1]DATA!$A$6:$AI$331,34,0)</f>
        <v/>
      </c>
      <c r="CJ971" s="67">
        <f>VLOOKUP(A971,[2]CHAMCONG!A$7:CI$333,79,0)</f>
        <v/>
      </c>
      <c r="CK971" s="68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62">
        <f>COUNTIF($G972:$BP972,"a")+COUNTIF($G972:$BP972,"r0,a5")/2+COUNTIF($G972:$BP972,"p5,a5")/2</f>
        <v/>
      </c>
      <c r="BR972" s="62">
        <f>COUNTIF($G972:$BP972,"d")+COUNTIF($G972:$BP972,"r0,d5")/2+COUNTIF($G972:$BP972,"p5,d5")/2</f>
        <v/>
      </c>
      <c r="BS972" s="62">
        <f>COUNTIF($G972:$BP972,"b")+COUNTIF($G972:$BP972,"r0,b5")/2+COUNTIF($G972:$BP972,"p5,b5")/2</f>
        <v/>
      </c>
      <c r="BT972" s="62">
        <f>COUNTIF($G972:$BP972,"c")+COUNTIF($G972:$BP972,"r0,c5")/2+COUNTIF($G972:$BP972,"p5,c5")/2</f>
        <v/>
      </c>
      <c r="BU972" s="62">
        <f>COUNTIF($G972:$BP972,"KH")+COUNTIF($G972:$BP972,"TL")+COUNTIF($G972:$BP972,"L")</f>
        <v/>
      </c>
      <c r="BV972" s="62" t="n"/>
      <c r="BW972" s="62">
        <f>COUNTIF($G972:$BP972,"hh")</f>
        <v/>
      </c>
      <c r="BX972" s="62">
        <f>COUNTIF($G972:$BP972,"nt7")</f>
        <v/>
      </c>
      <c r="BY972" s="62">
        <f>COUNTIF($G972:$BP972,"P")+COUNTIF($G972:$BP972,"p5,a5")/2+COUNTIF($G972:$BP972,"p5,b5")/2+COUNTIF($G972:$BP972,"p5,c5")/2+COUNTIF($G972:$BP972,"p5,d5")/2</f>
        <v/>
      </c>
      <c r="BZ972" s="63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4">
        <f>IF(BZ972&gt;25,4,IF(BZ972&gt;18,3,IF(BZ972&gt;12,2,IF(BZ972&gt;4,1,0))))-BX972-2+1</f>
        <v/>
      </c>
      <c r="CE972" s="30" t="n"/>
      <c r="CF972" s="64">
        <f>CD972*CI972</f>
        <v/>
      </c>
      <c r="CG972" s="65">
        <f>F972-BY972+1</f>
        <v/>
      </c>
      <c r="CH972" s="64">
        <f>CE972*16</f>
        <v/>
      </c>
      <c r="CI972" s="66">
        <f>VLOOKUP(A972,[1]DATA!$A$6:$AI$331,34,0)</f>
        <v/>
      </c>
      <c r="CJ972" s="67">
        <f>VLOOKUP(A972,[2]CHAMCONG!A$7:CI$333,79,0)</f>
        <v/>
      </c>
      <c r="CK972" s="68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62">
        <f>COUNTIF($G973:$BP973,"a")+COUNTIF($G973:$BP973,"r0,a5")/2+COUNTIF($G973:$BP973,"p5,a5")/2</f>
        <v/>
      </c>
      <c r="BR973" s="62">
        <f>COUNTIF($G973:$BP973,"d")+COUNTIF($G973:$BP973,"r0,d5")/2+COUNTIF($G973:$BP973,"p5,d5")/2</f>
        <v/>
      </c>
      <c r="BS973" s="62">
        <f>COUNTIF($G973:$BP973,"b")+COUNTIF($G973:$BP973,"r0,b5")/2+COUNTIF($G973:$BP973,"p5,b5")/2</f>
        <v/>
      </c>
      <c r="BT973" s="62">
        <f>COUNTIF($G973:$BP973,"c")+COUNTIF($G973:$BP973,"r0,c5")/2+COUNTIF($G973:$BP973,"p5,c5")/2</f>
        <v/>
      </c>
      <c r="BU973" s="62">
        <f>COUNTIF($G973:$BP973,"KH")+COUNTIF($G973:$BP973,"TL")+COUNTIF($G973:$BP973,"L")</f>
        <v/>
      </c>
      <c r="BV973" s="62" t="n"/>
      <c r="BW973" s="62">
        <f>COUNTIF($G973:$BP973,"hh")</f>
        <v/>
      </c>
      <c r="BX973" s="62">
        <f>COUNTIF($G973:$BP973,"nt7")</f>
        <v/>
      </c>
      <c r="BY973" s="62">
        <f>COUNTIF($G973:$BP973,"P")+COUNTIF($G973:$BP973,"p5,a5")/2+COUNTIF($G973:$BP973,"p5,b5")/2+COUNTIF($G973:$BP973,"p5,c5")/2+COUNTIF($G973:$BP973,"p5,d5")/2</f>
        <v/>
      </c>
      <c r="BZ973" s="63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4">
        <f>IF(BZ973&gt;25,4,IF(BZ973&gt;18,3,IF(BZ973&gt;12,2,IF(BZ973&gt;4,1,0))))-BX973-2+1</f>
        <v/>
      </c>
      <c r="CE973" s="30" t="n"/>
      <c r="CF973" s="64">
        <f>CD973*CI973</f>
        <v/>
      </c>
      <c r="CG973" s="65">
        <f>F973-BY973+1</f>
        <v/>
      </c>
      <c r="CH973" s="64">
        <f>CE973*16</f>
        <v/>
      </c>
      <c r="CI973" s="66">
        <f>VLOOKUP(A973,[1]DATA!$A$6:$AI$331,34,0)</f>
        <v/>
      </c>
      <c r="CJ973" s="67">
        <f>VLOOKUP(A973,[2]CHAMCONG!A$7:CI$333,79,0)</f>
        <v/>
      </c>
      <c r="CK973" s="68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62">
        <f>COUNTIF($G974:$BP974,"a")+COUNTIF($G974:$BP974,"r0,a5")/2+COUNTIF($G974:$BP974,"p5,a5")/2</f>
        <v/>
      </c>
      <c r="BR974" s="62">
        <f>COUNTIF($G974:$BP974,"d")+COUNTIF($G974:$BP974,"r0,d5")/2+COUNTIF($G974:$BP974,"p5,d5")/2</f>
        <v/>
      </c>
      <c r="BS974" s="62">
        <f>COUNTIF($G974:$BP974,"b")+COUNTIF($G974:$BP974,"r0,b5")/2+COUNTIF($G974:$BP974,"p5,b5")/2</f>
        <v/>
      </c>
      <c r="BT974" s="62">
        <f>COUNTIF($G974:$BP974,"c")+COUNTIF($G974:$BP974,"r0,c5")/2+COUNTIF($G974:$BP974,"p5,c5")/2</f>
        <v/>
      </c>
      <c r="BU974" s="62">
        <f>COUNTIF($G974:$BP974,"KH")+COUNTIF($G974:$BP974,"TL")+COUNTIF($G974:$BP974,"L")</f>
        <v/>
      </c>
      <c r="BV974" s="62" t="n"/>
      <c r="BW974" s="62">
        <f>COUNTIF($G974:$BP974,"hh")</f>
        <v/>
      </c>
      <c r="BX974" s="62">
        <f>COUNTIF($G974:$BP974,"nt7")</f>
        <v/>
      </c>
      <c r="BY974" s="62">
        <f>COUNTIF($G974:$BP974,"P")+COUNTIF($G974:$BP974,"p5,a5")/2+COUNTIF($G974:$BP974,"p5,b5")/2+COUNTIF($G974:$BP974,"p5,c5")/2+COUNTIF($G974:$BP974,"p5,d5")/2</f>
        <v/>
      </c>
      <c r="BZ974" s="63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4">
        <f>IF(BZ974&gt;25,4,IF(BZ974&gt;18,3,IF(BZ974&gt;12,2,IF(BZ974&gt;4,1,0))))-BX974-2+1</f>
        <v/>
      </c>
      <c r="CE974" s="30" t="n"/>
      <c r="CF974" s="64">
        <f>CD974*CI974</f>
        <v/>
      </c>
      <c r="CG974" s="65">
        <f>F974-BY974+1</f>
        <v/>
      </c>
      <c r="CH974" s="64">
        <f>CE974*16</f>
        <v/>
      </c>
      <c r="CI974" s="66">
        <f>VLOOKUP(A974,[1]DATA!$A$6:$AI$331,34,0)</f>
        <v/>
      </c>
      <c r="CJ974" s="67">
        <f>VLOOKUP(A974,[2]CHAMCONG!A$7:CI$333,79,0)</f>
        <v/>
      </c>
      <c r="CK974" s="68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62">
        <f>COUNTIF($G975:$BP975,"a")+COUNTIF($G975:$BP975,"r0,a5")/2+COUNTIF($G975:$BP975,"p5,a5")/2</f>
        <v/>
      </c>
      <c r="BR975" s="62">
        <f>COUNTIF($G975:$BP975,"d")+COUNTIF($G975:$BP975,"r0,d5")/2+COUNTIF($G975:$BP975,"p5,d5")/2</f>
        <v/>
      </c>
      <c r="BS975" s="62">
        <f>COUNTIF($G975:$BP975,"b")+COUNTIF($G975:$BP975,"r0,b5")/2+COUNTIF($G975:$BP975,"p5,b5")/2</f>
        <v/>
      </c>
      <c r="BT975" s="62">
        <f>COUNTIF($G975:$BP975,"c")+COUNTIF($G975:$BP975,"r0,c5")/2+COUNTIF($G975:$BP975,"p5,c5")/2</f>
        <v/>
      </c>
      <c r="BU975" s="62">
        <f>COUNTIF($G975:$BP975,"KH")+COUNTIF($G975:$BP975,"TL")+COUNTIF($G975:$BP975,"L")</f>
        <v/>
      </c>
      <c r="BV975" s="62" t="n"/>
      <c r="BW975" s="62">
        <f>COUNTIF($G975:$BP975,"hh")</f>
        <v/>
      </c>
      <c r="BX975" s="62">
        <f>COUNTIF($G975:$BP975,"nt7")</f>
        <v/>
      </c>
      <c r="BY975" s="62">
        <f>COUNTIF($G975:$BP975,"P")+COUNTIF($G975:$BP975,"p5,a5")/2+COUNTIF($G975:$BP975,"p5,b5")/2+COUNTIF($G975:$BP975,"p5,c5")/2+COUNTIF($G975:$BP975,"p5,d5")/2</f>
        <v/>
      </c>
      <c r="BZ975" s="63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4">
        <f>IF(BZ975&gt;25,4,IF(BZ975&gt;18,3,IF(BZ975&gt;12,2,IF(BZ975&gt;4,1,0))))-BX975-2+1</f>
        <v/>
      </c>
      <c r="CE975" s="30" t="n"/>
      <c r="CF975" s="64">
        <f>CD975*CI975</f>
        <v/>
      </c>
      <c r="CG975" s="65">
        <f>F975-BY975+1</f>
        <v/>
      </c>
      <c r="CH975" s="64">
        <f>CE975*16</f>
        <v/>
      </c>
      <c r="CI975" s="66">
        <f>VLOOKUP(A975,[1]DATA!$A$6:$AI$331,34,0)</f>
        <v/>
      </c>
      <c r="CJ975" s="67">
        <f>VLOOKUP(A975,[2]CHAMCONG!A$7:CI$333,79,0)</f>
        <v/>
      </c>
      <c r="CK975" s="68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62">
        <f>COUNTIF($G976:$BP976,"a")+COUNTIF($G976:$BP976,"r0,a5")/2+COUNTIF($G976:$BP976,"p5,a5")/2</f>
        <v/>
      </c>
      <c r="BR976" s="62">
        <f>COUNTIF($G976:$BP976,"d")+COUNTIF($G976:$BP976,"r0,d5")/2+COUNTIF($G976:$BP976,"p5,d5")/2</f>
        <v/>
      </c>
      <c r="BS976" s="62">
        <f>COUNTIF($G976:$BP976,"b")+COUNTIF($G976:$BP976,"r0,b5")/2+COUNTIF($G976:$BP976,"p5,b5")/2</f>
        <v/>
      </c>
      <c r="BT976" s="62">
        <f>COUNTIF($G976:$BP976,"c")+COUNTIF($G976:$BP976,"r0,c5")/2+COUNTIF($G976:$BP976,"p5,c5")/2</f>
        <v/>
      </c>
      <c r="BU976" s="62">
        <f>COUNTIF($G976:$BP976,"KH")+COUNTIF($G976:$BP976,"TL")+COUNTIF($G976:$BP976,"L")</f>
        <v/>
      </c>
      <c r="BV976" s="62" t="n"/>
      <c r="BW976" s="62">
        <f>COUNTIF($G976:$BP976,"hh")</f>
        <v/>
      </c>
      <c r="BX976" s="62">
        <f>COUNTIF($G976:$BP976,"nt7")</f>
        <v/>
      </c>
      <c r="BY976" s="62">
        <f>COUNTIF($G976:$BP976,"P")+COUNTIF($G976:$BP976,"p5,a5")/2+COUNTIF($G976:$BP976,"p5,b5")/2+COUNTIF($G976:$BP976,"p5,c5")/2+COUNTIF($G976:$BP976,"p5,d5")/2</f>
        <v/>
      </c>
      <c r="BZ976" s="63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4">
        <f>IF(BZ976&gt;25,4,IF(BZ976&gt;18,3,IF(BZ976&gt;12,2,IF(BZ976&gt;4,1,0))))-BX976-2+1</f>
        <v/>
      </c>
      <c r="CE976" s="30" t="n"/>
      <c r="CF976" s="64">
        <f>CD976*CI976</f>
        <v/>
      </c>
      <c r="CG976" s="65">
        <f>F976-BY976+1</f>
        <v/>
      </c>
      <c r="CH976" s="64">
        <f>CE976*16</f>
        <v/>
      </c>
      <c r="CI976" s="66">
        <f>VLOOKUP(A976,[1]DATA!$A$6:$AI$331,34,0)</f>
        <v/>
      </c>
      <c r="CJ976" s="67">
        <f>VLOOKUP(A976,[2]CHAMCONG!A$7:CI$333,79,0)</f>
        <v/>
      </c>
      <c r="CK976" s="68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62">
        <f>COUNTIF($G977:$BP977,"a")+COUNTIF($G977:$BP977,"r0,a5")/2+COUNTIF($G977:$BP977,"p5,a5")/2</f>
        <v/>
      </c>
      <c r="BR977" s="62">
        <f>COUNTIF($G977:$BP977,"d")+COUNTIF($G977:$BP977,"r0,d5")/2+COUNTIF($G977:$BP977,"p5,d5")/2</f>
        <v/>
      </c>
      <c r="BS977" s="62">
        <f>COUNTIF($G977:$BP977,"b")+COUNTIF($G977:$BP977,"r0,b5")/2+COUNTIF($G977:$BP977,"p5,b5")/2</f>
        <v/>
      </c>
      <c r="BT977" s="62">
        <f>COUNTIF($G977:$BP977,"c")+COUNTIF($G977:$BP977,"r0,c5")/2+COUNTIF($G977:$BP977,"p5,c5")/2</f>
        <v/>
      </c>
      <c r="BU977" s="62">
        <f>COUNTIF($G977:$BP977,"KH")+COUNTIF($G977:$BP977,"TL")+COUNTIF($G977:$BP977,"L")</f>
        <v/>
      </c>
      <c r="BV977" s="62" t="n"/>
      <c r="BW977" s="62">
        <f>COUNTIF($G977:$BP977,"hh")</f>
        <v/>
      </c>
      <c r="BX977" s="62">
        <f>COUNTIF($G977:$BP977,"nt7")</f>
        <v/>
      </c>
      <c r="BY977" s="62">
        <f>COUNTIF($G977:$BP977,"P")+COUNTIF($G977:$BP977,"p5,a5")/2+COUNTIF($G977:$BP977,"p5,b5")/2+COUNTIF($G977:$BP977,"p5,c5")/2+COUNTIF($G977:$BP977,"p5,d5")/2</f>
        <v/>
      </c>
      <c r="BZ977" s="63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4">
        <f>IF(BZ977&gt;25,4,IF(BZ977&gt;18,3,IF(BZ977&gt;12,2,IF(BZ977&gt;4,1,0))))-BX977-2+1</f>
        <v/>
      </c>
      <c r="CE977" s="30" t="n"/>
      <c r="CF977" s="64">
        <f>CD977*CI977</f>
        <v/>
      </c>
      <c r="CG977" s="65">
        <f>F977-BY977+1</f>
        <v/>
      </c>
      <c r="CH977" s="64">
        <f>CE977*16</f>
        <v/>
      </c>
      <c r="CI977" s="66">
        <f>VLOOKUP(A977,[1]DATA!$A$6:$AI$331,34,0)</f>
        <v/>
      </c>
      <c r="CJ977" s="67">
        <f>VLOOKUP(A977,[2]CHAMCONG!A$7:CI$333,79,0)</f>
        <v/>
      </c>
      <c r="CK977" s="68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62">
        <f>COUNTIF($G978:$BP978,"a")+COUNTIF($G978:$BP978,"r0,a5")/2+COUNTIF($G978:$BP978,"p5,a5")/2</f>
        <v/>
      </c>
      <c r="BR978" s="62">
        <f>COUNTIF($G978:$BP978,"d")+COUNTIF($G978:$BP978,"r0,d5")/2+COUNTIF($G978:$BP978,"p5,d5")/2</f>
        <v/>
      </c>
      <c r="BS978" s="62">
        <f>COUNTIF($G978:$BP978,"b")+COUNTIF($G978:$BP978,"r0,b5")/2+COUNTIF($G978:$BP978,"p5,b5")/2</f>
        <v/>
      </c>
      <c r="BT978" s="62">
        <f>COUNTIF($G978:$BP978,"c")+COUNTIF($G978:$BP978,"r0,c5")/2+COUNTIF($G978:$BP978,"p5,c5")/2</f>
        <v/>
      </c>
      <c r="BU978" s="62">
        <f>COUNTIF($G978:$BP978,"KH")+COUNTIF($G978:$BP978,"TL")+COUNTIF($G978:$BP978,"L")</f>
        <v/>
      </c>
      <c r="BV978" s="62" t="n"/>
      <c r="BW978" s="62">
        <f>COUNTIF($G978:$BP978,"hh")</f>
        <v/>
      </c>
      <c r="BX978" s="62">
        <f>COUNTIF($G978:$BP978,"nt7")</f>
        <v/>
      </c>
      <c r="BY978" s="62">
        <f>COUNTIF($G978:$BP978,"P")+COUNTIF($G978:$BP978,"p5,a5")/2+COUNTIF($G978:$BP978,"p5,b5")/2+COUNTIF($G978:$BP978,"p5,c5")/2+COUNTIF($G978:$BP978,"p5,d5")/2</f>
        <v/>
      </c>
      <c r="BZ978" s="63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4">
        <f>IF(BZ978&gt;25,4,IF(BZ978&gt;18,3,IF(BZ978&gt;12,2,IF(BZ978&gt;4,1,0))))-BX978-2+1</f>
        <v/>
      </c>
      <c r="CE978" s="30" t="n"/>
      <c r="CF978" s="64">
        <f>CD978*CI978</f>
        <v/>
      </c>
      <c r="CG978" s="65">
        <f>F978-BY978+1</f>
        <v/>
      </c>
      <c r="CH978" s="64">
        <f>CE978*16</f>
        <v/>
      </c>
      <c r="CI978" s="66">
        <f>VLOOKUP(A978,[1]DATA!$A$6:$AI$331,34,0)</f>
        <v/>
      </c>
      <c r="CJ978" s="67">
        <f>VLOOKUP(A978,[2]CHAMCONG!A$7:CI$333,79,0)</f>
        <v/>
      </c>
      <c r="CK978" s="68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62">
        <f>COUNTIF($G979:$BP979,"a")+COUNTIF($G979:$BP979,"r0,a5")/2+COUNTIF($G979:$BP979,"p5,a5")/2</f>
        <v/>
      </c>
      <c r="BR979" s="62">
        <f>COUNTIF($G979:$BP979,"d")+COUNTIF($G979:$BP979,"r0,d5")/2+COUNTIF($G979:$BP979,"p5,d5")/2</f>
        <v/>
      </c>
      <c r="BS979" s="62">
        <f>COUNTIF($G979:$BP979,"b")+COUNTIF($G979:$BP979,"r0,b5")/2+COUNTIF($G979:$BP979,"p5,b5")/2</f>
        <v/>
      </c>
      <c r="BT979" s="62">
        <f>COUNTIF($G979:$BP979,"c")+COUNTIF($G979:$BP979,"r0,c5")/2+COUNTIF($G979:$BP979,"p5,c5")/2</f>
        <v/>
      </c>
      <c r="BU979" s="62">
        <f>COUNTIF($G979:$BP979,"KH")+COUNTIF($G979:$BP979,"TL")+COUNTIF($G979:$BP979,"L")</f>
        <v/>
      </c>
      <c r="BV979" s="62" t="n"/>
      <c r="BW979" s="62">
        <f>COUNTIF($G979:$BP979,"hh")</f>
        <v/>
      </c>
      <c r="BX979" s="62">
        <f>COUNTIF($G979:$BP979,"nt7")</f>
        <v/>
      </c>
      <c r="BY979" s="62">
        <f>COUNTIF($G979:$BP979,"P")+COUNTIF($G979:$BP979,"p5,a5")/2+COUNTIF($G979:$BP979,"p5,b5")/2+COUNTIF($G979:$BP979,"p5,c5")/2+COUNTIF($G979:$BP979,"p5,d5")/2</f>
        <v/>
      </c>
      <c r="BZ979" s="63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4">
        <f>IF(BZ979&gt;25,4,IF(BZ979&gt;18,3,IF(BZ979&gt;12,2,IF(BZ979&gt;4,1,0))))-BX979-2+1</f>
        <v/>
      </c>
      <c r="CE979" s="30" t="n"/>
      <c r="CF979" s="64">
        <f>CD979*CI979</f>
        <v/>
      </c>
      <c r="CG979" s="65">
        <f>F979-BY979+1</f>
        <v/>
      </c>
      <c r="CH979" s="64">
        <f>CE979*16</f>
        <v/>
      </c>
      <c r="CI979" s="66">
        <f>VLOOKUP(A979,[1]DATA!$A$6:$AI$331,34,0)</f>
        <v/>
      </c>
      <c r="CJ979" s="67">
        <f>VLOOKUP(A979,[2]CHAMCONG!A$7:CI$333,79,0)</f>
        <v/>
      </c>
      <c r="CK979" s="68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62">
        <f>COUNTIF($G980:$BP980,"a")+COUNTIF($G980:$BP980,"r0,a5")/2+COUNTIF($G980:$BP980,"p5,a5")/2</f>
        <v/>
      </c>
      <c r="BR980" s="62">
        <f>COUNTIF($G980:$BP980,"d")+COUNTIF($G980:$BP980,"r0,d5")/2+COUNTIF($G980:$BP980,"p5,d5")/2</f>
        <v/>
      </c>
      <c r="BS980" s="62">
        <f>COUNTIF($G980:$BP980,"b")+COUNTIF($G980:$BP980,"r0,b5")/2+COUNTIF($G980:$BP980,"p5,b5")/2</f>
        <v/>
      </c>
      <c r="BT980" s="62">
        <f>COUNTIF($G980:$BP980,"c")+COUNTIF($G980:$BP980,"r0,c5")/2+COUNTIF($G980:$BP980,"p5,c5")/2</f>
        <v/>
      </c>
      <c r="BU980" s="62">
        <f>COUNTIF($G980:$BP980,"KH")+COUNTIF($G980:$BP980,"TL")+COUNTIF($G980:$BP980,"L")</f>
        <v/>
      </c>
      <c r="BV980" s="62" t="n"/>
      <c r="BW980" s="62">
        <f>COUNTIF($G980:$BP980,"hh")</f>
        <v/>
      </c>
      <c r="BX980" s="62">
        <f>COUNTIF($G980:$BP980,"nt7")</f>
        <v/>
      </c>
      <c r="BY980" s="62">
        <f>COUNTIF($G980:$BP980,"P")+COUNTIF($G980:$BP980,"p5,a5")/2+COUNTIF($G980:$BP980,"p5,b5")/2+COUNTIF($G980:$BP980,"p5,c5")/2+COUNTIF($G980:$BP980,"p5,d5")/2</f>
        <v/>
      </c>
      <c r="BZ980" s="63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4">
        <f>IF(BZ980&gt;25,4,IF(BZ980&gt;18,3,IF(BZ980&gt;12,2,IF(BZ980&gt;4,1,0))))-BX980-2+1</f>
        <v/>
      </c>
      <c r="CE980" s="30" t="n"/>
      <c r="CF980" s="64">
        <f>CD980*CI980</f>
        <v/>
      </c>
      <c r="CG980" s="65">
        <f>F980-BY980+1</f>
        <v/>
      </c>
      <c r="CH980" s="64">
        <f>CE980*16</f>
        <v/>
      </c>
      <c r="CI980" s="66">
        <f>VLOOKUP(A980,[1]DATA!$A$6:$AI$331,34,0)</f>
        <v/>
      </c>
      <c r="CJ980" s="67">
        <f>VLOOKUP(A980,[2]CHAMCONG!A$7:CI$333,79,0)</f>
        <v/>
      </c>
      <c r="CK980" s="68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62">
        <f>COUNTIF($G981:$BP981,"a")+COUNTIF($G981:$BP981,"r0,a5")/2+COUNTIF($G981:$BP981,"p5,a5")/2</f>
        <v/>
      </c>
      <c r="BR981" s="62">
        <f>COUNTIF($G981:$BP981,"d")+COUNTIF($G981:$BP981,"r0,d5")/2+COUNTIF($G981:$BP981,"p5,d5")/2</f>
        <v/>
      </c>
      <c r="BS981" s="62">
        <f>COUNTIF($G981:$BP981,"b")+COUNTIF($G981:$BP981,"r0,b5")/2+COUNTIF($G981:$BP981,"p5,b5")/2</f>
        <v/>
      </c>
      <c r="BT981" s="62">
        <f>COUNTIF($G981:$BP981,"c")+COUNTIF($G981:$BP981,"r0,c5")/2+COUNTIF($G981:$BP981,"p5,c5")/2</f>
        <v/>
      </c>
      <c r="BU981" s="62">
        <f>COUNTIF($G981:$BP981,"KH")+COUNTIF($G981:$BP981,"TL")+COUNTIF($G981:$BP981,"L")</f>
        <v/>
      </c>
      <c r="BV981" s="62" t="n"/>
      <c r="BW981" s="62">
        <f>COUNTIF($G981:$BP981,"hh")</f>
        <v/>
      </c>
      <c r="BX981" s="62">
        <f>COUNTIF($G981:$BP981,"nt7")</f>
        <v/>
      </c>
      <c r="BY981" s="62">
        <f>COUNTIF($G981:$BP981,"P")+COUNTIF($G981:$BP981,"p5,a5")/2+COUNTIF($G981:$BP981,"p5,b5")/2+COUNTIF($G981:$BP981,"p5,c5")/2+COUNTIF($G981:$BP981,"p5,d5")/2</f>
        <v/>
      </c>
      <c r="BZ981" s="63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4">
        <f>IF(BZ981&gt;25,4,IF(BZ981&gt;18,3,IF(BZ981&gt;12,2,IF(BZ981&gt;4,1,0))))-BX981-2+1</f>
        <v/>
      </c>
      <c r="CE981" s="30" t="n"/>
      <c r="CF981" s="64">
        <f>CD981*CI981</f>
        <v/>
      </c>
      <c r="CG981" s="65">
        <f>F981-BY981+1</f>
        <v/>
      </c>
      <c r="CH981" s="64">
        <f>CE981*16</f>
        <v/>
      </c>
      <c r="CI981" s="66">
        <f>VLOOKUP(A981,[1]DATA!$A$6:$AI$331,34,0)</f>
        <v/>
      </c>
      <c r="CJ981" s="67">
        <f>VLOOKUP(A981,[2]CHAMCONG!A$7:CI$333,79,0)</f>
        <v/>
      </c>
      <c r="CK981" s="68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62">
        <f>COUNTIF($G982:$BP982,"a")+COUNTIF($G982:$BP982,"r0,a5")/2+COUNTIF($G982:$BP982,"p5,a5")/2</f>
        <v/>
      </c>
      <c r="BR982" s="62">
        <f>COUNTIF($G982:$BP982,"d")+COUNTIF($G982:$BP982,"r0,d5")/2+COUNTIF($G982:$BP982,"p5,d5")/2</f>
        <v/>
      </c>
      <c r="BS982" s="62">
        <f>COUNTIF($G982:$BP982,"b")+COUNTIF($G982:$BP982,"r0,b5")/2+COUNTIF($G982:$BP982,"p5,b5")/2</f>
        <v/>
      </c>
      <c r="BT982" s="62">
        <f>COUNTIF($G982:$BP982,"c")+COUNTIF($G982:$BP982,"r0,c5")/2+COUNTIF($G982:$BP982,"p5,c5")/2</f>
        <v/>
      </c>
      <c r="BU982" s="62">
        <f>COUNTIF($G982:$BP982,"KH")+COUNTIF($G982:$BP982,"TL")+COUNTIF($G982:$BP982,"L")</f>
        <v/>
      </c>
      <c r="BV982" s="62" t="n"/>
      <c r="BW982" s="62">
        <f>COUNTIF($G982:$BP982,"hh")</f>
        <v/>
      </c>
      <c r="BX982" s="62">
        <f>COUNTIF($G982:$BP982,"nt7")</f>
        <v/>
      </c>
      <c r="BY982" s="62">
        <f>COUNTIF($G982:$BP982,"P")+COUNTIF($G982:$BP982,"p5,a5")/2+COUNTIF($G982:$BP982,"p5,b5")/2+COUNTIF($G982:$BP982,"p5,c5")/2+COUNTIF($G982:$BP982,"p5,d5")/2</f>
        <v/>
      </c>
      <c r="BZ982" s="63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4">
        <f>IF(BZ982&gt;25,4,IF(BZ982&gt;18,3,IF(BZ982&gt;12,2,IF(BZ982&gt;4,1,0))))-BX982-2+1</f>
        <v/>
      </c>
      <c r="CE982" s="30" t="n"/>
      <c r="CF982" s="64">
        <f>CD982*CI982</f>
        <v/>
      </c>
      <c r="CG982" s="65">
        <f>F982-BY982+1</f>
        <v/>
      </c>
      <c r="CH982" s="64">
        <f>CE982*16</f>
        <v/>
      </c>
      <c r="CI982" s="66">
        <f>VLOOKUP(A982,[1]DATA!$A$6:$AI$331,34,0)</f>
        <v/>
      </c>
      <c r="CJ982" s="67">
        <f>VLOOKUP(A982,[2]CHAMCONG!A$7:CI$333,79,0)</f>
        <v/>
      </c>
      <c r="CK982" s="68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62">
        <f>COUNTIF($G983:$BP983,"a")+COUNTIF($G983:$BP983,"r0,a5")/2+COUNTIF($G983:$BP983,"p5,a5")/2</f>
        <v/>
      </c>
      <c r="BR983" s="62">
        <f>COUNTIF($G983:$BP983,"d")+COUNTIF($G983:$BP983,"r0,d5")/2+COUNTIF($G983:$BP983,"p5,d5")/2</f>
        <v/>
      </c>
      <c r="BS983" s="62">
        <f>COUNTIF($G983:$BP983,"b")+COUNTIF($G983:$BP983,"r0,b5")/2+COUNTIF($G983:$BP983,"p5,b5")/2</f>
        <v/>
      </c>
      <c r="BT983" s="62">
        <f>COUNTIF($G983:$BP983,"c")+COUNTIF($G983:$BP983,"r0,c5")/2+COUNTIF($G983:$BP983,"p5,c5")/2</f>
        <v/>
      </c>
      <c r="BU983" s="62">
        <f>COUNTIF($G983:$BP983,"KH")+COUNTIF($G983:$BP983,"TL")+COUNTIF($G983:$BP983,"L")</f>
        <v/>
      </c>
      <c r="BV983" s="62" t="n"/>
      <c r="BW983" s="62">
        <f>COUNTIF($G983:$BP983,"hh")</f>
        <v/>
      </c>
      <c r="BX983" s="62">
        <f>COUNTIF($G983:$BP983,"nt7")</f>
        <v/>
      </c>
      <c r="BY983" s="62">
        <f>COUNTIF($G983:$BP983,"P")+COUNTIF($G983:$BP983,"p5,a5")/2+COUNTIF($G983:$BP983,"p5,b5")/2+COUNTIF($G983:$BP983,"p5,c5")/2+COUNTIF($G983:$BP983,"p5,d5")/2</f>
        <v/>
      </c>
      <c r="BZ983" s="63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4">
        <f>IF(BZ983&gt;25,4,IF(BZ983&gt;18,3,IF(BZ983&gt;12,2,IF(BZ983&gt;4,1,0))))-BX983-2+1</f>
        <v/>
      </c>
      <c r="CE983" s="30" t="n"/>
      <c r="CF983" s="64">
        <f>CD983*CI983</f>
        <v/>
      </c>
      <c r="CG983" s="65">
        <f>F983-BY983+1</f>
        <v/>
      </c>
      <c r="CH983" s="64">
        <f>CE983*16</f>
        <v/>
      </c>
      <c r="CI983" s="66">
        <f>VLOOKUP(A983,[1]DATA!$A$6:$AI$331,34,0)</f>
        <v/>
      </c>
      <c r="CJ983" s="67">
        <f>VLOOKUP(A983,[2]CHAMCONG!A$7:CI$333,79,0)</f>
        <v/>
      </c>
      <c r="CK983" s="68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62">
        <f>COUNTIF($G984:$BP984,"a")+COUNTIF($G984:$BP984,"r0,a5")/2+COUNTIF($G984:$BP984,"p5,a5")/2</f>
        <v/>
      </c>
      <c r="BR984" s="62">
        <f>COUNTIF($G984:$BP984,"d")+COUNTIF($G984:$BP984,"r0,d5")/2+COUNTIF($G984:$BP984,"p5,d5")/2</f>
        <v/>
      </c>
      <c r="BS984" s="62">
        <f>COUNTIF($G984:$BP984,"b")+COUNTIF($G984:$BP984,"r0,b5")/2+COUNTIF($G984:$BP984,"p5,b5")/2</f>
        <v/>
      </c>
      <c r="BT984" s="62">
        <f>COUNTIF($G984:$BP984,"c")+COUNTIF($G984:$BP984,"r0,c5")/2+COUNTIF($G984:$BP984,"p5,c5")/2</f>
        <v/>
      </c>
      <c r="BU984" s="62">
        <f>COUNTIF($G984:$BP984,"KH")+COUNTIF($G984:$BP984,"TL")+COUNTIF($G984:$BP984,"L")</f>
        <v/>
      </c>
      <c r="BV984" s="62" t="n"/>
      <c r="BW984" s="62">
        <f>COUNTIF($G984:$BP984,"hh")</f>
        <v/>
      </c>
      <c r="BX984" s="62">
        <f>COUNTIF($G984:$BP984,"nt7")</f>
        <v/>
      </c>
      <c r="BY984" s="62">
        <f>COUNTIF($G984:$BP984,"P")+COUNTIF($G984:$BP984,"p5,a5")/2+COUNTIF($G984:$BP984,"p5,b5")/2+COUNTIF($G984:$BP984,"p5,c5")/2+COUNTIF($G984:$BP984,"p5,d5")/2</f>
        <v/>
      </c>
      <c r="BZ984" s="63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4">
        <f>IF(BZ984&gt;25,4,IF(BZ984&gt;18,3,IF(BZ984&gt;12,2,IF(BZ984&gt;4,1,0))))-BX984-2+1</f>
        <v/>
      </c>
      <c r="CE984" s="30" t="n"/>
      <c r="CF984" s="64">
        <f>CD984*CI984</f>
        <v/>
      </c>
      <c r="CG984" s="65">
        <f>F984-BY984+1</f>
        <v/>
      </c>
      <c r="CH984" s="64">
        <f>CE984*16</f>
        <v/>
      </c>
      <c r="CI984" s="66">
        <f>VLOOKUP(A984,[1]DATA!$A$6:$AI$331,34,0)</f>
        <v/>
      </c>
      <c r="CJ984" s="67">
        <f>VLOOKUP(A984,[2]CHAMCONG!A$7:CI$333,79,0)</f>
        <v/>
      </c>
      <c r="CK984" s="68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62">
        <f>COUNTIF($G985:$BP985,"a")+COUNTIF($G985:$BP985,"r0,a5")/2+COUNTIF($G985:$BP985,"p5,a5")/2</f>
        <v/>
      </c>
      <c r="BR985" s="62">
        <f>COUNTIF($G985:$BP985,"d")+COUNTIF($G985:$BP985,"r0,d5")/2+COUNTIF($G985:$BP985,"p5,d5")/2</f>
        <v/>
      </c>
      <c r="BS985" s="62">
        <f>COUNTIF($G985:$BP985,"b")+COUNTIF($G985:$BP985,"r0,b5")/2+COUNTIF($G985:$BP985,"p5,b5")/2</f>
        <v/>
      </c>
      <c r="BT985" s="62">
        <f>COUNTIF($G985:$BP985,"c")+COUNTIF($G985:$BP985,"r0,c5")/2+COUNTIF($G985:$BP985,"p5,c5")/2</f>
        <v/>
      </c>
      <c r="BU985" s="62">
        <f>COUNTIF($G985:$BP985,"KH")+COUNTIF($G985:$BP985,"TL")+COUNTIF($G985:$BP985,"L")</f>
        <v/>
      </c>
      <c r="BV985" s="62" t="n"/>
      <c r="BW985" s="62">
        <f>COUNTIF($G985:$BP985,"hh")</f>
        <v/>
      </c>
      <c r="BX985" s="62">
        <f>COUNTIF($G985:$BP985,"nt7")</f>
        <v/>
      </c>
      <c r="BY985" s="62">
        <f>COUNTIF($G985:$BP985,"P")+COUNTIF($G985:$BP985,"p5,a5")/2+COUNTIF($G985:$BP985,"p5,b5")/2+COUNTIF($G985:$BP985,"p5,c5")/2+COUNTIF($G985:$BP985,"p5,d5")/2</f>
        <v/>
      </c>
      <c r="BZ985" s="63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4">
        <f>IF(BZ985&gt;25,4,IF(BZ985&gt;18,3,IF(BZ985&gt;12,2,IF(BZ985&gt;4,1,0))))-BX985-2+1</f>
        <v/>
      </c>
      <c r="CE985" s="30" t="n"/>
      <c r="CF985" s="64">
        <f>CD985*CI985</f>
        <v/>
      </c>
      <c r="CG985" s="65">
        <f>F985-BY985+1</f>
        <v/>
      </c>
      <c r="CH985" s="64">
        <f>CE985*16</f>
        <v/>
      </c>
      <c r="CI985" s="66">
        <f>VLOOKUP(A985,[1]DATA!$A$6:$AI$331,34,0)</f>
        <v/>
      </c>
      <c r="CJ985" s="67">
        <f>VLOOKUP(A985,[2]CHAMCONG!A$7:CI$333,79,0)</f>
        <v/>
      </c>
      <c r="CK985" s="68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62">
        <f>COUNTIF($G986:$BP986,"a")+COUNTIF($G986:$BP986,"r0,a5")/2+COUNTIF($G986:$BP986,"p5,a5")/2</f>
        <v/>
      </c>
      <c r="BR986" s="62">
        <f>COUNTIF($G986:$BP986,"d")+COUNTIF($G986:$BP986,"r0,d5")/2+COUNTIF($G986:$BP986,"p5,d5")/2</f>
        <v/>
      </c>
      <c r="BS986" s="62">
        <f>COUNTIF($G986:$BP986,"b")+COUNTIF($G986:$BP986,"r0,b5")/2+COUNTIF($G986:$BP986,"p5,b5")/2</f>
        <v/>
      </c>
      <c r="BT986" s="62">
        <f>COUNTIF($G986:$BP986,"c")+COUNTIF($G986:$BP986,"r0,c5")/2+COUNTIF($G986:$BP986,"p5,c5")/2</f>
        <v/>
      </c>
      <c r="BU986" s="62">
        <f>COUNTIF($G986:$BP986,"KH")+COUNTIF($G986:$BP986,"TL")+COUNTIF($G986:$BP986,"L")</f>
        <v/>
      </c>
      <c r="BV986" s="62" t="n"/>
      <c r="BW986" s="62">
        <f>COUNTIF($G986:$BP986,"hh")</f>
        <v/>
      </c>
      <c r="BX986" s="62">
        <f>COUNTIF($G986:$BP986,"nt7")</f>
        <v/>
      </c>
      <c r="BY986" s="62">
        <f>COUNTIF($G986:$BP986,"P")+COUNTIF($G986:$BP986,"p5,a5")/2+COUNTIF($G986:$BP986,"p5,b5")/2+COUNTIF($G986:$BP986,"p5,c5")/2+COUNTIF($G986:$BP986,"p5,d5")/2</f>
        <v/>
      </c>
      <c r="BZ986" s="63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4">
        <f>IF(BZ986&gt;25,4,IF(BZ986&gt;18,3,IF(BZ986&gt;12,2,IF(BZ986&gt;4,1,0))))-BX986-2+1</f>
        <v/>
      </c>
      <c r="CE986" s="30" t="n"/>
      <c r="CF986" s="64">
        <f>CD986*CI986</f>
        <v/>
      </c>
      <c r="CG986" s="65">
        <f>F986-BY986+1</f>
        <v/>
      </c>
      <c r="CH986" s="64">
        <f>CE986*16</f>
        <v/>
      </c>
      <c r="CI986" s="66">
        <f>VLOOKUP(A986,[1]DATA!$A$6:$AI$331,34,0)</f>
        <v/>
      </c>
      <c r="CJ986" s="67">
        <f>VLOOKUP(A986,[2]CHAMCONG!A$7:CI$333,79,0)</f>
        <v/>
      </c>
      <c r="CK986" s="68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62">
        <f>COUNTIF($G987:$BP987,"a")+COUNTIF($G987:$BP987,"r0,a5")/2+COUNTIF($G987:$BP987,"p5,a5")/2</f>
        <v/>
      </c>
      <c r="BR987" s="62">
        <f>COUNTIF($G987:$BP987,"d")+COUNTIF($G987:$BP987,"r0,d5")/2+COUNTIF($G987:$BP987,"p5,d5")/2</f>
        <v/>
      </c>
      <c r="BS987" s="62">
        <f>COUNTIF($G987:$BP987,"b")+COUNTIF($G987:$BP987,"r0,b5")/2+COUNTIF($G987:$BP987,"p5,b5")/2</f>
        <v/>
      </c>
      <c r="BT987" s="62">
        <f>COUNTIF($G987:$BP987,"c")+COUNTIF($G987:$BP987,"r0,c5")/2+COUNTIF($G987:$BP987,"p5,c5")/2</f>
        <v/>
      </c>
      <c r="BU987" s="62">
        <f>COUNTIF($G987:$BP987,"KH")+COUNTIF($G987:$BP987,"TL")+COUNTIF($G987:$BP987,"L")</f>
        <v/>
      </c>
      <c r="BV987" s="62" t="n"/>
      <c r="BW987" s="62">
        <f>COUNTIF($G987:$BP987,"hh")</f>
        <v/>
      </c>
      <c r="BX987" s="62">
        <f>COUNTIF($G987:$BP987,"nt7")</f>
        <v/>
      </c>
      <c r="BY987" s="62">
        <f>COUNTIF($G987:$BP987,"P")+COUNTIF($G987:$BP987,"p5,a5")/2+COUNTIF($G987:$BP987,"p5,b5")/2+COUNTIF($G987:$BP987,"p5,c5")/2+COUNTIF($G987:$BP987,"p5,d5")/2</f>
        <v/>
      </c>
      <c r="BZ987" s="63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4">
        <f>IF(BZ987&gt;25,4,IF(BZ987&gt;18,3,IF(BZ987&gt;12,2,IF(BZ987&gt;4,1,0))))-BX987-2+1</f>
        <v/>
      </c>
      <c r="CE987" s="30" t="n"/>
      <c r="CF987" s="64">
        <f>CD987*CI987</f>
        <v/>
      </c>
      <c r="CG987" s="65">
        <f>F987-BY987+1</f>
        <v/>
      </c>
      <c r="CH987" s="64">
        <f>CE987*16</f>
        <v/>
      </c>
      <c r="CI987" s="66">
        <f>VLOOKUP(A987,[1]DATA!$A$6:$AI$331,34,0)</f>
        <v/>
      </c>
      <c r="CJ987" s="67">
        <f>VLOOKUP(A987,[2]CHAMCONG!A$7:CI$333,79,0)</f>
        <v/>
      </c>
      <c r="CK987" s="68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62">
        <f>COUNTIF($G988:$BP988,"a")+COUNTIF($G988:$BP988,"r0,a5")/2+COUNTIF($G988:$BP988,"p5,a5")/2</f>
        <v/>
      </c>
      <c r="BR988" s="62">
        <f>COUNTIF($G988:$BP988,"d")+COUNTIF($G988:$BP988,"r0,d5")/2+COUNTIF($G988:$BP988,"p5,d5")/2</f>
        <v/>
      </c>
      <c r="BS988" s="62">
        <f>COUNTIF($G988:$BP988,"b")+COUNTIF($G988:$BP988,"r0,b5")/2+COUNTIF($G988:$BP988,"p5,b5")/2</f>
        <v/>
      </c>
      <c r="BT988" s="62">
        <f>COUNTIF($G988:$BP988,"c")+COUNTIF($G988:$BP988,"r0,c5")/2+COUNTIF($G988:$BP988,"p5,c5")/2</f>
        <v/>
      </c>
      <c r="BU988" s="62">
        <f>COUNTIF($G988:$BP988,"KH")+COUNTIF($G988:$BP988,"TL")+COUNTIF($G988:$BP988,"L")</f>
        <v/>
      </c>
      <c r="BV988" s="62" t="n"/>
      <c r="BW988" s="62">
        <f>COUNTIF($G988:$BP988,"hh")</f>
        <v/>
      </c>
      <c r="BX988" s="62">
        <f>COUNTIF($G988:$BP988,"nt7")</f>
        <v/>
      </c>
      <c r="BY988" s="62">
        <f>COUNTIF($G988:$BP988,"P")+COUNTIF($G988:$BP988,"p5,a5")/2+COUNTIF($G988:$BP988,"p5,b5")/2+COUNTIF($G988:$BP988,"p5,c5")/2+COUNTIF($G988:$BP988,"p5,d5")/2</f>
        <v/>
      </c>
      <c r="BZ988" s="63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4">
        <f>IF(BZ988&gt;25,4,IF(BZ988&gt;18,3,IF(BZ988&gt;12,2,IF(BZ988&gt;4,1,0))))-BX988-2+1</f>
        <v/>
      </c>
      <c r="CE988" s="30" t="n"/>
      <c r="CF988" s="64">
        <f>CD988*CI988</f>
        <v/>
      </c>
      <c r="CG988" s="65">
        <f>F988-BY988+1</f>
        <v/>
      </c>
      <c r="CH988" s="64">
        <f>CE988*16</f>
        <v/>
      </c>
      <c r="CI988" s="66">
        <f>VLOOKUP(A988,[1]DATA!$A$6:$AI$331,34,0)</f>
        <v/>
      </c>
      <c r="CJ988" s="67">
        <f>VLOOKUP(A988,[2]CHAMCONG!A$7:CI$333,79,0)</f>
        <v/>
      </c>
      <c r="CK988" s="68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62">
        <f>COUNTIF($G989:$BP989,"a")+COUNTIF($G989:$BP989,"r0,a5")/2+COUNTIF($G989:$BP989,"p5,a5")/2</f>
        <v/>
      </c>
      <c r="BR989" s="62">
        <f>COUNTIF($G989:$BP989,"d")+COUNTIF($G989:$BP989,"r0,d5")/2+COUNTIF($G989:$BP989,"p5,d5")/2</f>
        <v/>
      </c>
      <c r="BS989" s="62">
        <f>COUNTIF($G989:$BP989,"b")+COUNTIF($G989:$BP989,"r0,b5")/2+COUNTIF($G989:$BP989,"p5,b5")/2</f>
        <v/>
      </c>
      <c r="BT989" s="62">
        <f>COUNTIF($G989:$BP989,"c")+COUNTIF($G989:$BP989,"r0,c5")/2+COUNTIF($G989:$BP989,"p5,c5")/2</f>
        <v/>
      </c>
      <c r="BU989" s="62">
        <f>COUNTIF($G989:$BP989,"KH")+COUNTIF($G989:$BP989,"TL")+COUNTIF($G989:$BP989,"L")</f>
        <v/>
      </c>
      <c r="BV989" s="62" t="n"/>
      <c r="BW989" s="62">
        <f>COUNTIF($G989:$BP989,"hh")</f>
        <v/>
      </c>
      <c r="BX989" s="62">
        <f>COUNTIF($G989:$BP989,"nt7")</f>
        <v/>
      </c>
      <c r="BY989" s="62">
        <f>COUNTIF($G989:$BP989,"P")+COUNTIF($G989:$BP989,"p5,a5")/2+COUNTIF($G989:$BP989,"p5,b5")/2+COUNTIF($G989:$BP989,"p5,c5")/2+COUNTIF($G989:$BP989,"p5,d5")/2</f>
        <v/>
      </c>
      <c r="BZ989" s="63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4">
        <f>IF(BZ989&gt;25,4,IF(BZ989&gt;18,3,IF(BZ989&gt;12,2,IF(BZ989&gt;4,1,0))))-BX989-2+1</f>
        <v/>
      </c>
      <c r="CE989" s="30" t="n"/>
      <c r="CF989" s="64">
        <f>CD989*CI989</f>
        <v/>
      </c>
      <c r="CG989" s="65">
        <f>F989-BY989+1</f>
        <v/>
      </c>
      <c r="CH989" s="64">
        <f>CE989*16</f>
        <v/>
      </c>
      <c r="CI989" s="66">
        <f>VLOOKUP(A989,[1]DATA!$A$6:$AI$331,34,0)</f>
        <v/>
      </c>
      <c r="CJ989" s="67">
        <f>VLOOKUP(A989,[2]CHAMCONG!A$7:CI$333,79,0)</f>
        <v/>
      </c>
      <c r="CK989" s="68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62">
        <f>COUNTIF($G990:$BP990,"a")+COUNTIF($G990:$BP990,"r0,a5")/2+COUNTIF($G990:$BP990,"p5,a5")/2</f>
        <v/>
      </c>
      <c r="BR990" s="62">
        <f>COUNTIF($G990:$BP990,"d")+COUNTIF($G990:$BP990,"r0,d5")/2+COUNTIF($G990:$BP990,"p5,d5")/2</f>
        <v/>
      </c>
      <c r="BS990" s="62">
        <f>COUNTIF($G990:$BP990,"b")+COUNTIF($G990:$BP990,"r0,b5")/2+COUNTIF($G990:$BP990,"p5,b5")/2</f>
        <v/>
      </c>
      <c r="BT990" s="62">
        <f>COUNTIF($G990:$BP990,"c")+COUNTIF($G990:$BP990,"r0,c5")/2+COUNTIF($G990:$BP990,"p5,c5")/2</f>
        <v/>
      </c>
      <c r="BU990" s="62">
        <f>COUNTIF($G990:$BP990,"KH")+COUNTIF($G990:$BP990,"TL")+COUNTIF($G990:$BP990,"L")</f>
        <v/>
      </c>
      <c r="BV990" s="62" t="n"/>
      <c r="BW990" s="62">
        <f>COUNTIF($G990:$BP990,"hh")</f>
        <v/>
      </c>
      <c r="BX990" s="62">
        <f>COUNTIF($G990:$BP990,"nt7")</f>
        <v/>
      </c>
      <c r="BY990" s="62">
        <f>COUNTIF($G990:$BP990,"P")+COUNTIF($G990:$BP990,"p5,a5")/2+COUNTIF($G990:$BP990,"p5,b5")/2+COUNTIF($G990:$BP990,"p5,c5")/2+COUNTIF($G990:$BP990,"p5,d5")/2</f>
        <v/>
      </c>
      <c r="BZ990" s="63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4">
        <f>IF(BZ990&gt;25,4,IF(BZ990&gt;18,3,IF(BZ990&gt;12,2,IF(BZ990&gt;4,1,0))))-BX990-2+1</f>
        <v/>
      </c>
      <c r="CE990" s="30" t="n"/>
      <c r="CF990" s="64">
        <f>CD990*CI990</f>
        <v/>
      </c>
      <c r="CG990" s="65">
        <f>F990-BY990+1</f>
        <v/>
      </c>
      <c r="CH990" s="64">
        <f>CE990*16</f>
        <v/>
      </c>
      <c r="CI990" s="66">
        <f>VLOOKUP(A990,[1]DATA!$A$6:$AI$331,34,0)</f>
        <v/>
      </c>
      <c r="CJ990" s="67">
        <f>VLOOKUP(A990,[2]CHAMCONG!A$7:CI$333,79,0)</f>
        <v/>
      </c>
      <c r="CK990" s="68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62">
        <f>COUNTIF($G991:$BP991,"a")+COUNTIF($G991:$BP991,"r0,a5")/2+COUNTIF($G991:$BP991,"p5,a5")/2</f>
        <v/>
      </c>
      <c r="BR991" s="62">
        <f>COUNTIF($G991:$BP991,"d")+COUNTIF($G991:$BP991,"r0,d5")/2+COUNTIF($G991:$BP991,"p5,d5")/2</f>
        <v/>
      </c>
      <c r="BS991" s="62">
        <f>COUNTIF($G991:$BP991,"b")+COUNTIF($G991:$BP991,"r0,b5")/2+COUNTIF($G991:$BP991,"p5,b5")/2</f>
        <v/>
      </c>
      <c r="BT991" s="62">
        <f>COUNTIF($G991:$BP991,"c")+COUNTIF($G991:$BP991,"r0,c5")/2+COUNTIF($G991:$BP991,"p5,c5")/2</f>
        <v/>
      </c>
      <c r="BU991" s="62">
        <f>COUNTIF($G991:$BP991,"KH")+COUNTIF($G991:$BP991,"TL")+COUNTIF($G991:$BP991,"L")</f>
        <v/>
      </c>
      <c r="BV991" s="62" t="n"/>
      <c r="BW991" s="62">
        <f>COUNTIF($G991:$BP991,"hh")</f>
        <v/>
      </c>
      <c r="BX991" s="62">
        <f>COUNTIF($G991:$BP991,"nt7")</f>
        <v/>
      </c>
      <c r="BY991" s="62">
        <f>COUNTIF($G991:$BP991,"P")+COUNTIF($G991:$BP991,"p5,a5")/2+COUNTIF($G991:$BP991,"p5,b5")/2+COUNTIF($G991:$BP991,"p5,c5")/2+COUNTIF($G991:$BP991,"p5,d5")/2</f>
        <v/>
      </c>
      <c r="BZ991" s="63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4">
        <f>IF(BZ991&gt;25,4,IF(BZ991&gt;18,3,IF(BZ991&gt;12,2,IF(BZ991&gt;4,1,0))))-BX991-2+1</f>
        <v/>
      </c>
      <c r="CE991" s="30" t="n"/>
      <c r="CF991" s="64">
        <f>CD991*CI991</f>
        <v/>
      </c>
      <c r="CG991" s="65">
        <f>F991-BY991+1</f>
        <v/>
      </c>
      <c r="CH991" s="64">
        <f>CE991*16</f>
        <v/>
      </c>
      <c r="CI991" s="66">
        <f>VLOOKUP(A991,[1]DATA!$A$6:$AI$331,34,0)</f>
        <v/>
      </c>
      <c r="CJ991" s="67">
        <f>VLOOKUP(A991,[2]CHAMCONG!A$7:CI$333,79,0)</f>
        <v/>
      </c>
      <c r="CK991" s="68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62">
        <f>COUNTIF($G992:$BP992,"a")+COUNTIF($G992:$BP992,"r0,a5")/2+COUNTIF($G992:$BP992,"p5,a5")/2</f>
        <v/>
      </c>
      <c r="BR992" s="62">
        <f>COUNTIF($G992:$BP992,"d")+COUNTIF($G992:$BP992,"r0,d5")/2+COUNTIF($G992:$BP992,"p5,d5")/2</f>
        <v/>
      </c>
      <c r="BS992" s="62">
        <f>COUNTIF($G992:$BP992,"b")+COUNTIF($G992:$BP992,"r0,b5")/2+COUNTIF($G992:$BP992,"p5,b5")/2</f>
        <v/>
      </c>
      <c r="BT992" s="62">
        <f>COUNTIF($G992:$BP992,"c")+COUNTIF($G992:$BP992,"r0,c5")/2+COUNTIF($G992:$BP992,"p5,c5")/2</f>
        <v/>
      </c>
      <c r="BU992" s="62">
        <f>COUNTIF($G992:$BP992,"KH")+COUNTIF($G992:$BP992,"TL")+COUNTIF($G992:$BP992,"L")</f>
        <v/>
      </c>
      <c r="BV992" s="62" t="n"/>
      <c r="BW992" s="62">
        <f>COUNTIF($G992:$BP992,"hh")</f>
        <v/>
      </c>
      <c r="BX992" s="62">
        <f>COUNTIF($G992:$BP992,"nt7")</f>
        <v/>
      </c>
      <c r="BY992" s="62">
        <f>COUNTIF($G992:$BP992,"P")+COUNTIF($G992:$BP992,"p5,a5")/2+COUNTIF($G992:$BP992,"p5,b5")/2+COUNTIF($G992:$BP992,"p5,c5")/2+COUNTIF($G992:$BP992,"p5,d5")/2</f>
        <v/>
      </c>
      <c r="BZ992" s="63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4">
        <f>IF(BZ992&gt;25,4,IF(BZ992&gt;18,3,IF(BZ992&gt;12,2,IF(BZ992&gt;4,1,0))))-BX992-2+1</f>
        <v/>
      </c>
      <c r="CE992" s="30" t="n"/>
      <c r="CF992" s="64">
        <f>CD992*CI992</f>
        <v/>
      </c>
      <c r="CG992" s="65">
        <f>F992-BY992+1</f>
        <v/>
      </c>
      <c r="CH992" s="64">
        <f>CE992*16</f>
        <v/>
      </c>
      <c r="CI992" s="66">
        <f>VLOOKUP(A992,[1]DATA!$A$6:$AI$331,34,0)</f>
        <v/>
      </c>
      <c r="CJ992" s="67">
        <f>VLOOKUP(A992,[2]CHAMCONG!A$7:CI$333,79,0)</f>
        <v/>
      </c>
      <c r="CK992" s="68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62">
        <f>COUNTIF($G993:$BP993,"a")+COUNTIF($G993:$BP993,"r0,a5")/2+COUNTIF($G993:$BP993,"p5,a5")/2</f>
        <v/>
      </c>
      <c r="BR993" s="62">
        <f>COUNTIF($G993:$BP993,"d")+COUNTIF($G993:$BP993,"r0,d5")/2+COUNTIF($G993:$BP993,"p5,d5")/2</f>
        <v/>
      </c>
      <c r="BS993" s="62">
        <f>COUNTIF($G993:$BP993,"b")+COUNTIF($G993:$BP993,"r0,b5")/2+COUNTIF($G993:$BP993,"p5,b5")/2</f>
        <v/>
      </c>
      <c r="BT993" s="62">
        <f>COUNTIF($G993:$BP993,"c")+COUNTIF($G993:$BP993,"r0,c5")/2+COUNTIF($G993:$BP993,"p5,c5")/2</f>
        <v/>
      </c>
      <c r="BU993" s="62">
        <f>COUNTIF($G993:$BP993,"KH")+COUNTIF($G993:$BP993,"TL")+COUNTIF($G993:$BP993,"L")</f>
        <v/>
      </c>
      <c r="BV993" s="62" t="n"/>
      <c r="BW993" s="62">
        <f>COUNTIF($G993:$BP993,"hh")</f>
        <v/>
      </c>
      <c r="BX993" s="62">
        <f>COUNTIF($G993:$BP993,"nt7")</f>
        <v/>
      </c>
      <c r="BY993" s="62">
        <f>COUNTIF($G993:$BP993,"P")+COUNTIF($G993:$BP993,"p5,a5")/2+COUNTIF($G993:$BP993,"p5,b5")/2+COUNTIF($G993:$BP993,"p5,c5")/2+COUNTIF($G993:$BP993,"p5,d5")/2</f>
        <v/>
      </c>
      <c r="BZ993" s="63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4">
        <f>IF(BZ993&gt;25,4,IF(BZ993&gt;18,3,IF(BZ993&gt;12,2,IF(BZ993&gt;4,1,0))))-BX993-2+1</f>
        <v/>
      </c>
      <c r="CE993" s="30" t="n"/>
      <c r="CF993" s="64">
        <f>CD993*CI993</f>
        <v/>
      </c>
      <c r="CG993" s="65">
        <f>F993-BY993+1</f>
        <v/>
      </c>
      <c r="CH993" s="64">
        <f>CE993*16</f>
        <v/>
      </c>
      <c r="CI993" s="66">
        <f>VLOOKUP(A993,[1]DATA!$A$6:$AI$331,34,0)</f>
        <v/>
      </c>
      <c r="CJ993" s="67">
        <f>VLOOKUP(A993,[2]CHAMCONG!A$7:CI$333,79,0)</f>
        <v/>
      </c>
      <c r="CK993" s="68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62">
        <f>COUNTIF($G994:$BP994,"a")+COUNTIF($G994:$BP994,"r0,a5")/2+COUNTIF($G994:$BP994,"p5,a5")/2</f>
        <v/>
      </c>
      <c r="BR994" s="62">
        <f>COUNTIF($G994:$BP994,"d")+COUNTIF($G994:$BP994,"r0,d5")/2+COUNTIF($G994:$BP994,"p5,d5")/2</f>
        <v/>
      </c>
      <c r="BS994" s="62">
        <f>COUNTIF($G994:$BP994,"b")+COUNTIF($G994:$BP994,"r0,b5")/2+COUNTIF($G994:$BP994,"p5,b5")/2</f>
        <v/>
      </c>
      <c r="BT994" s="62">
        <f>COUNTIF($G994:$BP994,"c")+COUNTIF($G994:$BP994,"r0,c5")/2+COUNTIF($G994:$BP994,"p5,c5")/2</f>
        <v/>
      </c>
      <c r="BU994" s="62">
        <f>COUNTIF($G994:$BP994,"KH")+COUNTIF($G994:$BP994,"TL")+COUNTIF($G994:$BP994,"L")</f>
        <v/>
      </c>
      <c r="BV994" s="62" t="n"/>
      <c r="BW994" s="62">
        <f>COUNTIF($G994:$BP994,"hh")</f>
        <v/>
      </c>
      <c r="BX994" s="62">
        <f>COUNTIF($G994:$BP994,"nt7")</f>
        <v/>
      </c>
      <c r="BY994" s="62">
        <f>COUNTIF($G994:$BP994,"P")+COUNTIF($G994:$BP994,"p5,a5")/2+COUNTIF($G994:$BP994,"p5,b5")/2+COUNTIF($G994:$BP994,"p5,c5")/2+COUNTIF($G994:$BP994,"p5,d5")/2</f>
        <v/>
      </c>
      <c r="BZ994" s="63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4">
        <f>IF(BZ994&gt;25,4,IF(BZ994&gt;18,3,IF(BZ994&gt;12,2,IF(BZ994&gt;4,1,0))))-BX994-2+1</f>
        <v/>
      </c>
      <c r="CE994" s="30" t="n"/>
      <c r="CF994" s="64">
        <f>CD994*CI994</f>
        <v/>
      </c>
      <c r="CG994" s="65">
        <f>F994-BY994+1</f>
        <v/>
      </c>
      <c r="CH994" s="64">
        <f>CE994*16</f>
        <v/>
      </c>
      <c r="CI994" s="66">
        <f>VLOOKUP(A994,[1]DATA!$A$6:$AI$331,34,0)</f>
        <v/>
      </c>
      <c r="CJ994" s="67">
        <f>VLOOKUP(A994,[2]CHAMCONG!A$7:CI$333,79,0)</f>
        <v/>
      </c>
      <c r="CK994" s="68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62">
        <f>COUNTIF($G995:$BP995,"a")+COUNTIF($G995:$BP995,"r0,a5")/2+COUNTIF($G995:$BP995,"p5,a5")/2</f>
        <v/>
      </c>
      <c r="BR995" s="62">
        <f>COUNTIF($G995:$BP995,"d")+COUNTIF($G995:$BP995,"r0,d5")/2+COUNTIF($G995:$BP995,"p5,d5")/2</f>
        <v/>
      </c>
      <c r="BS995" s="62">
        <f>COUNTIF($G995:$BP995,"b")+COUNTIF($G995:$BP995,"r0,b5")/2+COUNTIF($G995:$BP995,"p5,b5")/2</f>
        <v/>
      </c>
      <c r="BT995" s="62">
        <f>COUNTIF($G995:$BP995,"c")+COUNTIF($G995:$BP995,"r0,c5")/2+COUNTIF($G995:$BP995,"p5,c5")/2</f>
        <v/>
      </c>
      <c r="BU995" s="62">
        <f>COUNTIF($G995:$BP995,"KH")+COUNTIF($G995:$BP995,"TL")+COUNTIF($G995:$BP995,"L")</f>
        <v/>
      </c>
      <c r="BV995" s="62" t="n"/>
      <c r="BW995" s="62">
        <f>COUNTIF($G995:$BP995,"hh")</f>
        <v/>
      </c>
      <c r="BX995" s="62">
        <f>COUNTIF($G995:$BP995,"nt7")</f>
        <v/>
      </c>
      <c r="BY995" s="62">
        <f>COUNTIF($G995:$BP995,"P")+COUNTIF($G995:$BP995,"p5,a5")/2+COUNTIF($G995:$BP995,"p5,b5")/2+COUNTIF($G995:$BP995,"p5,c5")/2+COUNTIF($G995:$BP995,"p5,d5")/2</f>
        <v/>
      </c>
      <c r="BZ995" s="63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4">
        <f>IF(BZ995&gt;25,4,IF(BZ995&gt;18,3,IF(BZ995&gt;12,2,IF(BZ995&gt;4,1,0))))-BX995-2+1</f>
        <v/>
      </c>
      <c r="CE995" s="30" t="n"/>
      <c r="CF995" s="64">
        <f>CD995*CI995</f>
        <v/>
      </c>
      <c r="CG995" s="65">
        <f>F995-BY995+1</f>
        <v/>
      </c>
      <c r="CH995" s="64">
        <f>CE995*16</f>
        <v/>
      </c>
      <c r="CI995" s="66">
        <f>VLOOKUP(A995,[1]DATA!$A$6:$AI$331,34,0)</f>
        <v/>
      </c>
      <c r="CJ995" s="67">
        <f>VLOOKUP(A995,[2]CHAMCONG!A$7:CI$333,79,0)</f>
        <v/>
      </c>
      <c r="CK995" s="68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62">
        <f>COUNTIF($G996:$BP996,"a")+COUNTIF($G996:$BP996,"r0,a5")/2+COUNTIF($G996:$BP996,"p5,a5")/2</f>
        <v/>
      </c>
      <c r="BR996" s="62">
        <f>COUNTIF($G996:$BP996,"d")+COUNTIF($G996:$BP996,"r0,d5")/2+COUNTIF($G996:$BP996,"p5,d5")/2</f>
        <v/>
      </c>
      <c r="BS996" s="62">
        <f>COUNTIF($G996:$BP996,"b")+COUNTIF($G996:$BP996,"r0,b5")/2+COUNTIF($G996:$BP996,"p5,b5")/2</f>
        <v/>
      </c>
      <c r="BT996" s="62">
        <f>COUNTIF($G996:$BP996,"c")+COUNTIF($G996:$BP996,"r0,c5")/2+COUNTIF($G996:$BP996,"p5,c5")/2</f>
        <v/>
      </c>
      <c r="BU996" s="62">
        <f>COUNTIF($G996:$BP996,"KH")+COUNTIF($G996:$BP996,"TL")+COUNTIF($G996:$BP996,"L")</f>
        <v/>
      </c>
      <c r="BV996" s="62" t="n"/>
      <c r="BW996" s="62">
        <f>COUNTIF($G996:$BP996,"hh")</f>
        <v/>
      </c>
      <c r="BX996" s="62">
        <f>COUNTIF($G996:$BP996,"nt7")</f>
        <v/>
      </c>
      <c r="BY996" s="62">
        <f>COUNTIF($G996:$BP996,"P")+COUNTIF($G996:$BP996,"p5,a5")/2+COUNTIF($G996:$BP996,"p5,b5")/2+COUNTIF($G996:$BP996,"p5,c5")/2+COUNTIF($G996:$BP996,"p5,d5")/2</f>
        <v/>
      </c>
      <c r="BZ996" s="63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4">
        <f>IF(BZ996&gt;25,4,IF(BZ996&gt;18,3,IF(BZ996&gt;12,2,IF(BZ996&gt;4,1,0))))-BX996-2+1</f>
        <v/>
      </c>
      <c r="CE996" s="30" t="n"/>
      <c r="CF996" s="64">
        <f>CD996*CI996</f>
        <v/>
      </c>
      <c r="CG996" s="65">
        <f>F996-BY996+1</f>
        <v/>
      </c>
      <c r="CH996" s="64">
        <f>CE996*16</f>
        <v/>
      </c>
      <c r="CI996" s="66">
        <f>VLOOKUP(A996,[1]DATA!$A$6:$AI$331,34,0)</f>
        <v/>
      </c>
      <c r="CJ996" s="67">
        <f>VLOOKUP(A996,[2]CHAMCONG!A$7:CI$333,79,0)</f>
        <v/>
      </c>
      <c r="CK996" s="68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62">
        <f>COUNTIF($G997:$BP997,"a")+COUNTIF($G997:$BP997,"r0,a5")/2+COUNTIF($G997:$BP997,"p5,a5")/2</f>
        <v/>
      </c>
      <c r="BR997" s="62">
        <f>COUNTIF($G997:$BP997,"d")+COUNTIF($G997:$BP997,"r0,d5")/2+COUNTIF($G997:$BP997,"p5,d5")/2</f>
        <v/>
      </c>
      <c r="BS997" s="62">
        <f>COUNTIF($G997:$BP997,"b")+COUNTIF($G997:$BP997,"r0,b5")/2+COUNTIF($G997:$BP997,"p5,b5")/2</f>
        <v/>
      </c>
      <c r="BT997" s="62">
        <f>COUNTIF($G997:$BP997,"c")+COUNTIF($G997:$BP997,"r0,c5")/2+COUNTIF($G997:$BP997,"p5,c5")/2</f>
        <v/>
      </c>
      <c r="BU997" s="62">
        <f>COUNTIF($G997:$BP997,"KH")+COUNTIF($G997:$BP997,"TL")+COUNTIF($G997:$BP997,"L")</f>
        <v/>
      </c>
      <c r="BV997" s="62" t="n"/>
      <c r="BW997" s="62">
        <f>COUNTIF($G997:$BP997,"hh")</f>
        <v/>
      </c>
      <c r="BX997" s="62">
        <f>COUNTIF($G997:$BP997,"nt7")</f>
        <v/>
      </c>
      <c r="BY997" s="62">
        <f>COUNTIF($G997:$BP997,"P")+COUNTIF($G997:$BP997,"p5,a5")/2+COUNTIF($G997:$BP997,"p5,b5")/2+COUNTIF($G997:$BP997,"p5,c5")/2+COUNTIF($G997:$BP997,"p5,d5")/2</f>
        <v/>
      </c>
      <c r="BZ997" s="63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4">
        <f>IF(BZ997&gt;25,4,IF(BZ997&gt;18,3,IF(BZ997&gt;12,2,IF(BZ997&gt;4,1,0))))-BX997-2+1</f>
        <v/>
      </c>
      <c r="CE997" s="30" t="n"/>
      <c r="CF997" s="64">
        <f>CD997*CI997</f>
        <v/>
      </c>
      <c r="CG997" s="65">
        <f>F997-BY997+1</f>
        <v/>
      </c>
      <c r="CH997" s="64">
        <f>CE997*16</f>
        <v/>
      </c>
      <c r="CI997" s="66">
        <f>VLOOKUP(A997,[1]DATA!$A$6:$AI$331,34,0)</f>
        <v/>
      </c>
      <c r="CJ997" s="67">
        <f>VLOOKUP(A997,[2]CHAMCONG!A$7:CI$333,79,0)</f>
        <v/>
      </c>
      <c r="CK997" s="68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62">
        <f>COUNTIF($G998:$BP998,"a")+COUNTIF($G998:$BP998,"r0,a5")/2+COUNTIF($G998:$BP998,"p5,a5")/2</f>
        <v/>
      </c>
      <c r="BR998" s="62">
        <f>COUNTIF($G998:$BP998,"d")+COUNTIF($G998:$BP998,"r0,d5")/2+COUNTIF($G998:$BP998,"p5,d5")/2</f>
        <v/>
      </c>
      <c r="BS998" s="62">
        <f>COUNTIF($G998:$BP998,"b")+COUNTIF($G998:$BP998,"r0,b5")/2+COUNTIF($G998:$BP998,"p5,b5")/2</f>
        <v/>
      </c>
      <c r="BT998" s="62">
        <f>COUNTIF($G998:$BP998,"c")+COUNTIF($G998:$BP998,"r0,c5")/2+COUNTIF($G998:$BP998,"p5,c5")/2</f>
        <v/>
      </c>
      <c r="BU998" s="62">
        <f>COUNTIF($G998:$BP998,"KH")+COUNTIF($G998:$BP998,"TL")+COUNTIF($G998:$BP998,"L")</f>
        <v/>
      </c>
      <c r="BV998" s="62" t="n"/>
      <c r="BW998" s="62">
        <f>COUNTIF($G998:$BP998,"hh")</f>
        <v/>
      </c>
      <c r="BX998" s="62">
        <f>COUNTIF($G998:$BP998,"nt7")</f>
        <v/>
      </c>
      <c r="BY998" s="62">
        <f>COUNTIF($G998:$BP998,"P")+COUNTIF($G998:$BP998,"p5,a5")/2+COUNTIF($G998:$BP998,"p5,b5")/2+COUNTIF($G998:$BP998,"p5,c5")/2+COUNTIF($G998:$BP998,"p5,d5")/2</f>
        <v/>
      </c>
      <c r="BZ998" s="63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4">
        <f>IF(BZ998&gt;25,4,IF(BZ998&gt;18,3,IF(BZ998&gt;12,2,IF(BZ998&gt;4,1,0))))-BX998-2+1</f>
        <v/>
      </c>
      <c r="CE998" s="30" t="n"/>
      <c r="CF998" s="64">
        <f>CD998*CI998</f>
        <v/>
      </c>
      <c r="CG998" s="65">
        <f>F998-BY998+1</f>
        <v/>
      </c>
      <c r="CH998" s="64">
        <f>CE998*16</f>
        <v/>
      </c>
      <c r="CI998" s="66">
        <f>VLOOKUP(A998,[1]DATA!$A$6:$AI$331,34,0)</f>
        <v/>
      </c>
      <c r="CJ998" s="67">
        <f>VLOOKUP(A998,[2]CHAMCONG!A$7:CI$333,79,0)</f>
        <v/>
      </c>
      <c r="CK998" s="68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62">
        <f>COUNTIF($G999:$BP999,"a")+COUNTIF($G999:$BP999,"r0,a5")/2+COUNTIF($G999:$BP999,"p5,a5")/2</f>
        <v/>
      </c>
      <c r="BR999" s="62">
        <f>COUNTIF($G999:$BP999,"d")+COUNTIF($G999:$BP999,"r0,d5")/2+COUNTIF($G999:$BP999,"p5,d5")/2</f>
        <v/>
      </c>
      <c r="BS999" s="62">
        <f>COUNTIF($G999:$BP999,"b")+COUNTIF($G999:$BP999,"r0,b5")/2+COUNTIF($G999:$BP999,"p5,b5")/2</f>
        <v/>
      </c>
      <c r="BT999" s="62">
        <f>COUNTIF($G999:$BP999,"c")+COUNTIF($G999:$BP999,"r0,c5")/2+COUNTIF($G999:$BP999,"p5,c5")/2</f>
        <v/>
      </c>
      <c r="BU999" s="62">
        <f>COUNTIF($G999:$BP999,"KH")+COUNTIF($G999:$BP999,"TL")+COUNTIF($G999:$BP999,"L")</f>
        <v/>
      </c>
      <c r="BV999" s="62" t="n"/>
      <c r="BW999" s="62">
        <f>COUNTIF($G999:$BP999,"hh")</f>
        <v/>
      </c>
      <c r="BX999" s="62">
        <f>COUNTIF($G999:$BP999,"nt7")</f>
        <v/>
      </c>
      <c r="BY999" s="62">
        <f>COUNTIF($G999:$BP999,"P")+COUNTIF($G999:$BP999,"p5,a5")/2+COUNTIF($G999:$BP999,"p5,b5")/2+COUNTIF($G999:$BP999,"p5,c5")/2+COUNTIF($G999:$BP999,"p5,d5")/2</f>
        <v/>
      </c>
      <c r="BZ999" s="63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4">
        <f>IF(BZ999&gt;25,4,IF(BZ999&gt;18,3,IF(BZ999&gt;12,2,IF(BZ999&gt;4,1,0))))-BX999-2+1</f>
        <v/>
      </c>
      <c r="CE999" s="30" t="n"/>
      <c r="CF999" s="64">
        <f>CD999*CI999</f>
        <v/>
      </c>
      <c r="CG999" s="65">
        <f>F999-BY999+1</f>
        <v/>
      </c>
      <c r="CH999" s="64">
        <f>CE999*16</f>
        <v/>
      </c>
      <c r="CI999" s="66">
        <f>VLOOKUP(A999,[1]DATA!$A$6:$AI$331,34,0)</f>
        <v/>
      </c>
      <c r="CJ999" s="67">
        <f>VLOOKUP(A999,[2]CHAMCONG!A$7:CI$333,79,0)</f>
        <v/>
      </c>
      <c r="CK999" s="68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62">
        <f>COUNTIF($G1000:$BP1000,"a")+COUNTIF($G1000:$BP1000,"r0,a5")/2+COUNTIF($G1000:$BP1000,"p5,a5")/2</f>
        <v/>
      </c>
      <c r="BR1000" s="62">
        <f>COUNTIF($G1000:$BP1000,"d")+COUNTIF($G1000:$BP1000,"r0,d5")/2+COUNTIF($G1000:$BP1000,"p5,d5")/2</f>
        <v/>
      </c>
      <c r="BS1000" s="62">
        <f>COUNTIF($G1000:$BP1000,"b")+COUNTIF($G1000:$BP1000,"r0,b5")/2+COUNTIF($G1000:$BP1000,"p5,b5")/2</f>
        <v/>
      </c>
      <c r="BT1000" s="62">
        <f>COUNTIF($G1000:$BP1000,"c")+COUNTIF($G1000:$BP1000,"r0,c5")/2+COUNTIF($G1000:$BP1000,"p5,c5")/2</f>
        <v/>
      </c>
      <c r="BU1000" s="62">
        <f>COUNTIF($G1000:$BP1000,"KH")+COUNTIF($G1000:$BP1000,"TL")+COUNTIF($G1000:$BP1000,"L")</f>
        <v/>
      </c>
      <c r="BV1000" s="62" t="n"/>
      <c r="BW1000" s="62">
        <f>COUNTIF($G1000:$BP1000,"hh")</f>
        <v/>
      </c>
      <c r="BX1000" s="62">
        <f>COUNTIF($G1000:$BP1000,"nt7")</f>
        <v/>
      </c>
      <c r="BY1000" s="62">
        <f>COUNTIF($G1000:$BP1000,"P")+COUNTIF($G1000:$BP1000,"p5,a5")/2+COUNTIF($G1000:$BP1000,"p5,b5")/2+COUNTIF($G1000:$BP1000,"p5,c5")/2+COUNTIF($G1000:$BP1000,"p5,d5")/2</f>
        <v/>
      </c>
      <c r="BZ1000" s="63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4">
        <f>IF(BZ1000&gt;25,4,IF(BZ1000&gt;18,3,IF(BZ1000&gt;12,2,IF(BZ1000&gt;4,1,0))))-BX1000-2+1</f>
        <v/>
      </c>
      <c r="CE1000" s="30" t="n"/>
      <c r="CF1000" s="64">
        <f>CD1000*CI1000</f>
        <v/>
      </c>
      <c r="CG1000" s="65">
        <f>F1000-BY1000+1</f>
        <v/>
      </c>
      <c r="CH1000" s="64">
        <f>CE1000*16</f>
        <v/>
      </c>
      <c r="CI1000" s="66">
        <f>VLOOKUP(A1000,[1]DATA!$A$6:$AI$331,34,0)</f>
        <v/>
      </c>
      <c r="CJ1000" s="67">
        <f>VLOOKUP(A1000,[2]CHAMCONG!A$7:CI$333,79,0)</f>
        <v/>
      </c>
      <c r="CK1000" s="68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62">
        <f>COUNTIF($G1001:$BP1001,"a")+COUNTIF($G1001:$BP1001,"r0,a5")/2+COUNTIF($G1001:$BP1001,"p5,a5")/2</f>
        <v/>
      </c>
      <c r="BR1001" s="62">
        <f>COUNTIF($G1001:$BP1001,"d")+COUNTIF($G1001:$BP1001,"r0,d5")/2+COUNTIF($G1001:$BP1001,"p5,d5")/2</f>
        <v/>
      </c>
      <c r="BS1001" s="62">
        <f>COUNTIF($G1001:$BP1001,"b")+COUNTIF($G1001:$BP1001,"r0,b5")/2+COUNTIF($G1001:$BP1001,"p5,b5")/2</f>
        <v/>
      </c>
      <c r="BT1001" s="62">
        <f>COUNTIF($G1001:$BP1001,"c")+COUNTIF($G1001:$BP1001,"r0,c5")/2+COUNTIF($G1001:$BP1001,"p5,c5")/2</f>
        <v/>
      </c>
      <c r="BU1001" s="62">
        <f>COUNTIF($G1001:$BP1001,"KH")+COUNTIF($G1001:$BP1001,"TL")+COUNTIF($G1001:$BP1001,"L")</f>
        <v/>
      </c>
      <c r="BV1001" s="62" t="n"/>
      <c r="BW1001" s="62">
        <f>COUNTIF($G1001:$BP1001,"hh")</f>
        <v/>
      </c>
      <c r="BX1001" s="62">
        <f>COUNTIF($G1001:$BP1001,"nt7")</f>
        <v/>
      </c>
      <c r="BY1001" s="62">
        <f>COUNTIF($G1001:$BP1001,"P")+COUNTIF($G1001:$BP1001,"p5,a5")/2+COUNTIF($G1001:$BP1001,"p5,b5")/2+COUNTIF($G1001:$BP1001,"p5,c5")/2+COUNTIF($G1001:$BP1001,"p5,d5")/2</f>
        <v/>
      </c>
      <c r="BZ1001" s="63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4">
        <f>IF(BZ1001&gt;25,4,IF(BZ1001&gt;18,3,IF(BZ1001&gt;12,2,IF(BZ1001&gt;4,1,0))))-BX1001-2+1</f>
        <v/>
      </c>
      <c r="CE1001" s="30" t="n"/>
      <c r="CF1001" s="64">
        <f>CD1001*CI1001</f>
        <v/>
      </c>
      <c r="CG1001" s="65">
        <f>F1001-BY1001+1</f>
        <v/>
      </c>
      <c r="CH1001" s="64">
        <f>CE1001*16</f>
        <v/>
      </c>
      <c r="CI1001" s="66">
        <f>VLOOKUP(A1001,[1]DATA!$A$6:$AI$331,34,0)</f>
        <v/>
      </c>
      <c r="CJ1001" s="67">
        <f>VLOOKUP(A1001,[2]CHAMCONG!A$7:CI$333,79,0)</f>
        <v/>
      </c>
      <c r="CK1001" s="68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62">
        <f>COUNTIF($G1002:$BP1002,"a")+COUNTIF($G1002:$BP1002,"r0,a5")/2+COUNTIF($G1002:$BP1002,"p5,a5")/2</f>
        <v/>
      </c>
      <c r="BR1002" s="62">
        <f>COUNTIF($G1002:$BP1002,"d")+COUNTIF($G1002:$BP1002,"r0,d5")/2+COUNTIF($G1002:$BP1002,"p5,d5")/2</f>
        <v/>
      </c>
      <c r="BS1002" s="62">
        <f>COUNTIF($G1002:$BP1002,"b")+COUNTIF($G1002:$BP1002,"r0,b5")/2+COUNTIF($G1002:$BP1002,"p5,b5")/2</f>
        <v/>
      </c>
      <c r="BT1002" s="62">
        <f>COUNTIF($G1002:$BP1002,"c")+COUNTIF($G1002:$BP1002,"r0,c5")/2+COUNTIF($G1002:$BP1002,"p5,c5")/2</f>
        <v/>
      </c>
      <c r="BU1002" s="62">
        <f>COUNTIF($G1002:$BP1002,"KH")+COUNTIF($G1002:$BP1002,"TL")+COUNTIF($G1002:$BP1002,"L")</f>
        <v/>
      </c>
      <c r="BV1002" s="62" t="n"/>
      <c r="BW1002" s="62">
        <f>COUNTIF($G1002:$BP1002,"hh")</f>
        <v/>
      </c>
      <c r="BX1002" s="62">
        <f>COUNTIF($G1002:$BP1002,"nt7")</f>
        <v/>
      </c>
      <c r="BY1002" s="62">
        <f>COUNTIF($G1002:$BP1002,"P")+COUNTIF($G1002:$BP1002,"p5,a5")/2+COUNTIF($G1002:$BP1002,"p5,b5")/2+COUNTIF($G1002:$BP1002,"p5,c5")/2+COUNTIF($G1002:$BP1002,"p5,d5")/2</f>
        <v/>
      </c>
      <c r="BZ1002" s="63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4">
        <f>IF(BZ1002&gt;25,4,IF(BZ1002&gt;18,3,IF(BZ1002&gt;12,2,IF(BZ1002&gt;4,1,0))))-BX1002-2+1</f>
        <v/>
      </c>
      <c r="CE1002" s="30" t="n"/>
      <c r="CF1002" s="64">
        <f>CD1002*CI1002</f>
        <v/>
      </c>
      <c r="CG1002" s="65">
        <f>F1002-BY1002+1</f>
        <v/>
      </c>
      <c r="CH1002" s="64">
        <f>CE1002*16</f>
        <v/>
      </c>
      <c r="CI1002" s="66">
        <f>VLOOKUP(A1002,[1]DATA!$A$6:$AI$331,34,0)</f>
        <v/>
      </c>
      <c r="CJ1002" s="67">
        <f>VLOOKUP(A1002,[2]CHAMCONG!A$7:CI$333,79,0)</f>
        <v/>
      </c>
      <c r="CK1002" s="68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62">
        <f>COUNTIF($G1003:$BP1003,"a")+COUNTIF($G1003:$BP1003,"r0,a5")/2+COUNTIF($G1003:$BP1003,"p5,a5")/2</f>
        <v/>
      </c>
      <c r="BR1003" s="62">
        <f>COUNTIF($G1003:$BP1003,"d")+COUNTIF($G1003:$BP1003,"r0,d5")/2+COUNTIF($G1003:$BP1003,"p5,d5")/2</f>
        <v/>
      </c>
      <c r="BS1003" s="62">
        <f>COUNTIF($G1003:$BP1003,"b")+COUNTIF($G1003:$BP1003,"r0,b5")/2+COUNTIF($G1003:$BP1003,"p5,b5")/2</f>
        <v/>
      </c>
      <c r="BT1003" s="62">
        <f>COUNTIF($G1003:$BP1003,"c")+COUNTIF($G1003:$BP1003,"r0,c5")/2+COUNTIF($G1003:$BP1003,"p5,c5")/2</f>
        <v/>
      </c>
      <c r="BU1003" s="62">
        <f>COUNTIF($G1003:$BP1003,"KH")+COUNTIF($G1003:$BP1003,"TL")+COUNTIF($G1003:$BP1003,"L")</f>
        <v/>
      </c>
      <c r="BV1003" s="62" t="n"/>
      <c r="BW1003" s="62">
        <f>COUNTIF($G1003:$BP1003,"hh")</f>
        <v/>
      </c>
      <c r="BX1003" s="62">
        <f>COUNTIF($G1003:$BP1003,"nt7")</f>
        <v/>
      </c>
      <c r="BY1003" s="62">
        <f>COUNTIF($G1003:$BP1003,"P")+COUNTIF($G1003:$BP1003,"p5,a5")/2+COUNTIF($G1003:$BP1003,"p5,b5")/2+COUNTIF($G1003:$BP1003,"p5,c5")/2+COUNTIF($G1003:$BP1003,"p5,d5")/2</f>
        <v/>
      </c>
      <c r="BZ1003" s="63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4">
        <f>IF(BZ1003&gt;25,4,IF(BZ1003&gt;18,3,IF(BZ1003&gt;12,2,IF(BZ1003&gt;4,1,0))))-BX1003-2+1</f>
        <v/>
      </c>
      <c r="CE1003" s="30" t="n"/>
      <c r="CF1003" s="64">
        <f>CD1003*CI1003</f>
        <v/>
      </c>
      <c r="CG1003" s="65">
        <f>F1003-BY1003+1</f>
        <v/>
      </c>
      <c r="CH1003" s="64">
        <f>CE1003*16</f>
        <v/>
      </c>
      <c r="CI1003" s="66">
        <f>VLOOKUP(A1003,[1]DATA!$A$6:$AI$331,34,0)</f>
        <v/>
      </c>
      <c r="CJ1003" s="67">
        <f>VLOOKUP(A1003,[2]CHAMCONG!A$7:CI$333,79,0)</f>
        <v/>
      </c>
      <c r="CK1003" s="68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62">
        <f>COUNTIF($G1004:$BP1004,"a")+COUNTIF($G1004:$BP1004,"r0,a5")/2+COUNTIF($G1004:$BP1004,"p5,a5")/2</f>
        <v/>
      </c>
      <c r="BR1004" s="62">
        <f>COUNTIF($G1004:$BP1004,"d")+COUNTIF($G1004:$BP1004,"r0,d5")/2+COUNTIF($G1004:$BP1004,"p5,d5")/2</f>
        <v/>
      </c>
      <c r="BS1004" s="62">
        <f>COUNTIF($G1004:$BP1004,"b")+COUNTIF($G1004:$BP1004,"r0,b5")/2+COUNTIF($G1004:$BP1004,"p5,b5")/2</f>
        <v/>
      </c>
      <c r="BT1004" s="62">
        <f>COUNTIF($G1004:$BP1004,"c")+COUNTIF($G1004:$BP1004,"r0,c5")/2+COUNTIF($G1004:$BP1004,"p5,c5")/2</f>
        <v/>
      </c>
      <c r="BU1004" s="62">
        <f>COUNTIF($G1004:$BP1004,"KH")+COUNTIF($G1004:$BP1004,"TL")+COUNTIF($G1004:$BP1004,"L")</f>
        <v/>
      </c>
      <c r="BV1004" s="62" t="n"/>
      <c r="BW1004" s="62">
        <f>COUNTIF($G1004:$BP1004,"hh")</f>
        <v/>
      </c>
      <c r="BX1004" s="62">
        <f>COUNTIF($G1004:$BP1004,"nt7")</f>
        <v/>
      </c>
      <c r="BY1004" s="62">
        <f>COUNTIF($G1004:$BP1004,"P")+COUNTIF($G1004:$BP1004,"p5,a5")/2+COUNTIF($G1004:$BP1004,"p5,b5")/2+COUNTIF($G1004:$BP1004,"p5,c5")/2+COUNTIF($G1004:$BP1004,"p5,d5")/2</f>
        <v/>
      </c>
      <c r="BZ1004" s="63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4">
        <f>IF(BZ1004&gt;25,4,IF(BZ1004&gt;18,3,IF(BZ1004&gt;12,2,IF(BZ1004&gt;4,1,0))))-BX1004-2+1</f>
        <v/>
      </c>
      <c r="CE1004" s="30" t="n"/>
      <c r="CF1004" s="64">
        <f>CD1004*CI1004</f>
        <v/>
      </c>
      <c r="CG1004" s="65">
        <f>F1004-BY1004+1</f>
        <v/>
      </c>
      <c r="CH1004" s="64">
        <f>CE1004*16</f>
        <v/>
      </c>
      <c r="CI1004" s="66">
        <f>VLOOKUP(A1004,[1]DATA!$A$6:$AI$331,34,0)</f>
        <v/>
      </c>
      <c r="CJ1004" s="67">
        <f>VLOOKUP(A1004,[2]CHAMCONG!A$7:CI$333,79,0)</f>
        <v/>
      </c>
      <c r="CK1004" s="68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62">
        <f>COUNTIF($G1005:$BP1005,"a")+COUNTIF($G1005:$BP1005,"r0,a5")/2+COUNTIF($G1005:$BP1005,"p5,a5")/2</f>
        <v/>
      </c>
      <c r="BR1005" s="62">
        <f>COUNTIF($G1005:$BP1005,"d")+COUNTIF($G1005:$BP1005,"r0,d5")/2+COUNTIF($G1005:$BP1005,"p5,d5")/2</f>
        <v/>
      </c>
      <c r="BS1005" s="62">
        <f>COUNTIF($G1005:$BP1005,"b")+COUNTIF($G1005:$BP1005,"r0,b5")/2+COUNTIF($G1005:$BP1005,"p5,b5")/2</f>
        <v/>
      </c>
      <c r="BT1005" s="62">
        <f>COUNTIF($G1005:$BP1005,"c")+COUNTIF($G1005:$BP1005,"r0,c5")/2+COUNTIF($G1005:$BP1005,"p5,c5")/2</f>
        <v/>
      </c>
      <c r="BU1005" s="62">
        <f>COUNTIF($G1005:$BP1005,"KH")+COUNTIF($G1005:$BP1005,"TL")+COUNTIF($G1005:$BP1005,"L")</f>
        <v/>
      </c>
      <c r="BV1005" s="62" t="n"/>
      <c r="BW1005" s="62">
        <f>COUNTIF($G1005:$BP1005,"hh")</f>
        <v/>
      </c>
      <c r="BX1005" s="62">
        <f>COUNTIF($G1005:$BP1005,"nt7")</f>
        <v/>
      </c>
      <c r="BY1005" s="62">
        <f>COUNTIF($G1005:$BP1005,"P")+COUNTIF($G1005:$BP1005,"p5,a5")/2+COUNTIF($G1005:$BP1005,"p5,b5")/2+COUNTIF($G1005:$BP1005,"p5,c5")/2+COUNTIF($G1005:$BP1005,"p5,d5")/2</f>
        <v/>
      </c>
      <c r="BZ1005" s="63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4">
        <f>IF(BZ1005&gt;25,4,IF(BZ1005&gt;18,3,IF(BZ1005&gt;12,2,IF(BZ1005&gt;4,1,0))))-BX1005-2+1</f>
        <v/>
      </c>
      <c r="CE1005" s="30" t="n"/>
      <c r="CF1005" s="64">
        <f>CD1005*CI1005</f>
        <v/>
      </c>
      <c r="CG1005" s="65">
        <f>F1005-BY1005+1</f>
        <v/>
      </c>
      <c r="CH1005" s="64">
        <f>CE1005*16</f>
        <v/>
      </c>
      <c r="CI1005" s="66">
        <f>VLOOKUP(A1005,[1]DATA!$A$6:$AI$331,34,0)</f>
        <v/>
      </c>
      <c r="CJ1005" s="67">
        <f>VLOOKUP(A1005,[2]CHAMCONG!A$7:CI$333,79,0)</f>
        <v/>
      </c>
      <c r="CK1005" s="68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62">
        <f>COUNTIF($G1006:$BP1006,"a")+COUNTIF($G1006:$BP1006,"r0,a5")/2+COUNTIF($G1006:$BP1006,"p5,a5")/2</f>
        <v/>
      </c>
      <c r="BR1006" s="62">
        <f>COUNTIF($G1006:$BP1006,"d")+COUNTIF($G1006:$BP1006,"r0,d5")/2+COUNTIF($G1006:$BP1006,"p5,d5")/2</f>
        <v/>
      </c>
      <c r="BS1006" s="62">
        <f>COUNTIF($G1006:$BP1006,"b")+COUNTIF($G1006:$BP1006,"r0,b5")/2+COUNTIF($G1006:$BP1006,"p5,b5")/2</f>
        <v/>
      </c>
      <c r="BT1006" s="62">
        <f>COUNTIF($G1006:$BP1006,"c")+COUNTIF($G1006:$BP1006,"r0,c5")/2+COUNTIF($G1006:$BP1006,"p5,c5")/2</f>
        <v/>
      </c>
      <c r="BU1006" s="62">
        <f>COUNTIF($G1006:$BP1006,"KH")+COUNTIF($G1006:$BP1006,"TL")+COUNTIF($G1006:$BP1006,"L")</f>
        <v/>
      </c>
      <c r="BV1006" s="62" t="n"/>
      <c r="BW1006" s="62">
        <f>COUNTIF($G1006:$BP1006,"hh")</f>
        <v/>
      </c>
      <c r="BX1006" s="62">
        <f>COUNTIF($G1006:$BP1006,"nt7")</f>
        <v/>
      </c>
      <c r="BY1006" s="62">
        <f>COUNTIF($G1006:$BP1006,"P")+COUNTIF($G1006:$BP1006,"p5,a5")/2+COUNTIF($G1006:$BP1006,"p5,b5")/2+COUNTIF($G1006:$BP1006,"p5,c5")/2+COUNTIF($G1006:$BP1006,"p5,d5")/2</f>
        <v/>
      </c>
      <c r="BZ1006" s="63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4">
        <f>IF(BZ1006&gt;25,4,IF(BZ1006&gt;18,3,IF(BZ1006&gt;12,2,IF(BZ1006&gt;4,1,0))))-BX1006-2+1</f>
        <v/>
      </c>
      <c r="CE1006" s="30" t="n"/>
      <c r="CF1006" s="64">
        <f>CD1006*CI1006</f>
        <v/>
      </c>
      <c r="CG1006" s="65">
        <f>F1006-BY1006+1</f>
        <v/>
      </c>
      <c r="CH1006" s="64">
        <f>CE1006*16</f>
        <v/>
      </c>
      <c r="CI1006" s="66">
        <f>VLOOKUP(A1006,[1]DATA!$A$6:$AI$331,34,0)</f>
        <v/>
      </c>
      <c r="CJ1006" s="67">
        <f>VLOOKUP(A1006,[2]CHAMCONG!A$7:CI$333,79,0)</f>
        <v/>
      </c>
      <c r="CK1006" s="68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62">
        <f>COUNTIF($G1007:$BP1007,"a")+COUNTIF($G1007:$BP1007,"r0,a5")/2+COUNTIF($G1007:$BP1007,"p5,a5")/2</f>
        <v/>
      </c>
      <c r="BR1007" s="62">
        <f>COUNTIF($G1007:$BP1007,"d")+COUNTIF($G1007:$BP1007,"r0,d5")/2+COUNTIF($G1007:$BP1007,"p5,d5")/2</f>
        <v/>
      </c>
      <c r="BS1007" s="62">
        <f>COUNTIF($G1007:$BP1007,"b")+COUNTIF($G1007:$BP1007,"r0,b5")/2+COUNTIF($G1007:$BP1007,"p5,b5")/2</f>
        <v/>
      </c>
      <c r="BT1007" s="62">
        <f>COUNTIF($G1007:$BP1007,"c")+COUNTIF($G1007:$BP1007,"r0,c5")/2+COUNTIF($G1007:$BP1007,"p5,c5")/2</f>
        <v/>
      </c>
      <c r="BU1007" s="62">
        <f>COUNTIF($G1007:$BP1007,"KH")+COUNTIF($G1007:$BP1007,"TL")+COUNTIF($G1007:$BP1007,"L")</f>
        <v/>
      </c>
      <c r="BV1007" s="62" t="n"/>
      <c r="BW1007" s="62">
        <f>COUNTIF($G1007:$BP1007,"hh")</f>
        <v/>
      </c>
      <c r="BX1007" s="62">
        <f>COUNTIF($G1007:$BP1007,"nt7")</f>
        <v/>
      </c>
      <c r="BY1007" s="62">
        <f>COUNTIF($G1007:$BP1007,"P")+COUNTIF($G1007:$BP1007,"p5,a5")/2+COUNTIF($G1007:$BP1007,"p5,b5")/2+COUNTIF($G1007:$BP1007,"p5,c5")/2+COUNTIF($G1007:$BP1007,"p5,d5")/2</f>
        <v/>
      </c>
      <c r="BZ1007" s="63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4">
        <f>IF(BZ1007&gt;25,4,IF(BZ1007&gt;18,3,IF(BZ1007&gt;12,2,IF(BZ1007&gt;4,1,0))))-BX1007-2+1</f>
        <v/>
      </c>
      <c r="CE1007" s="30" t="n"/>
      <c r="CF1007" s="64">
        <f>CD1007*CI1007</f>
        <v/>
      </c>
      <c r="CG1007" s="65">
        <f>F1007-BY1007+1</f>
        <v/>
      </c>
      <c r="CH1007" s="64">
        <f>CE1007*16</f>
        <v/>
      </c>
      <c r="CI1007" s="66">
        <f>VLOOKUP(A1007,[1]DATA!$A$6:$AI$331,34,0)</f>
        <v/>
      </c>
      <c r="CJ1007" s="67">
        <f>VLOOKUP(A1007,[2]CHAMCONG!A$7:CI$333,79,0)</f>
        <v/>
      </c>
      <c r="CK1007" s="68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62">
        <f>COUNTIF($G1008:$BP1008,"a")+COUNTIF($G1008:$BP1008,"r0,a5")/2+COUNTIF($G1008:$BP1008,"p5,a5")/2</f>
        <v/>
      </c>
      <c r="BR1008" s="62">
        <f>COUNTIF($G1008:$BP1008,"d")+COUNTIF($G1008:$BP1008,"r0,d5")/2+COUNTIF($G1008:$BP1008,"p5,d5")/2</f>
        <v/>
      </c>
      <c r="BS1008" s="62">
        <f>COUNTIF($G1008:$BP1008,"b")+COUNTIF($G1008:$BP1008,"r0,b5")/2+COUNTIF($G1008:$BP1008,"p5,b5")/2</f>
        <v/>
      </c>
      <c r="BT1008" s="62">
        <f>COUNTIF($G1008:$BP1008,"c")+COUNTIF($G1008:$BP1008,"r0,c5")/2+COUNTIF($G1008:$BP1008,"p5,c5")/2</f>
        <v/>
      </c>
      <c r="BU1008" s="62">
        <f>COUNTIF($G1008:$BP1008,"KH")+COUNTIF($G1008:$BP1008,"TL")+COUNTIF($G1008:$BP1008,"L")</f>
        <v/>
      </c>
      <c r="BV1008" s="62" t="n"/>
      <c r="BW1008" s="62">
        <f>COUNTIF($G1008:$BP1008,"hh")</f>
        <v/>
      </c>
      <c r="BX1008" s="62">
        <f>COUNTIF($G1008:$BP1008,"nt7")</f>
        <v/>
      </c>
      <c r="BY1008" s="62">
        <f>COUNTIF($G1008:$BP1008,"P")+COUNTIF($G1008:$BP1008,"p5,a5")/2+COUNTIF($G1008:$BP1008,"p5,b5")/2+COUNTIF($G1008:$BP1008,"p5,c5")/2+COUNTIF($G1008:$BP1008,"p5,d5")/2</f>
        <v/>
      </c>
      <c r="BZ1008" s="63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4">
        <f>IF(BZ1008&gt;25,4,IF(BZ1008&gt;18,3,IF(BZ1008&gt;12,2,IF(BZ1008&gt;4,1,0))))-BX1008-2+1</f>
        <v/>
      </c>
      <c r="CE1008" s="30" t="n"/>
      <c r="CF1008" s="64">
        <f>CD1008*CI1008</f>
        <v/>
      </c>
      <c r="CG1008" s="65">
        <f>F1008-BY1008+1</f>
        <v/>
      </c>
      <c r="CH1008" s="64">
        <f>CE1008*16</f>
        <v/>
      </c>
      <c r="CI1008" s="66">
        <f>VLOOKUP(A1008,[1]DATA!$A$6:$AI$331,34,0)</f>
        <v/>
      </c>
      <c r="CJ1008" s="67">
        <f>VLOOKUP(A1008,[2]CHAMCONG!A$7:CI$333,79,0)</f>
        <v/>
      </c>
      <c r="CK1008" s="68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62">
        <f>COUNTIF($G1009:$BP1009,"a")+COUNTIF($G1009:$BP1009,"r0,a5")/2+COUNTIF($G1009:$BP1009,"p5,a5")/2</f>
        <v/>
      </c>
      <c r="BR1009" s="62">
        <f>COUNTIF($G1009:$BP1009,"d")+COUNTIF($G1009:$BP1009,"r0,d5")/2+COUNTIF($G1009:$BP1009,"p5,d5")/2</f>
        <v/>
      </c>
      <c r="BS1009" s="62">
        <f>COUNTIF($G1009:$BP1009,"b")+COUNTIF($G1009:$BP1009,"r0,b5")/2+COUNTIF($G1009:$BP1009,"p5,b5")/2</f>
        <v/>
      </c>
      <c r="BT1009" s="62">
        <f>COUNTIF($G1009:$BP1009,"c")+COUNTIF($G1009:$BP1009,"r0,c5")/2+COUNTIF($G1009:$BP1009,"p5,c5")/2</f>
        <v/>
      </c>
      <c r="BU1009" s="62">
        <f>COUNTIF($G1009:$BP1009,"KH")+COUNTIF($G1009:$BP1009,"TL")+COUNTIF($G1009:$BP1009,"L")</f>
        <v/>
      </c>
      <c r="BV1009" s="62" t="n"/>
      <c r="BW1009" s="62">
        <f>COUNTIF($G1009:$BP1009,"hh")</f>
        <v/>
      </c>
      <c r="BX1009" s="62">
        <f>COUNTIF($G1009:$BP1009,"nt7")</f>
        <v/>
      </c>
      <c r="BY1009" s="62">
        <f>COUNTIF($G1009:$BP1009,"P")+COUNTIF($G1009:$BP1009,"p5,a5")/2+COUNTIF($G1009:$BP1009,"p5,b5")/2+COUNTIF($G1009:$BP1009,"p5,c5")/2+COUNTIF($G1009:$BP1009,"p5,d5")/2</f>
        <v/>
      </c>
      <c r="BZ1009" s="63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4">
        <f>IF(BZ1009&gt;25,4,IF(BZ1009&gt;18,3,IF(BZ1009&gt;12,2,IF(BZ1009&gt;4,1,0))))-BX1009-2+1</f>
        <v/>
      </c>
      <c r="CE1009" s="30" t="n"/>
      <c r="CF1009" s="64">
        <f>CD1009*CI1009</f>
        <v/>
      </c>
      <c r="CG1009" s="65">
        <f>F1009-BY1009+1</f>
        <v/>
      </c>
      <c r="CH1009" s="64">
        <f>CE1009*16</f>
        <v/>
      </c>
      <c r="CI1009" s="66">
        <f>VLOOKUP(A1009,[1]DATA!$A$6:$AI$331,34,0)</f>
        <v/>
      </c>
      <c r="CJ1009" s="67">
        <f>VLOOKUP(A1009,[2]CHAMCONG!A$7:CI$333,79,0)</f>
        <v/>
      </c>
      <c r="CK1009" s="68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62">
        <f>COUNTIF($G1010:$BP1010,"a")+COUNTIF($G1010:$BP1010,"r0,a5")/2+COUNTIF($G1010:$BP1010,"p5,a5")/2</f>
        <v/>
      </c>
      <c r="BR1010" s="62">
        <f>COUNTIF($G1010:$BP1010,"d")+COUNTIF($G1010:$BP1010,"r0,d5")/2+COUNTIF($G1010:$BP1010,"p5,d5")/2</f>
        <v/>
      </c>
      <c r="BS1010" s="62">
        <f>COUNTIF($G1010:$BP1010,"b")+COUNTIF($G1010:$BP1010,"r0,b5")/2+COUNTIF($G1010:$BP1010,"p5,b5")/2</f>
        <v/>
      </c>
      <c r="BT1010" s="62">
        <f>COUNTIF($G1010:$BP1010,"c")+COUNTIF($G1010:$BP1010,"r0,c5")/2+COUNTIF($G1010:$BP1010,"p5,c5")/2</f>
        <v/>
      </c>
      <c r="BU1010" s="62">
        <f>COUNTIF($G1010:$BP1010,"KH")+COUNTIF($G1010:$BP1010,"TL")+COUNTIF($G1010:$BP1010,"L")</f>
        <v/>
      </c>
      <c r="BV1010" s="62" t="n"/>
      <c r="BW1010" s="62">
        <f>COUNTIF($G1010:$BP1010,"hh")</f>
        <v/>
      </c>
      <c r="BX1010" s="62">
        <f>COUNTIF($G1010:$BP1010,"nt7")</f>
        <v/>
      </c>
      <c r="BY1010" s="62">
        <f>COUNTIF($G1010:$BP1010,"P")+COUNTIF($G1010:$BP1010,"p5,a5")/2+COUNTIF($G1010:$BP1010,"p5,b5")/2+COUNTIF($G1010:$BP1010,"p5,c5")/2+COUNTIF($G1010:$BP1010,"p5,d5")/2</f>
        <v/>
      </c>
      <c r="BZ1010" s="63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4">
        <f>IF(BZ1010&gt;25,4,IF(BZ1010&gt;18,3,IF(BZ1010&gt;12,2,IF(BZ1010&gt;4,1,0))))-BX1010-2+1</f>
        <v/>
      </c>
      <c r="CE1010" s="30" t="n"/>
      <c r="CF1010" s="64">
        <f>CD1010*CI1010</f>
        <v/>
      </c>
      <c r="CG1010" s="65">
        <f>F1010-BY1010+1</f>
        <v/>
      </c>
      <c r="CH1010" s="64">
        <f>CE1010*16</f>
        <v/>
      </c>
      <c r="CI1010" s="66">
        <f>VLOOKUP(A1010,[1]DATA!$A$6:$AI$331,34,0)</f>
        <v/>
      </c>
      <c r="CJ1010" s="67">
        <f>VLOOKUP(A1010,[2]CHAMCONG!A$7:CI$333,79,0)</f>
        <v/>
      </c>
      <c r="CK1010" s="68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62">
        <f>COUNTIF($G1011:$BP1011,"a")+COUNTIF($G1011:$BP1011,"r0,a5")/2+COUNTIF($G1011:$BP1011,"p5,a5")/2</f>
        <v/>
      </c>
      <c r="BR1011" s="62">
        <f>COUNTIF($G1011:$BP1011,"d")+COUNTIF($G1011:$BP1011,"r0,d5")/2+COUNTIF($G1011:$BP1011,"p5,d5")/2</f>
        <v/>
      </c>
      <c r="BS1011" s="62">
        <f>COUNTIF($G1011:$BP1011,"b")+COUNTIF($G1011:$BP1011,"r0,b5")/2+COUNTIF($G1011:$BP1011,"p5,b5")/2</f>
        <v/>
      </c>
      <c r="BT1011" s="62">
        <f>COUNTIF($G1011:$BP1011,"c")+COUNTIF($G1011:$BP1011,"r0,c5")/2+COUNTIF($G1011:$BP1011,"p5,c5")/2</f>
        <v/>
      </c>
      <c r="BU1011" s="62">
        <f>COUNTIF($G1011:$BP1011,"KH")+COUNTIF($G1011:$BP1011,"TL")+COUNTIF($G1011:$BP1011,"L")</f>
        <v/>
      </c>
      <c r="BV1011" s="62" t="n"/>
      <c r="BW1011" s="62">
        <f>COUNTIF($G1011:$BP1011,"hh")</f>
        <v/>
      </c>
      <c r="BX1011" s="62">
        <f>COUNTIF($G1011:$BP1011,"nt7")</f>
        <v/>
      </c>
      <c r="BY1011" s="62">
        <f>COUNTIF($G1011:$BP1011,"P")+COUNTIF($G1011:$BP1011,"p5,a5")/2+COUNTIF($G1011:$BP1011,"p5,b5")/2+COUNTIF($G1011:$BP1011,"p5,c5")/2+COUNTIF($G1011:$BP1011,"p5,d5")/2</f>
        <v/>
      </c>
      <c r="BZ1011" s="63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4">
        <f>IF(BZ1011&gt;25,4,IF(BZ1011&gt;18,3,IF(BZ1011&gt;12,2,IF(BZ1011&gt;4,1,0))))-BX1011-2+1</f>
        <v/>
      </c>
      <c r="CE1011" s="30" t="n"/>
      <c r="CF1011" s="64">
        <f>CD1011*CI1011</f>
        <v/>
      </c>
      <c r="CG1011" s="65">
        <f>F1011-BY1011+1</f>
        <v/>
      </c>
      <c r="CH1011" s="64">
        <f>CE1011*16</f>
        <v/>
      </c>
      <c r="CI1011" s="66">
        <f>VLOOKUP(A1011,[1]DATA!$A$6:$AI$331,34,0)</f>
        <v/>
      </c>
      <c r="CJ1011" s="67">
        <f>VLOOKUP(A1011,[2]CHAMCONG!A$7:CI$333,79,0)</f>
        <v/>
      </c>
      <c r="CK1011" s="68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62">
        <f>COUNTIF($G1012:$BP1012,"a")+COUNTIF($G1012:$BP1012,"r0,a5")/2+COUNTIF($G1012:$BP1012,"p5,a5")/2</f>
        <v/>
      </c>
      <c r="BR1012" s="62">
        <f>COUNTIF($G1012:$BP1012,"d")+COUNTIF($G1012:$BP1012,"r0,d5")/2+COUNTIF($G1012:$BP1012,"p5,d5")/2</f>
        <v/>
      </c>
      <c r="BS1012" s="62">
        <f>COUNTIF($G1012:$BP1012,"b")+COUNTIF($G1012:$BP1012,"r0,b5")/2+COUNTIF($G1012:$BP1012,"p5,b5")/2</f>
        <v/>
      </c>
      <c r="BT1012" s="62">
        <f>COUNTIF($G1012:$BP1012,"c")+COUNTIF($G1012:$BP1012,"r0,c5")/2+COUNTIF($G1012:$BP1012,"p5,c5")/2</f>
        <v/>
      </c>
      <c r="BU1012" s="62">
        <f>COUNTIF($G1012:$BP1012,"KH")+COUNTIF($G1012:$BP1012,"TL")+COUNTIF($G1012:$BP1012,"L")</f>
        <v/>
      </c>
      <c r="BV1012" s="62" t="n"/>
      <c r="BW1012" s="62">
        <f>COUNTIF($G1012:$BP1012,"hh")</f>
        <v/>
      </c>
      <c r="BX1012" s="62">
        <f>COUNTIF($G1012:$BP1012,"nt7")</f>
        <v/>
      </c>
      <c r="BY1012" s="62">
        <f>COUNTIF($G1012:$BP1012,"P")+COUNTIF($G1012:$BP1012,"p5,a5")/2+COUNTIF($G1012:$BP1012,"p5,b5")/2+COUNTIF($G1012:$BP1012,"p5,c5")/2+COUNTIF($G1012:$BP1012,"p5,d5")/2</f>
        <v/>
      </c>
      <c r="BZ1012" s="63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4">
        <f>IF(BZ1012&gt;25,4,IF(BZ1012&gt;18,3,IF(BZ1012&gt;12,2,IF(BZ1012&gt;4,1,0))))-BX1012-2+1</f>
        <v/>
      </c>
      <c r="CE1012" s="30" t="n"/>
      <c r="CF1012" s="64">
        <f>CD1012*CI1012</f>
        <v/>
      </c>
      <c r="CG1012" s="65">
        <f>F1012-BY1012+1</f>
        <v/>
      </c>
      <c r="CH1012" s="64">
        <f>CE1012*16</f>
        <v/>
      </c>
      <c r="CI1012" s="66">
        <f>VLOOKUP(A1012,[1]DATA!$A$6:$AI$331,34,0)</f>
        <v/>
      </c>
      <c r="CJ1012" s="67">
        <f>VLOOKUP(A1012,[2]CHAMCONG!A$7:CI$333,79,0)</f>
        <v/>
      </c>
      <c r="CK1012" s="68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62">
        <f>COUNTIF($G1013:$BP1013,"a")+COUNTIF($G1013:$BP1013,"r0,a5")/2+COUNTIF($G1013:$BP1013,"p5,a5")/2</f>
        <v/>
      </c>
      <c r="BR1013" s="62">
        <f>COUNTIF($G1013:$BP1013,"d")+COUNTIF($G1013:$BP1013,"r0,d5")/2+COUNTIF($G1013:$BP1013,"p5,d5")/2</f>
        <v/>
      </c>
      <c r="BS1013" s="62">
        <f>COUNTIF($G1013:$BP1013,"b")+COUNTIF($G1013:$BP1013,"r0,b5")/2+COUNTIF($G1013:$BP1013,"p5,b5")/2</f>
        <v/>
      </c>
      <c r="BT1013" s="62">
        <f>COUNTIF($G1013:$BP1013,"c")+COUNTIF($G1013:$BP1013,"r0,c5")/2+COUNTIF($G1013:$BP1013,"p5,c5")/2</f>
        <v/>
      </c>
      <c r="BU1013" s="62">
        <f>COUNTIF($G1013:$BP1013,"KH")+COUNTIF($G1013:$BP1013,"TL")+COUNTIF($G1013:$BP1013,"L")</f>
        <v/>
      </c>
      <c r="BV1013" s="62" t="n"/>
      <c r="BW1013" s="62">
        <f>COUNTIF($G1013:$BP1013,"hh")</f>
        <v/>
      </c>
      <c r="BX1013" s="62">
        <f>COUNTIF($G1013:$BP1013,"nt7")</f>
        <v/>
      </c>
      <c r="BY1013" s="62">
        <f>COUNTIF($G1013:$BP1013,"P")+COUNTIF($G1013:$BP1013,"p5,a5")/2+COUNTIF($G1013:$BP1013,"p5,b5")/2+COUNTIF($G1013:$BP1013,"p5,c5")/2+COUNTIF($G1013:$BP1013,"p5,d5")/2</f>
        <v/>
      </c>
      <c r="BZ1013" s="63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4">
        <f>IF(BZ1013&gt;25,4,IF(BZ1013&gt;18,3,IF(BZ1013&gt;12,2,IF(BZ1013&gt;4,1,0))))-BX1013-2+1</f>
        <v/>
      </c>
      <c r="CE1013" s="30" t="n"/>
      <c r="CF1013" s="64">
        <f>CD1013*CI1013</f>
        <v/>
      </c>
      <c r="CG1013" s="65">
        <f>F1013-BY1013+1</f>
        <v/>
      </c>
      <c r="CH1013" s="64">
        <f>CE1013*16</f>
        <v/>
      </c>
      <c r="CI1013" s="66">
        <f>VLOOKUP(A1013,[1]DATA!$A$6:$AI$331,34,0)</f>
        <v/>
      </c>
      <c r="CJ1013" s="67">
        <f>VLOOKUP(A1013,[2]CHAMCONG!A$7:CI$333,79,0)</f>
        <v/>
      </c>
      <c r="CK1013" s="68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62">
        <f>COUNTIF($G1014:$BP1014,"a")+COUNTIF($G1014:$BP1014,"r0,a5")/2+COUNTIF($G1014:$BP1014,"p5,a5")/2</f>
        <v/>
      </c>
      <c r="BR1014" s="62">
        <f>COUNTIF($G1014:$BP1014,"d")+COUNTIF($G1014:$BP1014,"r0,d5")/2+COUNTIF($G1014:$BP1014,"p5,d5")/2</f>
        <v/>
      </c>
      <c r="BS1014" s="62">
        <f>COUNTIF($G1014:$BP1014,"b")+COUNTIF($G1014:$BP1014,"r0,b5")/2+COUNTIF($G1014:$BP1014,"p5,b5")/2</f>
        <v/>
      </c>
      <c r="BT1014" s="62">
        <f>COUNTIF($G1014:$BP1014,"c")+COUNTIF($G1014:$BP1014,"r0,c5")/2+COUNTIF($G1014:$BP1014,"p5,c5")/2</f>
        <v/>
      </c>
      <c r="BU1014" s="62">
        <f>COUNTIF($G1014:$BP1014,"KH")+COUNTIF($G1014:$BP1014,"TL")+COUNTIF($G1014:$BP1014,"L")</f>
        <v/>
      </c>
      <c r="BV1014" s="62" t="n"/>
      <c r="BW1014" s="62">
        <f>COUNTIF($G1014:$BP1014,"hh")</f>
        <v/>
      </c>
      <c r="BX1014" s="62">
        <f>COUNTIF($G1014:$BP1014,"nt7")</f>
        <v/>
      </c>
      <c r="BY1014" s="62">
        <f>COUNTIF($G1014:$BP1014,"P")+COUNTIF($G1014:$BP1014,"p5,a5")/2+COUNTIF($G1014:$BP1014,"p5,b5")/2+COUNTIF($G1014:$BP1014,"p5,c5")/2+COUNTIF($G1014:$BP1014,"p5,d5")/2</f>
        <v/>
      </c>
      <c r="BZ1014" s="63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4">
        <f>IF(BZ1014&gt;25,4,IF(BZ1014&gt;18,3,IF(BZ1014&gt;12,2,IF(BZ1014&gt;4,1,0))))-BX1014-2+1</f>
        <v/>
      </c>
      <c r="CE1014" s="30" t="n"/>
      <c r="CF1014" s="64">
        <f>CD1014*CI1014</f>
        <v/>
      </c>
      <c r="CG1014" s="65">
        <f>F1014-BY1014+1</f>
        <v/>
      </c>
      <c r="CH1014" s="64">
        <f>CE1014*16</f>
        <v/>
      </c>
      <c r="CI1014" s="66">
        <f>VLOOKUP(A1014,[1]DATA!$A$6:$AI$331,34,0)</f>
        <v/>
      </c>
      <c r="CJ1014" s="67">
        <f>VLOOKUP(A1014,[2]CHAMCONG!A$7:CI$333,79,0)</f>
        <v/>
      </c>
      <c r="CK1014" s="68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62">
        <f>COUNTIF($G1015:$BP1015,"a")+COUNTIF($G1015:$BP1015,"r0,a5")/2+COUNTIF($G1015:$BP1015,"p5,a5")/2</f>
        <v/>
      </c>
      <c r="BR1015" s="62">
        <f>COUNTIF($G1015:$BP1015,"d")+COUNTIF($G1015:$BP1015,"r0,d5")/2+COUNTIF($G1015:$BP1015,"p5,d5")/2</f>
        <v/>
      </c>
      <c r="BS1015" s="62">
        <f>COUNTIF($G1015:$BP1015,"b")+COUNTIF($G1015:$BP1015,"r0,b5")/2+COUNTIF($G1015:$BP1015,"p5,b5")/2</f>
        <v/>
      </c>
      <c r="BT1015" s="62">
        <f>COUNTIF($G1015:$BP1015,"c")+COUNTIF($G1015:$BP1015,"r0,c5")/2+COUNTIF($G1015:$BP1015,"p5,c5")/2</f>
        <v/>
      </c>
      <c r="BU1015" s="62">
        <f>COUNTIF($G1015:$BP1015,"KH")+COUNTIF($G1015:$BP1015,"TL")+COUNTIF($G1015:$BP1015,"L")</f>
        <v/>
      </c>
      <c r="BV1015" s="62" t="n"/>
      <c r="BW1015" s="62">
        <f>COUNTIF($G1015:$BP1015,"hh")</f>
        <v/>
      </c>
      <c r="BX1015" s="62">
        <f>COUNTIF($G1015:$BP1015,"nt7")</f>
        <v/>
      </c>
      <c r="BY1015" s="62">
        <f>COUNTIF($G1015:$BP1015,"P")+COUNTIF($G1015:$BP1015,"p5,a5")/2+COUNTIF($G1015:$BP1015,"p5,b5")/2+COUNTIF($G1015:$BP1015,"p5,c5")/2+COUNTIF($G1015:$BP1015,"p5,d5")/2</f>
        <v/>
      </c>
      <c r="BZ1015" s="63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4">
        <f>IF(BZ1015&gt;25,4,IF(BZ1015&gt;18,3,IF(BZ1015&gt;12,2,IF(BZ1015&gt;4,1,0))))-BX1015-2+1</f>
        <v/>
      </c>
      <c r="CE1015" s="30" t="n"/>
      <c r="CF1015" s="64">
        <f>CD1015*CI1015</f>
        <v/>
      </c>
      <c r="CG1015" s="65">
        <f>F1015-BY1015+1</f>
        <v/>
      </c>
      <c r="CH1015" s="64">
        <f>CE1015*16</f>
        <v/>
      </c>
      <c r="CI1015" s="66">
        <f>VLOOKUP(A1015,[1]DATA!$A$6:$AI$331,34,0)</f>
        <v/>
      </c>
      <c r="CJ1015" s="67">
        <f>VLOOKUP(A1015,[2]CHAMCONG!A$7:CI$333,79,0)</f>
        <v/>
      </c>
      <c r="CK1015" s="68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62">
        <f>COUNTIF($G1016:$BP1016,"a")+COUNTIF($G1016:$BP1016,"r0,a5")/2+COUNTIF($G1016:$BP1016,"p5,a5")/2</f>
        <v/>
      </c>
      <c r="BR1016" s="62">
        <f>COUNTIF($G1016:$BP1016,"d")+COUNTIF($G1016:$BP1016,"r0,d5")/2+COUNTIF($G1016:$BP1016,"p5,d5")/2</f>
        <v/>
      </c>
      <c r="BS1016" s="62">
        <f>COUNTIF($G1016:$BP1016,"b")+COUNTIF($G1016:$BP1016,"r0,b5")/2+COUNTIF($G1016:$BP1016,"p5,b5")/2</f>
        <v/>
      </c>
      <c r="BT1016" s="62">
        <f>COUNTIF($G1016:$BP1016,"c")+COUNTIF($G1016:$BP1016,"r0,c5")/2+COUNTIF($G1016:$BP1016,"p5,c5")/2</f>
        <v/>
      </c>
      <c r="BU1016" s="62">
        <f>COUNTIF($G1016:$BP1016,"KH")+COUNTIF($G1016:$BP1016,"TL")+COUNTIF($G1016:$BP1016,"L")</f>
        <v/>
      </c>
      <c r="BV1016" s="62" t="n"/>
      <c r="BW1016" s="62">
        <f>COUNTIF($G1016:$BP1016,"hh")</f>
        <v/>
      </c>
      <c r="BX1016" s="62">
        <f>COUNTIF($G1016:$BP1016,"nt7")</f>
        <v/>
      </c>
      <c r="BY1016" s="62">
        <f>COUNTIF($G1016:$BP1016,"P")+COUNTIF($G1016:$BP1016,"p5,a5")/2+COUNTIF($G1016:$BP1016,"p5,b5")/2+COUNTIF($G1016:$BP1016,"p5,c5")/2+COUNTIF($G1016:$BP1016,"p5,d5")/2</f>
        <v/>
      </c>
      <c r="BZ1016" s="63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4">
        <f>IF(BZ1016&gt;25,4,IF(BZ1016&gt;18,3,IF(BZ1016&gt;12,2,IF(BZ1016&gt;4,1,0))))-BX1016-2+1</f>
        <v/>
      </c>
      <c r="CE1016" s="30" t="n"/>
      <c r="CF1016" s="64">
        <f>CD1016*CI1016</f>
        <v/>
      </c>
      <c r="CG1016" s="65">
        <f>F1016-BY1016+1</f>
        <v/>
      </c>
      <c r="CH1016" s="64">
        <f>CE1016*16</f>
        <v/>
      </c>
      <c r="CI1016" s="66">
        <f>VLOOKUP(A1016,[1]DATA!$A$6:$AI$331,34,0)</f>
        <v/>
      </c>
      <c r="CJ1016" s="67">
        <f>VLOOKUP(A1016,[2]CHAMCONG!A$7:CI$333,79,0)</f>
        <v/>
      </c>
      <c r="CK1016" s="68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62">
        <f>COUNTIF($G1017:$BP1017,"a")+COUNTIF($G1017:$BP1017,"r0,a5")/2+COUNTIF($G1017:$BP1017,"p5,a5")/2</f>
        <v/>
      </c>
      <c r="BR1017" s="62">
        <f>COUNTIF($G1017:$BP1017,"d")+COUNTIF($G1017:$BP1017,"r0,d5")/2+COUNTIF($G1017:$BP1017,"p5,d5")/2</f>
        <v/>
      </c>
      <c r="BS1017" s="62">
        <f>COUNTIF($G1017:$BP1017,"b")+COUNTIF($G1017:$BP1017,"r0,b5")/2+COUNTIF($G1017:$BP1017,"p5,b5")/2</f>
        <v/>
      </c>
      <c r="BT1017" s="62">
        <f>COUNTIF($G1017:$BP1017,"c")+COUNTIF($G1017:$BP1017,"r0,c5")/2+COUNTIF($G1017:$BP1017,"p5,c5")/2</f>
        <v/>
      </c>
      <c r="BU1017" s="62">
        <f>COUNTIF($G1017:$BP1017,"KH")+COUNTIF($G1017:$BP1017,"TL")+COUNTIF($G1017:$BP1017,"L")</f>
        <v/>
      </c>
      <c r="BV1017" s="62" t="n"/>
      <c r="BW1017" s="62">
        <f>COUNTIF($G1017:$BP1017,"hh")</f>
        <v/>
      </c>
      <c r="BX1017" s="62">
        <f>COUNTIF($G1017:$BP1017,"nt7")</f>
        <v/>
      </c>
      <c r="BY1017" s="62">
        <f>COUNTIF($G1017:$BP1017,"P")+COUNTIF($G1017:$BP1017,"p5,a5")/2+COUNTIF($G1017:$BP1017,"p5,b5")/2+COUNTIF($G1017:$BP1017,"p5,c5")/2+COUNTIF($G1017:$BP1017,"p5,d5")/2</f>
        <v/>
      </c>
      <c r="BZ1017" s="63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4">
        <f>IF(BZ1017&gt;25,4,IF(BZ1017&gt;18,3,IF(BZ1017&gt;12,2,IF(BZ1017&gt;4,1,0))))-BX1017-2+1</f>
        <v/>
      </c>
      <c r="CE1017" s="30" t="n"/>
      <c r="CF1017" s="64">
        <f>CD1017*CI1017</f>
        <v/>
      </c>
      <c r="CG1017" s="65">
        <f>F1017-BY1017+1</f>
        <v/>
      </c>
      <c r="CH1017" s="64">
        <f>CE1017*16</f>
        <v/>
      </c>
      <c r="CI1017" s="66">
        <f>VLOOKUP(A1017,[1]DATA!$A$6:$AI$331,34,0)</f>
        <v/>
      </c>
      <c r="CJ1017" s="67">
        <f>VLOOKUP(A1017,[2]CHAMCONG!A$7:CI$333,79,0)</f>
        <v/>
      </c>
      <c r="CK1017" s="68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62">
        <f>COUNTIF($G1018:$BP1018,"a")+COUNTIF($G1018:$BP1018,"r0,a5")/2+COUNTIF($G1018:$BP1018,"p5,a5")/2</f>
        <v/>
      </c>
      <c r="BR1018" s="62">
        <f>COUNTIF($G1018:$BP1018,"d")+COUNTIF($G1018:$BP1018,"r0,d5")/2+COUNTIF($G1018:$BP1018,"p5,d5")/2</f>
        <v/>
      </c>
      <c r="BS1018" s="62">
        <f>COUNTIF($G1018:$BP1018,"b")+COUNTIF($G1018:$BP1018,"r0,b5")/2+COUNTIF($G1018:$BP1018,"p5,b5")/2</f>
        <v/>
      </c>
      <c r="BT1018" s="62">
        <f>COUNTIF($G1018:$BP1018,"c")+COUNTIF($G1018:$BP1018,"r0,c5")/2+COUNTIF($G1018:$BP1018,"p5,c5")/2</f>
        <v/>
      </c>
      <c r="BU1018" s="62">
        <f>COUNTIF($G1018:$BP1018,"KH")+COUNTIF($G1018:$BP1018,"TL")+COUNTIF($G1018:$BP1018,"L")</f>
        <v/>
      </c>
      <c r="BV1018" s="62" t="n"/>
      <c r="BW1018" s="62">
        <f>COUNTIF($G1018:$BP1018,"hh")</f>
        <v/>
      </c>
      <c r="BX1018" s="62">
        <f>COUNTIF($G1018:$BP1018,"nt7")</f>
        <v/>
      </c>
      <c r="BY1018" s="62">
        <f>COUNTIF($G1018:$BP1018,"P")+COUNTIF($G1018:$BP1018,"p5,a5")/2+COUNTIF($G1018:$BP1018,"p5,b5")/2+COUNTIF($G1018:$BP1018,"p5,c5")/2+COUNTIF($G1018:$BP1018,"p5,d5")/2</f>
        <v/>
      </c>
      <c r="BZ1018" s="63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4">
        <f>IF(BZ1018&gt;25,4,IF(BZ1018&gt;18,3,IF(BZ1018&gt;12,2,IF(BZ1018&gt;4,1,0))))-BX1018-2+1</f>
        <v/>
      </c>
      <c r="CE1018" s="30" t="n"/>
      <c r="CF1018" s="64">
        <f>CD1018*CI1018</f>
        <v/>
      </c>
      <c r="CG1018" s="65">
        <f>F1018-BY1018+1</f>
        <v/>
      </c>
      <c r="CH1018" s="64">
        <f>CE1018*16</f>
        <v/>
      </c>
      <c r="CI1018" s="66">
        <f>VLOOKUP(A1018,[1]DATA!$A$6:$AI$331,34,0)</f>
        <v/>
      </c>
      <c r="CJ1018" s="67">
        <f>VLOOKUP(A1018,[2]CHAMCONG!A$7:CI$333,79,0)</f>
        <v/>
      </c>
      <c r="CK1018" s="68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62">
        <f>COUNTIF($G1019:$BP1019,"a")+COUNTIF($G1019:$BP1019,"r0,a5")/2+COUNTIF($G1019:$BP1019,"p5,a5")/2</f>
        <v/>
      </c>
      <c r="BR1019" s="62">
        <f>COUNTIF($G1019:$BP1019,"d")+COUNTIF($G1019:$BP1019,"r0,d5")/2+COUNTIF($G1019:$BP1019,"p5,d5")/2</f>
        <v/>
      </c>
      <c r="BS1019" s="62">
        <f>COUNTIF($G1019:$BP1019,"b")+COUNTIF($G1019:$BP1019,"r0,b5")/2+COUNTIF($G1019:$BP1019,"p5,b5")/2</f>
        <v/>
      </c>
      <c r="BT1019" s="62">
        <f>COUNTIF($G1019:$BP1019,"c")+COUNTIF($G1019:$BP1019,"r0,c5")/2+COUNTIF($G1019:$BP1019,"p5,c5")/2</f>
        <v/>
      </c>
      <c r="BU1019" s="62">
        <f>COUNTIF($G1019:$BP1019,"KH")+COUNTIF($G1019:$BP1019,"TL")+COUNTIF($G1019:$BP1019,"L")</f>
        <v/>
      </c>
      <c r="BV1019" s="62" t="n"/>
      <c r="BW1019" s="62">
        <f>COUNTIF($G1019:$BP1019,"hh")</f>
        <v/>
      </c>
      <c r="BX1019" s="62">
        <f>COUNTIF($G1019:$BP1019,"nt7")</f>
        <v/>
      </c>
      <c r="BY1019" s="62">
        <f>COUNTIF($G1019:$BP1019,"P")+COUNTIF($G1019:$BP1019,"p5,a5")/2+COUNTIF($G1019:$BP1019,"p5,b5")/2+COUNTIF($G1019:$BP1019,"p5,c5")/2+COUNTIF($G1019:$BP1019,"p5,d5")/2</f>
        <v/>
      </c>
      <c r="BZ1019" s="63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4">
        <f>IF(BZ1019&gt;25,4,IF(BZ1019&gt;18,3,IF(BZ1019&gt;12,2,IF(BZ1019&gt;4,1,0))))-BX1019-2+1</f>
        <v/>
      </c>
      <c r="CE1019" s="30" t="n"/>
      <c r="CF1019" s="64">
        <f>CD1019*CI1019</f>
        <v/>
      </c>
      <c r="CG1019" s="65">
        <f>F1019-BY1019+1</f>
        <v/>
      </c>
      <c r="CH1019" s="64">
        <f>CE1019*16</f>
        <v/>
      </c>
      <c r="CI1019" s="66">
        <f>VLOOKUP(A1019,[1]DATA!$A$6:$AI$331,34,0)</f>
        <v/>
      </c>
      <c r="CJ1019" s="67">
        <f>VLOOKUP(A1019,[2]CHAMCONG!A$7:CI$333,79,0)</f>
        <v/>
      </c>
      <c r="CK1019" s="68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62">
        <f>COUNTIF($G1020:$BP1020,"a")+COUNTIF($G1020:$BP1020,"r0,a5")/2+COUNTIF($G1020:$BP1020,"p5,a5")/2</f>
        <v/>
      </c>
      <c r="BR1020" s="62">
        <f>COUNTIF($G1020:$BP1020,"d")+COUNTIF($G1020:$BP1020,"r0,d5")/2+COUNTIF($G1020:$BP1020,"p5,d5")/2</f>
        <v/>
      </c>
      <c r="BS1020" s="62">
        <f>COUNTIF($G1020:$BP1020,"b")+COUNTIF($G1020:$BP1020,"r0,b5")/2+COUNTIF($G1020:$BP1020,"p5,b5")/2</f>
        <v/>
      </c>
      <c r="BT1020" s="62">
        <f>COUNTIF($G1020:$BP1020,"c")+COUNTIF($G1020:$BP1020,"r0,c5")/2+COUNTIF($G1020:$BP1020,"p5,c5")/2</f>
        <v/>
      </c>
      <c r="BU1020" s="62">
        <f>COUNTIF($G1020:$BP1020,"KH")+COUNTIF($G1020:$BP1020,"TL")+COUNTIF($G1020:$BP1020,"L")</f>
        <v/>
      </c>
      <c r="BV1020" s="62" t="n"/>
      <c r="BW1020" s="62">
        <f>COUNTIF($G1020:$BP1020,"hh")</f>
        <v/>
      </c>
      <c r="BX1020" s="62">
        <f>COUNTIF($G1020:$BP1020,"nt7")</f>
        <v/>
      </c>
      <c r="BY1020" s="62">
        <f>COUNTIF($G1020:$BP1020,"P")+COUNTIF($G1020:$BP1020,"p5,a5")/2+COUNTIF($G1020:$BP1020,"p5,b5")/2+COUNTIF($G1020:$BP1020,"p5,c5")/2+COUNTIF($G1020:$BP1020,"p5,d5")/2</f>
        <v/>
      </c>
      <c r="BZ1020" s="63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4">
        <f>IF(BZ1020&gt;25,4,IF(BZ1020&gt;18,3,IF(BZ1020&gt;12,2,IF(BZ1020&gt;4,1,0))))-BX1020-2+1</f>
        <v/>
      </c>
      <c r="CE1020" s="30" t="n"/>
      <c r="CF1020" s="64">
        <f>CD1020*CI1020</f>
        <v/>
      </c>
      <c r="CG1020" s="65">
        <f>F1020-BY1020+1</f>
        <v/>
      </c>
      <c r="CH1020" s="64">
        <f>CE1020*16</f>
        <v/>
      </c>
      <c r="CI1020" s="66">
        <f>VLOOKUP(A1020,[1]DATA!$A$6:$AI$331,34,0)</f>
        <v/>
      </c>
      <c r="CJ1020" s="67">
        <f>VLOOKUP(A1020,[2]CHAMCONG!A$7:CI$333,79,0)</f>
        <v/>
      </c>
      <c r="CK1020" s="68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62">
        <f>COUNTIF($G1021:$BP1021,"a")+COUNTIF($G1021:$BP1021,"r0,a5")/2+COUNTIF($G1021:$BP1021,"p5,a5")/2</f>
        <v/>
      </c>
      <c r="BR1021" s="62">
        <f>COUNTIF($G1021:$BP1021,"d")+COUNTIF($G1021:$BP1021,"r0,d5")/2+COUNTIF($G1021:$BP1021,"p5,d5")/2</f>
        <v/>
      </c>
      <c r="BS1021" s="62">
        <f>COUNTIF($G1021:$BP1021,"b")+COUNTIF($G1021:$BP1021,"r0,b5")/2+COUNTIF($G1021:$BP1021,"p5,b5")/2</f>
        <v/>
      </c>
      <c r="BT1021" s="62">
        <f>COUNTIF($G1021:$BP1021,"c")+COUNTIF($G1021:$BP1021,"r0,c5")/2+COUNTIF($G1021:$BP1021,"p5,c5")/2</f>
        <v/>
      </c>
      <c r="BU1021" s="62">
        <f>COUNTIF($G1021:$BP1021,"KH")+COUNTIF($G1021:$BP1021,"TL")+COUNTIF($G1021:$BP1021,"L")</f>
        <v/>
      </c>
      <c r="BV1021" s="62" t="n"/>
      <c r="BW1021" s="62">
        <f>COUNTIF($G1021:$BP1021,"hh")</f>
        <v/>
      </c>
      <c r="BX1021" s="62">
        <f>COUNTIF($G1021:$BP1021,"nt7")</f>
        <v/>
      </c>
      <c r="BY1021" s="62">
        <f>COUNTIF($G1021:$BP1021,"P")+COUNTIF($G1021:$BP1021,"p5,a5")/2+COUNTIF($G1021:$BP1021,"p5,b5")/2+COUNTIF($G1021:$BP1021,"p5,c5")/2+COUNTIF($G1021:$BP1021,"p5,d5")/2</f>
        <v/>
      </c>
      <c r="BZ1021" s="63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4">
        <f>IF(BZ1021&gt;25,4,IF(BZ1021&gt;18,3,IF(BZ1021&gt;12,2,IF(BZ1021&gt;4,1,0))))-BX1021-2+1</f>
        <v/>
      </c>
      <c r="CE1021" s="30" t="n"/>
      <c r="CF1021" s="64">
        <f>CD1021*CI1021</f>
        <v/>
      </c>
      <c r="CG1021" s="65">
        <f>F1021-BY1021+1</f>
        <v/>
      </c>
      <c r="CH1021" s="64">
        <f>CE1021*16</f>
        <v/>
      </c>
      <c r="CI1021" s="66">
        <f>VLOOKUP(A1021,[1]DATA!$A$6:$AI$331,34,0)</f>
        <v/>
      </c>
      <c r="CJ1021" s="67">
        <f>VLOOKUP(A1021,[2]CHAMCONG!A$7:CI$333,79,0)</f>
        <v/>
      </c>
      <c r="CK1021" s="68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62">
        <f>COUNTIF($G1022:$BP1022,"a")+COUNTIF($G1022:$BP1022,"r0,a5")/2+COUNTIF($G1022:$BP1022,"p5,a5")/2</f>
        <v/>
      </c>
      <c r="BR1022" s="62">
        <f>COUNTIF($G1022:$BP1022,"d")+COUNTIF($G1022:$BP1022,"r0,d5")/2+COUNTIF($G1022:$BP1022,"p5,d5")/2</f>
        <v/>
      </c>
      <c r="BS1022" s="62">
        <f>COUNTIF($G1022:$BP1022,"b")+COUNTIF($G1022:$BP1022,"r0,b5")/2+COUNTIF($G1022:$BP1022,"p5,b5")/2</f>
        <v/>
      </c>
      <c r="BT1022" s="62">
        <f>COUNTIF($G1022:$BP1022,"c")+COUNTIF($G1022:$BP1022,"r0,c5")/2+COUNTIF($G1022:$BP1022,"p5,c5")/2</f>
        <v/>
      </c>
      <c r="BU1022" s="62">
        <f>COUNTIF($G1022:$BP1022,"KH")+COUNTIF($G1022:$BP1022,"TL")+COUNTIF($G1022:$BP1022,"L")</f>
        <v/>
      </c>
      <c r="BV1022" s="62" t="n"/>
      <c r="BW1022" s="62">
        <f>COUNTIF($G1022:$BP1022,"hh")</f>
        <v/>
      </c>
      <c r="BX1022" s="62">
        <f>COUNTIF($G1022:$BP1022,"nt7")</f>
        <v/>
      </c>
      <c r="BY1022" s="62">
        <f>COUNTIF($G1022:$BP1022,"P")+COUNTIF($G1022:$BP1022,"p5,a5")/2+COUNTIF($G1022:$BP1022,"p5,b5")/2+COUNTIF($G1022:$BP1022,"p5,c5")/2+COUNTIF($G1022:$BP1022,"p5,d5")/2</f>
        <v/>
      </c>
      <c r="BZ1022" s="63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4">
        <f>IF(BZ1022&gt;25,4,IF(BZ1022&gt;18,3,IF(BZ1022&gt;12,2,IF(BZ1022&gt;4,1,0))))-BX1022-2+1</f>
        <v/>
      </c>
      <c r="CE1022" s="30" t="n"/>
      <c r="CF1022" s="64">
        <f>CD1022*CI1022</f>
        <v/>
      </c>
      <c r="CG1022" s="65">
        <f>F1022-BY1022+1</f>
        <v/>
      </c>
      <c r="CH1022" s="64">
        <f>CE1022*16</f>
        <v/>
      </c>
      <c r="CI1022" s="66">
        <f>VLOOKUP(A1022,[1]DATA!$A$6:$AI$331,34,0)</f>
        <v/>
      </c>
      <c r="CJ1022" s="67">
        <f>VLOOKUP(A1022,[2]CHAMCONG!A$7:CI$333,79,0)</f>
        <v/>
      </c>
      <c r="CK1022" s="68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62">
        <f>COUNTIF($G1023:$BP1023,"a")+COUNTIF($G1023:$BP1023,"r0,a5")/2+COUNTIF($G1023:$BP1023,"p5,a5")/2</f>
        <v/>
      </c>
      <c r="BR1023" s="62">
        <f>COUNTIF($G1023:$BP1023,"d")+COUNTIF($G1023:$BP1023,"r0,d5")/2+COUNTIF($G1023:$BP1023,"p5,d5")/2</f>
        <v/>
      </c>
      <c r="BS1023" s="62">
        <f>COUNTIF($G1023:$BP1023,"b")+COUNTIF($G1023:$BP1023,"r0,b5")/2+COUNTIF($G1023:$BP1023,"p5,b5")/2</f>
        <v/>
      </c>
      <c r="BT1023" s="62">
        <f>COUNTIF($G1023:$BP1023,"c")+COUNTIF($G1023:$BP1023,"r0,c5")/2+COUNTIF($G1023:$BP1023,"p5,c5")/2</f>
        <v/>
      </c>
      <c r="BU1023" s="62">
        <f>COUNTIF($G1023:$BP1023,"KH")+COUNTIF($G1023:$BP1023,"TL")+COUNTIF($G1023:$BP1023,"L")</f>
        <v/>
      </c>
      <c r="BV1023" s="62" t="n"/>
      <c r="BW1023" s="62">
        <f>COUNTIF($G1023:$BP1023,"hh")</f>
        <v/>
      </c>
      <c r="BX1023" s="62">
        <f>COUNTIF($G1023:$BP1023,"nt7")</f>
        <v/>
      </c>
      <c r="BY1023" s="62">
        <f>COUNTIF($G1023:$BP1023,"P")+COUNTIF($G1023:$BP1023,"p5,a5")/2+COUNTIF($G1023:$BP1023,"p5,b5")/2+COUNTIF($G1023:$BP1023,"p5,c5")/2+COUNTIF($G1023:$BP1023,"p5,d5")/2</f>
        <v/>
      </c>
      <c r="BZ1023" s="63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4">
        <f>IF(BZ1023&gt;25,4,IF(BZ1023&gt;18,3,IF(BZ1023&gt;12,2,IF(BZ1023&gt;4,1,0))))-BX1023-2+1</f>
        <v/>
      </c>
      <c r="CE1023" s="30" t="n"/>
      <c r="CF1023" s="64">
        <f>CD1023*CI1023</f>
        <v/>
      </c>
      <c r="CG1023" s="65">
        <f>F1023-BY1023+1</f>
        <v/>
      </c>
      <c r="CH1023" s="64">
        <f>CE1023*16</f>
        <v/>
      </c>
      <c r="CI1023" s="66">
        <f>VLOOKUP(A1023,[1]DATA!$A$6:$AI$331,34,0)</f>
        <v/>
      </c>
      <c r="CJ1023" s="67">
        <f>VLOOKUP(A1023,[2]CHAMCONG!A$7:CI$333,79,0)</f>
        <v/>
      </c>
      <c r="CK1023" s="68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62">
        <f>COUNTIF($G1024:$BP1024,"a")+COUNTIF($G1024:$BP1024,"r0,a5")/2+COUNTIF($G1024:$BP1024,"p5,a5")/2</f>
        <v/>
      </c>
      <c r="BR1024" s="62">
        <f>COUNTIF($G1024:$BP1024,"d")+COUNTIF($G1024:$BP1024,"r0,d5")/2+COUNTIF($G1024:$BP1024,"p5,d5")/2</f>
        <v/>
      </c>
      <c r="BS1024" s="62">
        <f>COUNTIF($G1024:$BP1024,"b")+COUNTIF($G1024:$BP1024,"r0,b5")/2+COUNTIF($G1024:$BP1024,"p5,b5")/2</f>
        <v/>
      </c>
      <c r="BT1024" s="62">
        <f>COUNTIF($G1024:$BP1024,"c")+COUNTIF($G1024:$BP1024,"r0,c5")/2+COUNTIF($G1024:$BP1024,"p5,c5")/2</f>
        <v/>
      </c>
      <c r="BU1024" s="62">
        <f>COUNTIF($G1024:$BP1024,"KH")+COUNTIF($G1024:$BP1024,"TL")+COUNTIF($G1024:$BP1024,"L")</f>
        <v/>
      </c>
      <c r="BV1024" s="62" t="n"/>
      <c r="BW1024" s="62">
        <f>COUNTIF($G1024:$BP1024,"hh")</f>
        <v/>
      </c>
      <c r="BX1024" s="62">
        <f>COUNTIF($G1024:$BP1024,"nt7")</f>
        <v/>
      </c>
      <c r="BY1024" s="62">
        <f>COUNTIF($G1024:$BP1024,"P")+COUNTIF($G1024:$BP1024,"p5,a5")/2+COUNTIF($G1024:$BP1024,"p5,b5")/2+COUNTIF($G1024:$BP1024,"p5,c5")/2+COUNTIF($G1024:$BP1024,"p5,d5")/2</f>
        <v/>
      </c>
      <c r="BZ1024" s="63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4">
        <f>IF(BZ1024&gt;25,4,IF(BZ1024&gt;18,3,IF(BZ1024&gt;12,2,IF(BZ1024&gt;4,1,0))))-BX1024-2+1</f>
        <v/>
      </c>
      <c r="CE1024" s="30" t="n"/>
      <c r="CF1024" s="64">
        <f>CD1024*CI1024</f>
        <v/>
      </c>
      <c r="CG1024" s="65">
        <f>F1024-BY1024+1</f>
        <v/>
      </c>
      <c r="CH1024" s="64">
        <f>CE1024*16</f>
        <v/>
      </c>
      <c r="CI1024" s="66">
        <f>VLOOKUP(A1024,[1]DATA!$A$6:$AI$331,34,0)</f>
        <v/>
      </c>
      <c r="CJ1024" s="67">
        <f>VLOOKUP(A1024,[2]CHAMCONG!A$7:CI$333,79,0)</f>
        <v/>
      </c>
      <c r="CK1024" s="68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62">
        <f>COUNTIF($G1025:$BP1025,"a")+COUNTIF($G1025:$BP1025,"r0,a5")/2+COUNTIF($G1025:$BP1025,"p5,a5")/2</f>
        <v/>
      </c>
      <c r="BR1025" s="62">
        <f>COUNTIF($G1025:$BP1025,"d")+COUNTIF($G1025:$BP1025,"r0,d5")/2+COUNTIF($G1025:$BP1025,"p5,d5")/2</f>
        <v/>
      </c>
      <c r="BS1025" s="62">
        <f>COUNTIF($G1025:$BP1025,"b")+COUNTIF($G1025:$BP1025,"r0,b5")/2+COUNTIF($G1025:$BP1025,"p5,b5")/2</f>
        <v/>
      </c>
      <c r="BT1025" s="62">
        <f>COUNTIF($G1025:$BP1025,"c")+COUNTIF($G1025:$BP1025,"r0,c5")/2+COUNTIF($G1025:$BP1025,"p5,c5")/2</f>
        <v/>
      </c>
      <c r="BU1025" s="62">
        <f>COUNTIF($G1025:$BP1025,"KH")+COUNTIF($G1025:$BP1025,"TL")+COUNTIF($G1025:$BP1025,"L")</f>
        <v/>
      </c>
      <c r="BV1025" s="62" t="n"/>
      <c r="BW1025" s="62">
        <f>COUNTIF($G1025:$BP1025,"hh")</f>
        <v/>
      </c>
      <c r="BX1025" s="62">
        <f>COUNTIF($G1025:$BP1025,"nt7")</f>
        <v/>
      </c>
      <c r="BY1025" s="62">
        <f>COUNTIF($G1025:$BP1025,"P")+COUNTIF($G1025:$BP1025,"p5,a5")/2+COUNTIF($G1025:$BP1025,"p5,b5")/2+COUNTIF($G1025:$BP1025,"p5,c5")/2+COUNTIF($G1025:$BP1025,"p5,d5")/2</f>
        <v/>
      </c>
      <c r="BZ1025" s="63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4">
        <f>IF(BZ1025&gt;25,4,IF(BZ1025&gt;18,3,IF(BZ1025&gt;12,2,IF(BZ1025&gt;4,1,0))))-BX1025-2+1</f>
        <v/>
      </c>
      <c r="CE1025" s="30" t="n"/>
      <c r="CF1025" s="64">
        <f>CD1025*CI1025</f>
        <v/>
      </c>
      <c r="CG1025" s="65">
        <f>F1025-BY1025+1</f>
        <v/>
      </c>
      <c r="CH1025" s="64">
        <f>CE1025*16</f>
        <v/>
      </c>
      <c r="CI1025" s="66">
        <f>VLOOKUP(A1025,[1]DATA!$A$6:$AI$331,34,0)</f>
        <v/>
      </c>
      <c r="CJ1025" s="67">
        <f>VLOOKUP(A1025,[2]CHAMCONG!A$7:CI$333,79,0)</f>
        <v/>
      </c>
      <c r="CK1025" s="68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62">
        <f>COUNTIF($G1026:$BP1026,"a")+COUNTIF($G1026:$BP1026,"r0,a5")/2+COUNTIF($G1026:$BP1026,"p5,a5")/2</f>
        <v/>
      </c>
      <c r="BR1026" s="62">
        <f>COUNTIF($G1026:$BP1026,"d")+COUNTIF($G1026:$BP1026,"r0,d5")/2+COUNTIF($G1026:$BP1026,"p5,d5")/2</f>
        <v/>
      </c>
      <c r="BS1026" s="62">
        <f>COUNTIF($G1026:$BP1026,"b")+COUNTIF($G1026:$BP1026,"r0,b5")/2+COUNTIF($G1026:$BP1026,"p5,b5")/2</f>
        <v/>
      </c>
      <c r="BT1026" s="62">
        <f>COUNTIF($G1026:$BP1026,"c")+COUNTIF($G1026:$BP1026,"r0,c5")/2+COUNTIF($G1026:$BP1026,"p5,c5")/2</f>
        <v/>
      </c>
      <c r="BU1026" s="62">
        <f>COUNTIF($G1026:$BP1026,"KH")+COUNTIF($G1026:$BP1026,"TL")+COUNTIF($G1026:$BP1026,"L")</f>
        <v/>
      </c>
      <c r="BV1026" s="62" t="n"/>
      <c r="BW1026" s="62">
        <f>COUNTIF($G1026:$BP1026,"hh")</f>
        <v/>
      </c>
      <c r="BX1026" s="62">
        <f>COUNTIF($G1026:$BP1026,"nt7")</f>
        <v/>
      </c>
      <c r="BY1026" s="62">
        <f>COUNTIF($G1026:$BP1026,"P")+COUNTIF($G1026:$BP1026,"p5,a5")/2+COUNTIF($G1026:$BP1026,"p5,b5")/2+COUNTIF($G1026:$BP1026,"p5,c5")/2+COUNTIF($G1026:$BP1026,"p5,d5")/2</f>
        <v/>
      </c>
      <c r="BZ1026" s="63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4">
        <f>IF(BZ1026&gt;25,4,IF(BZ1026&gt;18,3,IF(BZ1026&gt;12,2,IF(BZ1026&gt;4,1,0))))-BX1026-2+1</f>
        <v/>
      </c>
      <c r="CE1026" s="30" t="n"/>
      <c r="CF1026" s="64">
        <f>CD1026*CI1026</f>
        <v/>
      </c>
      <c r="CG1026" s="65">
        <f>F1026-BY1026+1</f>
        <v/>
      </c>
      <c r="CH1026" s="64">
        <f>CE1026*16</f>
        <v/>
      </c>
      <c r="CI1026" s="66">
        <f>VLOOKUP(A1026,[1]DATA!$A$6:$AI$331,34,0)</f>
        <v/>
      </c>
      <c r="CJ1026" s="67">
        <f>VLOOKUP(A1026,[2]CHAMCONG!A$7:CI$333,79,0)</f>
        <v/>
      </c>
      <c r="CK1026" s="68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62">
        <f>COUNTIF($G1027:$BP1027,"a")+COUNTIF($G1027:$BP1027,"r0,a5")/2+COUNTIF($G1027:$BP1027,"p5,a5")/2</f>
        <v/>
      </c>
      <c r="BR1027" s="62">
        <f>COUNTIF($G1027:$BP1027,"d")+COUNTIF($G1027:$BP1027,"r0,d5")/2+COUNTIF($G1027:$BP1027,"p5,d5")/2</f>
        <v/>
      </c>
      <c r="BS1027" s="62">
        <f>COUNTIF($G1027:$BP1027,"b")+COUNTIF($G1027:$BP1027,"r0,b5")/2+COUNTIF($G1027:$BP1027,"p5,b5")/2</f>
        <v/>
      </c>
      <c r="BT1027" s="62">
        <f>COUNTIF($G1027:$BP1027,"c")+COUNTIF($G1027:$BP1027,"r0,c5")/2+COUNTIF($G1027:$BP1027,"p5,c5")/2</f>
        <v/>
      </c>
      <c r="BU1027" s="62">
        <f>COUNTIF($G1027:$BP1027,"KH")+COUNTIF($G1027:$BP1027,"TL")+COUNTIF($G1027:$BP1027,"L")</f>
        <v/>
      </c>
      <c r="BV1027" s="62" t="n"/>
      <c r="BW1027" s="62">
        <f>COUNTIF($G1027:$BP1027,"hh")</f>
        <v/>
      </c>
      <c r="BX1027" s="62">
        <f>COUNTIF($G1027:$BP1027,"nt7")</f>
        <v/>
      </c>
      <c r="BY1027" s="62">
        <f>COUNTIF($G1027:$BP1027,"P")+COUNTIF($G1027:$BP1027,"p5,a5")/2+COUNTIF($G1027:$BP1027,"p5,b5")/2+COUNTIF($G1027:$BP1027,"p5,c5")/2+COUNTIF($G1027:$BP1027,"p5,d5")/2</f>
        <v/>
      </c>
      <c r="BZ1027" s="63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4">
        <f>IF(BZ1027&gt;25,4,IF(BZ1027&gt;18,3,IF(BZ1027&gt;12,2,IF(BZ1027&gt;4,1,0))))-BX1027-2+1</f>
        <v/>
      </c>
      <c r="CE1027" s="30" t="n"/>
      <c r="CF1027" s="64">
        <f>CD1027*CI1027</f>
        <v/>
      </c>
      <c r="CG1027" s="65">
        <f>F1027-BY1027+1</f>
        <v/>
      </c>
      <c r="CH1027" s="64">
        <f>CE1027*16</f>
        <v/>
      </c>
      <c r="CI1027" s="66">
        <f>VLOOKUP(A1027,[1]DATA!$A$6:$AI$331,34,0)</f>
        <v/>
      </c>
      <c r="CJ1027" s="67">
        <f>VLOOKUP(A1027,[2]CHAMCONG!A$7:CI$333,79,0)</f>
        <v/>
      </c>
      <c r="CK1027" s="68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62">
        <f>COUNTIF($G1028:$BP1028,"a")+COUNTIF($G1028:$BP1028,"r0,a5")/2+COUNTIF($G1028:$BP1028,"p5,a5")/2</f>
        <v/>
      </c>
      <c r="BR1028" s="62">
        <f>COUNTIF($G1028:$BP1028,"d")+COUNTIF($G1028:$BP1028,"r0,d5")/2+COUNTIF($G1028:$BP1028,"p5,d5")/2</f>
        <v/>
      </c>
      <c r="BS1028" s="62">
        <f>COUNTIF($G1028:$BP1028,"b")+COUNTIF($G1028:$BP1028,"r0,b5")/2+COUNTIF($G1028:$BP1028,"p5,b5")/2</f>
        <v/>
      </c>
      <c r="BT1028" s="62">
        <f>COUNTIF($G1028:$BP1028,"c")+COUNTIF($G1028:$BP1028,"r0,c5")/2+COUNTIF($G1028:$BP1028,"p5,c5")/2</f>
        <v/>
      </c>
      <c r="BU1028" s="62">
        <f>COUNTIF($G1028:$BP1028,"KH")+COUNTIF($G1028:$BP1028,"TL")+COUNTIF($G1028:$BP1028,"L")</f>
        <v/>
      </c>
      <c r="BV1028" s="62" t="n"/>
      <c r="BW1028" s="62">
        <f>COUNTIF($G1028:$BP1028,"hh")</f>
        <v/>
      </c>
      <c r="BX1028" s="62">
        <f>COUNTIF($G1028:$BP1028,"nt7")</f>
        <v/>
      </c>
      <c r="BY1028" s="62">
        <f>COUNTIF($G1028:$BP1028,"P")+COUNTIF($G1028:$BP1028,"p5,a5")/2+COUNTIF($G1028:$BP1028,"p5,b5")/2+COUNTIF($G1028:$BP1028,"p5,c5")/2+COUNTIF($G1028:$BP1028,"p5,d5")/2</f>
        <v/>
      </c>
      <c r="BZ1028" s="63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4">
        <f>IF(BZ1028&gt;25,4,IF(BZ1028&gt;18,3,IF(BZ1028&gt;12,2,IF(BZ1028&gt;4,1,0))))-BX1028-2+1</f>
        <v/>
      </c>
      <c r="CE1028" s="30" t="n"/>
      <c r="CF1028" s="64">
        <f>CD1028*CI1028</f>
        <v/>
      </c>
      <c r="CG1028" s="65">
        <f>F1028-BY1028+1</f>
        <v/>
      </c>
      <c r="CH1028" s="64">
        <f>CE1028*16</f>
        <v/>
      </c>
      <c r="CI1028" s="66">
        <f>VLOOKUP(A1028,[1]DATA!$A$6:$AI$331,34,0)</f>
        <v/>
      </c>
      <c r="CJ1028" s="67">
        <f>VLOOKUP(A1028,[2]CHAMCONG!A$7:CI$333,79,0)</f>
        <v/>
      </c>
      <c r="CK1028" s="68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62">
        <f>COUNTIF($G1029:$BP1029,"a")+COUNTIF($G1029:$BP1029,"r0,a5")/2+COUNTIF($G1029:$BP1029,"p5,a5")/2</f>
        <v/>
      </c>
      <c r="BR1029" s="62">
        <f>COUNTIF($G1029:$BP1029,"d")+COUNTIF($G1029:$BP1029,"r0,d5")/2+COUNTIF($G1029:$BP1029,"p5,d5")/2</f>
        <v/>
      </c>
      <c r="BS1029" s="62">
        <f>COUNTIF($G1029:$BP1029,"b")+COUNTIF($G1029:$BP1029,"r0,b5")/2+COUNTIF($G1029:$BP1029,"p5,b5")/2</f>
        <v/>
      </c>
      <c r="BT1029" s="62">
        <f>COUNTIF($G1029:$BP1029,"c")+COUNTIF($G1029:$BP1029,"r0,c5")/2+COUNTIF($G1029:$BP1029,"p5,c5")/2</f>
        <v/>
      </c>
      <c r="BU1029" s="62">
        <f>COUNTIF($G1029:$BP1029,"KH")+COUNTIF($G1029:$BP1029,"TL")+COUNTIF($G1029:$BP1029,"L")</f>
        <v/>
      </c>
      <c r="BV1029" s="62" t="n"/>
      <c r="BW1029" s="62">
        <f>COUNTIF($G1029:$BP1029,"hh")</f>
        <v/>
      </c>
      <c r="BX1029" s="62">
        <f>COUNTIF($G1029:$BP1029,"nt7")</f>
        <v/>
      </c>
      <c r="BY1029" s="62">
        <f>COUNTIF($G1029:$BP1029,"P")+COUNTIF($G1029:$BP1029,"p5,a5")/2+COUNTIF($G1029:$BP1029,"p5,b5")/2+COUNTIF($G1029:$BP1029,"p5,c5")/2+COUNTIF($G1029:$BP1029,"p5,d5")/2</f>
        <v/>
      </c>
      <c r="BZ1029" s="63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4">
        <f>IF(BZ1029&gt;25,4,IF(BZ1029&gt;18,3,IF(BZ1029&gt;12,2,IF(BZ1029&gt;4,1,0))))-BX1029-2+1</f>
        <v/>
      </c>
      <c r="CE1029" s="30" t="n"/>
      <c r="CF1029" s="64">
        <f>CD1029*CI1029</f>
        <v/>
      </c>
      <c r="CG1029" s="65">
        <f>F1029-BY1029+1</f>
        <v/>
      </c>
      <c r="CH1029" s="64">
        <f>CE1029*16</f>
        <v/>
      </c>
      <c r="CI1029" s="66">
        <f>VLOOKUP(A1029,[1]DATA!$A$6:$AI$331,34,0)</f>
        <v/>
      </c>
      <c r="CJ1029" s="67">
        <f>VLOOKUP(A1029,[2]CHAMCONG!A$7:CI$333,79,0)</f>
        <v/>
      </c>
      <c r="CK1029" s="68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62">
        <f>COUNTIF($G1030:$BP1030,"a")+COUNTIF($G1030:$BP1030,"r0,a5")/2+COUNTIF($G1030:$BP1030,"p5,a5")/2</f>
        <v/>
      </c>
      <c r="BR1030" s="62">
        <f>COUNTIF($G1030:$BP1030,"d")+COUNTIF($G1030:$BP1030,"r0,d5")/2+COUNTIF($G1030:$BP1030,"p5,d5")/2</f>
        <v/>
      </c>
      <c r="BS1030" s="62">
        <f>COUNTIF($G1030:$BP1030,"b")+COUNTIF($G1030:$BP1030,"r0,b5")/2+COUNTIF($G1030:$BP1030,"p5,b5")/2</f>
        <v/>
      </c>
      <c r="BT1030" s="62">
        <f>COUNTIF($G1030:$BP1030,"c")+COUNTIF($G1030:$BP1030,"r0,c5")/2+COUNTIF($G1030:$BP1030,"p5,c5")/2</f>
        <v/>
      </c>
      <c r="BU1030" s="62">
        <f>COUNTIF($G1030:$BP1030,"KH")+COUNTIF($G1030:$BP1030,"TL")+COUNTIF($G1030:$BP1030,"L")</f>
        <v/>
      </c>
      <c r="BV1030" s="62" t="n"/>
      <c r="BW1030" s="62">
        <f>COUNTIF($G1030:$BP1030,"hh")</f>
        <v/>
      </c>
      <c r="BX1030" s="62">
        <f>COUNTIF($G1030:$BP1030,"nt7")</f>
        <v/>
      </c>
      <c r="BY1030" s="62">
        <f>COUNTIF($G1030:$BP1030,"P")+COUNTIF($G1030:$BP1030,"p5,a5")/2+COUNTIF($G1030:$BP1030,"p5,b5")/2+COUNTIF($G1030:$BP1030,"p5,c5")/2+COUNTIF($G1030:$BP1030,"p5,d5")/2</f>
        <v/>
      </c>
      <c r="BZ1030" s="63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4">
        <f>IF(BZ1030&gt;25,4,IF(BZ1030&gt;18,3,IF(BZ1030&gt;12,2,IF(BZ1030&gt;4,1,0))))-BX1030-2+1</f>
        <v/>
      </c>
      <c r="CE1030" s="30" t="n"/>
      <c r="CF1030" s="64">
        <f>CD1030*CI1030</f>
        <v/>
      </c>
      <c r="CG1030" s="65">
        <f>F1030-BY1030+1</f>
        <v/>
      </c>
      <c r="CH1030" s="64">
        <f>CE1030*16</f>
        <v/>
      </c>
      <c r="CI1030" s="66">
        <f>VLOOKUP(A1030,[1]DATA!$A$6:$AI$331,34,0)</f>
        <v/>
      </c>
      <c r="CJ1030" s="67">
        <f>VLOOKUP(A1030,[2]CHAMCONG!A$7:CI$333,79,0)</f>
        <v/>
      </c>
      <c r="CK1030" s="68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62">
        <f>COUNTIF($G1031:$BP1031,"a")+COUNTIF($G1031:$BP1031,"r0,a5")/2+COUNTIF($G1031:$BP1031,"p5,a5")/2</f>
        <v/>
      </c>
      <c r="BR1031" s="62">
        <f>COUNTIF($G1031:$BP1031,"d")+COUNTIF($G1031:$BP1031,"r0,d5")/2+COUNTIF($G1031:$BP1031,"p5,d5")/2</f>
        <v/>
      </c>
      <c r="BS1031" s="62">
        <f>COUNTIF($G1031:$BP1031,"b")+COUNTIF($G1031:$BP1031,"r0,b5")/2+COUNTIF($G1031:$BP1031,"p5,b5")/2</f>
        <v/>
      </c>
      <c r="BT1031" s="62">
        <f>COUNTIF($G1031:$BP1031,"c")+COUNTIF($G1031:$BP1031,"r0,c5")/2+COUNTIF($G1031:$BP1031,"p5,c5")/2</f>
        <v/>
      </c>
      <c r="BU1031" s="62">
        <f>COUNTIF($G1031:$BP1031,"KH")+COUNTIF($G1031:$BP1031,"TL")+COUNTIF($G1031:$BP1031,"L")</f>
        <v/>
      </c>
      <c r="BV1031" s="62" t="n"/>
      <c r="BW1031" s="62">
        <f>COUNTIF($G1031:$BP1031,"hh")</f>
        <v/>
      </c>
      <c r="BX1031" s="62">
        <f>COUNTIF($G1031:$BP1031,"nt7")</f>
        <v/>
      </c>
      <c r="BY1031" s="62">
        <f>COUNTIF($G1031:$BP1031,"P")+COUNTIF($G1031:$BP1031,"p5,a5")/2+COUNTIF($G1031:$BP1031,"p5,b5")/2+COUNTIF($G1031:$BP1031,"p5,c5")/2+COUNTIF($G1031:$BP1031,"p5,d5")/2</f>
        <v/>
      </c>
      <c r="BZ1031" s="63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4">
        <f>IF(BZ1031&gt;25,4,IF(BZ1031&gt;18,3,IF(BZ1031&gt;12,2,IF(BZ1031&gt;4,1,0))))-BX1031-2+1</f>
        <v/>
      </c>
      <c r="CE1031" s="30" t="n"/>
      <c r="CF1031" s="64">
        <f>CD1031*CI1031</f>
        <v/>
      </c>
      <c r="CG1031" s="65">
        <f>F1031-BY1031+1</f>
        <v/>
      </c>
      <c r="CH1031" s="64">
        <f>CE1031*16</f>
        <v/>
      </c>
      <c r="CI1031" s="66">
        <f>VLOOKUP(A1031,[1]DATA!$A$6:$AI$331,34,0)</f>
        <v/>
      </c>
      <c r="CJ1031" s="67">
        <f>VLOOKUP(A1031,[2]CHAMCONG!A$7:CI$333,79,0)</f>
        <v/>
      </c>
      <c r="CK1031" s="68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62">
        <f>COUNTIF($G1032:$BP1032,"a")+COUNTIF($G1032:$BP1032,"r0,a5")/2+COUNTIF($G1032:$BP1032,"p5,a5")/2</f>
        <v/>
      </c>
      <c r="BR1032" s="62">
        <f>COUNTIF($G1032:$BP1032,"d")+COUNTIF($G1032:$BP1032,"r0,d5")/2+COUNTIF($G1032:$BP1032,"p5,d5")/2</f>
        <v/>
      </c>
      <c r="BS1032" s="62">
        <f>COUNTIF($G1032:$BP1032,"b")+COUNTIF($G1032:$BP1032,"r0,b5")/2+COUNTIF($G1032:$BP1032,"p5,b5")/2</f>
        <v/>
      </c>
      <c r="BT1032" s="62">
        <f>COUNTIF($G1032:$BP1032,"c")+COUNTIF($G1032:$BP1032,"r0,c5")/2+COUNTIF($G1032:$BP1032,"p5,c5")/2</f>
        <v/>
      </c>
      <c r="BU1032" s="62">
        <f>COUNTIF($G1032:$BP1032,"KH")+COUNTIF($G1032:$BP1032,"TL")+COUNTIF($G1032:$BP1032,"L")</f>
        <v/>
      </c>
      <c r="BV1032" s="62" t="n"/>
      <c r="BW1032" s="62">
        <f>COUNTIF($G1032:$BP1032,"hh")</f>
        <v/>
      </c>
      <c r="BX1032" s="62">
        <f>COUNTIF($G1032:$BP1032,"nt7")</f>
        <v/>
      </c>
      <c r="BY1032" s="62">
        <f>COUNTIF($G1032:$BP1032,"P")+COUNTIF($G1032:$BP1032,"p5,a5")/2+COUNTIF($G1032:$BP1032,"p5,b5")/2+COUNTIF($G1032:$BP1032,"p5,c5")/2+COUNTIF($G1032:$BP1032,"p5,d5")/2</f>
        <v/>
      </c>
      <c r="BZ1032" s="63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4">
        <f>IF(BZ1032&gt;25,4,IF(BZ1032&gt;18,3,IF(BZ1032&gt;12,2,IF(BZ1032&gt;4,1,0))))-BX1032-2+1</f>
        <v/>
      </c>
      <c r="CE1032" s="30" t="n"/>
      <c r="CF1032" s="64">
        <f>CD1032*CI1032</f>
        <v/>
      </c>
      <c r="CG1032" s="65">
        <f>F1032-BY1032+1</f>
        <v/>
      </c>
      <c r="CH1032" s="64">
        <f>CE1032*16</f>
        <v/>
      </c>
      <c r="CI1032" s="66">
        <f>VLOOKUP(A1032,[1]DATA!$A$6:$AI$331,34,0)</f>
        <v/>
      </c>
      <c r="CJ1032" s="67">
        <f>VLOOKUP(A1032,[2]CHAMCONG!A$7:CI$333,79,0)</f>
        <v/>
      </c>
      <c r="CK1032" s="68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62">
        <f>COUNTIF($G1033:$BP1033,"a")+COUNTIF($G1033:$BP1033,"r0,a5")/2+COUNTIF($G1033:$BP1033,"p5,a5")/2</f>
        <v/>
      </c>
      <c r="BR1033" s="62">
        <f>COUNTIF($G1033:$BP1033,"d")+COUNTIF($G1033:$BP1033,"r0,d5")/2+COUNTIF($G1033:$BP1033,"p5,d5")/2</f>
        <v/>
      </c>
      <c r="BS1033" s="62">
        <f>COUNTIF($G1033:$BP1033,"b")+COUNTIF($G1033:$BP1033,"r0,b5")/2+COUNTIF($G1033:$BP1033,"p5,b5")/2</f>
        <v/>
      </c>
      <c r="BT1033" s="62">
        <f>COUNTIF($G1033:$BP1033,"c")+COUNTIF($G1033:$BP1033,"r0,c5")/2+COUNTIF($G1033:$BP1033,"p5,c5")/2</f>
        <v/>
      </c>
      <c r="BU1033" s="62">
        <f>COUNTIF($G1033:$BP1033,"KH")+COUNTIF($G1033:$BP1033,"TL")+COUNTIF($G1033:$BP1033,"L")</f>
        <v/>
      </c>
      <c r="BV1033" s="62" t="n"/>
      <c r="BW1033" s="62">
        <f>COUNTIF($G1033:$BP1033,"hh")</f>
        <v/>
      </c>
      <c r="BX1033" s="62">
        <f>COUNTIF($G1033:$BP1033,"nt7")</f>
        <v/>
      </c>
      <c r="BY1033" s="62">
        <f>COUNTIF($G1033:$BP1033,"P")+COUNTIF($G1033:$BP1033,"p5,a5")/2+COUNTIF($G1033:$BP1033,"p5,b5")/2+COUNTIF($G1033:$BP1033,"p5,c5")/2+COUNTIF($G1033:$BP1033,"p5,d5")/2</f>
        <v/>
      </c>
      <c r="BZ1033" s="63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4">
        <f>IF(BZ1033&gt;25,4,IF(BZ1033&gt;18,3,IF(BZ1033&gt;12,2,IF(BZ1033&gt;4,1,0))))-BX1033-2+1</f>
        <v/>
      </c>
      <c r="CE1033" s="30" t="n"/>
      <c r="CF1033" s="64">
        <f>CD1033*CI1033</f>
        <v/>
      </c>
      <c r="CG1033" s="65">
        <f>F1033-BY1033+1</f>
        <v/>
      </c>
      <c r="CH1033" s="64">
        <f>CE1033*16</f>
        <v/>
      </c>
      <c r="CI1033" s="66">
        <f>VLOOKUP(A1033,[1]DATA!$A$6:$AI$331,34,0)</f>
        <v/>
      </c>
      <c r="CJ1033" s="67">
        <f>VLOOKUP(A1033,[2]CHAMCONG!A$7:CI$333,79,0)</f>
        <v/>
      </c>
      <c r="CK1033" s="68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62">
        <f>COUNTIF($G1034:$BP1034,"a")+COUNTIF($G1034:$BP1034,"r0,a5")/2+COUNTIF($G1034:$BP1034,"p5,a5")/2</f>
        <v/>
      </c>
      <c r="BR1034" s="62">
        <f>COUNTIF($G1034:$BP1034,"d")+COUNTIF($G1034:$BP1034,"r0,d5")/2+COUNTIF($G1034:$BP1034,"p5,d5")/2</f>
        <v/>
      </c>
      <c r="BS1034" s="62">
        <f>COUNTIF($G1034:$BP1034,"b")+COUNTIF($G1034:$BP1034,"r0,b5")/2+COUNTIF($G1034:$BP1034,"p5,b5")/2</f>
        <v/>
      </c>
      <c r="BT1034" s="62">
        <f>COUNTIF($G1034:$BP1034,"c")+COUNTIF($G1034:$BP1034,"r0,c5")/2+COUNTIF($G1034:$BP1034,"p5,c5")/2</f>
        <v/>
      </c>
      <c r="BU1034" s="62">
        <f>COUNTIF($G1034:$BP1034,"KH")+COUNTIF($G1034:$BP1034,"TL")+COUNTIF($G1034:$BP1034,"L")</f>
        <v/>
      </c>
      <c r="BV1034" s="62" t="n"/>
      <c r="BW1034" s="62">
        <f>COUNTIF($G1034:$BP1034,"hh")</f>
        <v/>
      </c>
      <c r="BX1034" s="62">
        <f>COUNTIF($G1034:$BP1034,"nt7")</f>
        <v/>
      </c>
      <c r="BY1034" s="62">
        <f>COUNTIF($G1034:$BP1034,"P")+COUNTIF($G1034:$BP1034,"p5,a5")/2+COUNTIF($G1034:$BP1034,"p5,b5")/2+COUNTIF($G1034:$BP1034,"p5,c5")/2+COUNTIF($G1034:$BP1034,"p5,d5")/2</f>
        <v/>
      </c>
      <c r="BZ1034" s="63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4">
        <f>IF(BZ1034&gt;25,4,IF(BZ1034&gt;18,3,IF(BZ1034&gt;12,2,IF(BZ1034&gt;4,1,0))))-BX1034-2+1</f>
        <v/>
      </c>
      <c r="CE1034" s="30" t="n"/>
      <c r="CF1034" s="64">
        <f>CD1034*CI1034</f>
        <v/>
      </c>
      <c r="CG1034" s="65">
        <f>F1034-BY1034+1</f>
        <v/>
      </c>
      <c r="CH1034" s="64">
        <f>CE1034*16</f>
        <v/>
      </c>
      <c r="CI1034" s="66">
        <f>VLOOKUP(A1034,[1]DATA!$A$6:$AI$331,34,0)</f>
        <v/>
      </c>
      <c r="CJ1034" s="67">
        <f>VLOOKUP(A1034,[2]CHAMCONG!A$7:CI$333,79,0)</f>
        <v/>
      </c>
      <c r="CK1034" s="68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62">
        <f>COUNTIF($G1035:$BP1035,"a")+COUNTIF($G1035:$BP1035,"r0,a5")/2+COUNTIF($G1035:$BP1035,"p5,a5")/2</f>
        <v/>
      </c>
      <c r="BR1035" s="62">
        <f>COUNTIF($G1035:$BP1035,"d")+COUNTIF($G1035:$BP1035,"r0,d5")/2+COUNTIF($G1035:$BP1035,"p5,d5")/2</f>
        <v/>
      </c>
      <c r="BS1035" s="62">
        <f>COUNTIF($G1035:$BP1035,"b")+COUNTIF($G1035:$BP1035,"r0,b5")/2+COUNTIF($G1035:$BP1035,"p5,b5")/2</f>
        <v/>
      </c>
      <c r="BT1035" s="62">
        <f>COUNTIF($G1035:$BP1035,"c")+COUNTIF($G1035:$BP1035,"r0,c5")/2+COUNTIF($G1035:$BP1035,"p5,c5")/2</f>
        <v/>
      </c>
      <c r="BU1035" s="62">
        <f>COUNTIF($G1035:$BP1035,"KH")+COUNTIF($G1035:$BP1035,"TL")+COUNTIF($G1035:$BP1035,"L")</f>
        <v/>
      </c>
      <c r="BV1035" s="62" t="n"/>
      <c r="BW1035" s="62">
        <f>COUNTIF($G1035:$BP1035,"hh")</f>
        <v/>
      </c>
      <c r="BX1035" s="62">
        <f>COUNTIF($G1035:$BP1035,"nt7")</f>
        <v/>
      </c>
      <c r="BY1035" s="62">
        <f>COUNTIF($G1035:$BP1035,"P")+COUNTIF($G1035:$BP1035,"p5,a5")/2+COUNTIF($G1035:$BP1035,"p5,b5")/2+COUNTIF($G1035:$BP1035,"p5,c5")/2+COUNTIF($G1035:$BP1035,"p5,d5")/2</f>
        <v/>
      </c>
      <c r="BZ1035" s="63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4">
        <f>IF(BZ1035&gt;25,4,IF(BZ1035&gt;18,3,IF(BZ1035&gt;12,2,IF(BZ1035&gt;4,1,0))))-BX1035-2+1</f>
        <v/>
      </c>
      <c r="CE1035" s="30" t="n"/>
      <c r="CF1035" s="64">
        <f>CD1035*CI1035</f>
        <v/>
      </c>
      <c r="CG1035" s="65">
        <f>F1035-BY1035+1</f>
        <v/>
      </c>
      <c r="CH1035" s="64">
        <f>CE1035*16</f>
        <v/>
      </c>
      <c r="CI1035" s="66">
        <f>VLOOKUP(A1035,[1]DATA!$A$6:$AI$331,34,0)</f>
        <v/>
      </c>
      <c r="CJ1035" s="67">
        <f>VLOOKUP(A1035,[2]CHAMCONG!A$7:CI$333,79,0)</f>
        <v/>
      </c>
      <c r="CK1035" s="68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62">
        <f>COUNTIF($G1036:$BP1036,"a")+COUNTIF($G1036:$BP1036,"r0,a5")/2+COUNTIF($G1036:$BP1036,"p5,a5")/2</f>
        <v/>
      </c>
      <c r="BR1036" s="62">
        <f>COUNTIF($G1036:$BP1036,"d")+COUNTIF($G1036:$BP1036,"r0,d5")/2+COUNTIF($G1036:$BP1036,"p5,d5")/2</f>
        <v/>
      </c>
      <c r="BS1036" s="62">
        <f>COUNTIF($G1036:$BP1036,"b")+COUNTIF($G1036:$BP1036,"r0,b5")/2+COUNTIF($G1036:$BP1036,"p5,b5")/2</f>
        <v/>
      </c>
      <c r="BT1036" s="62">
        <f>COUNTIF($G1036:$BP1036,"c")+COUNTIF($G1036:$BP1036,"r0,c5")/2+COUNTIF($G1036:$BP1036,"p5,c5")/2</f>
        <v/>
      </c>
      <c r="BU1036" s="62">
        <f>COUNTIF($G1036:$BP1036,"KH")+COUNTIF($G1036:$BP1036,"TL")+COUNTIF($G1036:$BP1036,"L")</f>
        <v/>
      </c>
      <c r="BV1036" s="62" t="n"/>
      <c r="BW1036" s="62">
        <f>COUNTIF($G1036:$BP1036,"hh")</f>
        <v/>
      </c>
      <c r="BX1036" s="62">
        <f>COUNTIF($G1036:$BP1036,"nt7")</f>
        <v/>
      </c>
      <c r="BY1036" s="62">
        <f>COUNTIF($G1036:$BP1036,"P")+COUNTIF($G1036:$BP1036,"p5,a5")/2+COUNTIF($G1036:$BP1036,"p5,b5")/2+COUNTIF($G1036:$BP1036,"p5,c5")/2+COUNTIF($G1036:$BP1036,"p5,d5")/2</f>
        <v/>
      </c>
      <c r="BZ1036" s="63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4">
        <f>IF(BZ1036&gt;25,4,IF(BZ1036&gt;18,3,IF(BZ1036&gt;12,2,IF(BZ1036&gt;4,1,0))))-BX1036-2+1</f>
        <v/>
      </c>
      <c r="CE1036" s="30" t="n"/>
      <c r="CF1036" s="64">
        <f>CD1036*CI1036</f>
        <v/>
      </c>
      <c r="CG1036" s="65">
        <f>F1036-BY1036+1</f>
        <v/>
      </c>
      <c r="CH1036" s="64">
        <f>CE1036*16</f>
        <v/>
      </c>
      <c r="CI1036" s="66">
        <f>VLOOKUP(A1036,[1]DATA!$A$6:$AI$331,34,0)</f>
        <v/>
      </c>
      <c r="CJ1036" s="67">
        <f>VLOOKUP(A1036,[2]CHAMCONG!A$7:CI$333,79,0)</f>
        <v/>
      </c>
      <c r="CK1036" s="68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62">
        <f>COUNTIF($G1037:$BP1037,"a")+COUNTIF($G1037:$BP1037,"r0,a5")/2+COUNTIF($G1037:$BP1037,"p5,a5")/2</f>
        <v/>
      </c>
      <c r="BR1037" s="62">
        <f>COUNTIF($G1037:$BP1037,"d")+COUNTIF($G1037:$BP1037,"r0,d5")/2+COUNTIF($G1037:$BP1037,"p5,d5")/2</f>
        <v/>
      </c>
      <c r="BS1037" s="62">
        <f>COUNTIF($G1037:$BP1037,"b")+COUNTIF($G1037:$BP1037,"r0,b5")/2+COUNTIF($G1037:$BP1037,"p5,b5")/2</f>
        <v/>
      </c>
      <c r="BT1037" s="62">
        <f>COUNTIF($G1037:$BP1037,"c")+COUNTIF($G1037:$BP1037,"r0,c5")/2+COUNTIF($G1037:$BP1037,"p5,c5")/2</f>
        <v/>
      </c>
      <c r="BU1037" s="62">
        <f>COUNTIF($G1037:$BP1037,"KH")+COUNTIF($G1037:$BP1037,"TL")+COUNTIF($G1037:$BP1037,"L")</f>
        <v/>
      </c>
      <c r="BV1037" s="62" t="n"/>
      <c r="BW1037" s="62">
        <f>COUNTIF($G1037:$BP1037,"hh")</f>
        <v/>
      </c>
      <c r="BX1037" s="62">
        <f>COUNTIF($G1037:$BP1037,"nt7")</f>
        <v/>
      </c>
      <c r="BY1037" s="62">
        <f>COUNTIF($G1037:$BP1037,"P")+COUNTIF($G1037:$BP1037,"p5,a5")/2+COUNTIF($G1037:$BP1037,"p5,b5")/2+COUNTIF($G1037:$BP1037,"p5,c5")/2+COUNTIF($G1037:$BP1037,"p5,d5")/2</f>
        <v/>
      </c>
      <c r="BZ1037" s="63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4">
        <f>IF(BZ1037&gt;25,4,IF(BZ1037&gt;18,3,IF(BZ1037&gt;12,2,IF(BZ1037&gt;4,1,0))))-BX1037-2+1</f>
        <v/>
      </c>
      <c r="CE1037" s="30" t="n"/>
      <c r="CF1037" s="64">
        <f>CD1037*CI1037</f>
        <v/>
      </c>
      <c r="CG1037" s="65">
        <f>F1037-BY1037+1</f>
        <v/>
      </c>
      <c r="CH1037" s="64">
        <f>CE1037*16</f>
        <v/>
      </c>
      <c r="CI1037" s="66">
        <f>VLOOKUP(A1037,[1]DATA!$A$6:$AI$331,34,0)</f>
        <v/>
      </c>
      <c r="CJ1037" s="67">
        <f>VLOOKUP(A1037,[2]CHAMCONG!A$7:CI$333,79,0)</f>
        <v/>
      </c>
      <c r="CK1037" s="68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62">
        <f>COUNTIF($G1038:$BP1038,"a")+COUNTIF($G1038:$BP1038,"r0,a5")/2+COUNTIF($G1038:$BP1038,"p5,a5")/2</f>
        <v/>
      </c>
      <c r="BR1038" s="62">
        <f>COUNTIF($G1038:$BP1038,"d")+COUNTIF($G1038:$BP1038,"r0,d5")/2+COUNTIF($G1038:$BP1038,"p5,d5")/2</f>
        <v/>
      </c>
      <c r="BS1038" s="62">
        <f>COUNTIF($G1038:$BP1038,"b")+COUNTIF($G1038:$BP1038,"r0,b5")/2+COUNTIF($G1038:$BP1038,"p5,b5")/2</f>
        <v/>
      </c>
      <c r="BT1038" s="62">
        <f>COUNTIF($G1038:$BP1038,"c")+COUNTIF($G1038:$BP1038,"r0,c5")/2+COUNTIF($G1038:$BP1038,"p5,c5")/2</f>
        <v/>
      </c>
      <c r="BU1038" s="62">
        <f>COUNTIF($G1038:$BP1038,"KH")+COUNTIF($G1038:$BP1038,"TL")+COUNTIF($G1038:$BP1038,"L")</f>
        <v/>
      </c>
      <c r="BV1038" s="62" t="n"/>
      <c r="BW1038" s="62">
        <f>COUNTIF($G1038:$BP1038,"hh")</f>
        <v/>
      </c>
      <c r="BX1038" s="62">
        <f>COUNTIF($G1038:$BP1038,"nt7")</f>
        <v/>
      </c>
      <c r="BY1038" s="62">
        <f>COUNTIF($G1038:$BP1038,"P")+COUNTIF($G1038:$BP1038,"p5,a5")/2+COUNTIF($G1038:$BP1038,"p5,b5")/2+COUNTIF($G1038:$BP1038,"p5,c5")/2+COUNTIF($G1038:$BP1038,"p5,d5")/2</f>
        <v/>
      </c>
      <c r="BZ1038" s="63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4">
        <f>IF(BZ1038&gt;25,4,IF(BZ1038&gt;18,3,IF(BZ1038&gt;12,2,IF(BZ1038&gt;4,1,0))))-BX1038-2+1</f>
        <v/>
      </c>
      <c r="CE1038" s="30" t="n"/>
      <c r="CF1038" s="64">
        <f>CD1038*CI1038</f>
        <v/>
      </c>
      <c r="CG1038" s="65">
        <f>F1038-BY1038+1</f>
        <v/>
      </c>
      <c r="CH1038" s="64">
        <f>CE1038*16</f>
        <v/>
      </c>
      <c r="CI1038" s="66">
        <f>VLOOKUP(A1038,[1]DATA!$A$6:$AI$331,34,0)</f>
        <v/>
      </c>
      <c r="CJ1038" s="67">
        <f>VLOOKUP(A1038,[2]CHAMCONG!A$7:CI$333,79,0)</f>
        <v/>
      </c>
      <c r="CK1038" s="68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62">
        <f>COUNTIF($G1039:$BP1039,"a")+COUNTIF($G1039:$BP1039,"r0,a5")/2+COUNTIF($G1039:$BP1039,"p5,a5")/2</f>
        <v/>
      </c>
      <c r="BR1039" s="62">
        <f>COUNTIF($G1039:$BP1039,"d")+COUNTIF($G1039:$BP1039,"r0,d5")/2+COUNTIF($G1039:$BP1039,"p5,d5")/2</f>
        <v/>
      </c>
      <c r="BS1039" s="62">
        <f>COUNTIF($G1039:$BP1039,"b")+COUNTIF($G1039:$BP1039,"r0,b5")/2+COUNTIF($G1039:$BP1039,"p5,b5")/2</f>
        <v/>
      </c>
      <c r="BT1039" s="62">
        <f>COUNTIF($G1039:$BP1039,"c")+COUNTIF($G1039:$BP1039,"r0,c5")/2+COUNTIF($G1039:$BP1039,"p5,c5")/2</f>
        <v/>
      </c>
      <c r="BU1039" s="62">
        <f>COUNTIF($G1039:$BP1039,"KH")+COUNTIF($G1039:$BP1039,"TL")+COUNTIF($G1039:$BP1039,"L")</f>
        <v/>
      </c>
      <c r="BV1039" s="62" t="n"/>
      <c r="BW1039" s="62">
        <f>COUNTIF($G1039:$BP1039,"hh")</f>
        <v/>
      </c>
      <c r="BX1039" s="62">
        <f>COUNTIF($G1039:$BP1039,"nt7")</f>
        <v/>
      </c>
      <c r="BY1039" s="62">
        <f>COUNTIF($G1039:$BP1039,"P")+COUNTIF($G1039:$BP1039,"p5,a5")/2+COUNTIF($G1039:$BP1039,"p5,b5")/2+COUNTIF($G1039:$BP1039,"p5,c5")/2+COUNTIF($G1039:$BP1039,"p5,d5")/2</f>
        <v/>
      </c>
      <c r="BZ1039" s="63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4">
        <f>IF(BZ1039&gt;25,4,IF(BZ1039&gt;18,3,IF(BZ1039&gt;12,2,IF(BZ1039&gt;4,1,0))))-BX1039-2+1</f>
        <v/>
      </c>
      <c r="CE1039" s="30" t="n"/>
      <c r="CF1039" s="64">
        <f>CD1039*CI1039</f>
        <v/>
      </c>
      <c r="CG1039" s="65">
        <f>F1039-BY1039+1</f>
        <v/>
      </c>
      <c r="CH1039" s="64">
        <f>CE1039*16</f>
        <v/>
      </c>
      <c r="CI1039" s="66">
        <f>VLOOKUP(A1039,[1]DATA!$A$6:$AI$331,34,0)</f>
        <v/>
      </c>
      <c r="CJ1039" s="67">
        <f>VLOOKUP(A1039,[2]CHAMCONG!A$7:CI$333,79,0)</f>
        <v/>
      </c>
      <c r="CK1039" s="68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62">
        <f>COUNTIF($G1040:$BP1040,"a")+COUNTIF($G1040:$BP1040,"r0,a5")/2+COUNTIF($G1040:$BP1040,"p5,a5")/2</f>
        <v/>
      </c>
      <c r="BR1040" s="62">
        <f>COUNTIF($G1040:$BP1040,"d")+COUNTIF($G1040:$BP1040,"r0,d5")/2+COUNTIF($G1040:$BP1040,"p5,d5")/2</f>
        <v/>
      </c>
      <c r="BS1040" s="62">
        <f>COUNTIF($G1040:$BP1040,"b")+COUNTIF($G1040:$BP1040,"r0,b5")/2+COUNTIF($G1040:$BP1040,"p5,b5")/2</f>
        <v/>
      </c>
      <c r="BT1040" s="62">
        <f>COUNTIF($G1040:$BP1040,"c")+COUNTIF($G1040:$BP1040,"r0,c5")/2+COUNTIF($G1040:$BP1040,"p5,c5")/2</f>
        <v/>
      </c>
      <c r="BU1040" s="62">
        <f>COUNTIF($G1040:$BP1040,"KH")+COUNTIF($G1040:$BP1040,"TL")+COUNTIF($G1040:$BP1040,"L")</f>
        <v/>
      </c>
      <c r="BV1040" s="62" t="n"/>
      <c r="BW1040" s="62">
        <f>COUNTIF($G1040:$BP1040,"hh")</f>
        <v/>
      </c>
      <c r="BX1040" s="62">
        <f>COUNTIF($G1040:$BP1040,"nt7")</f>
        <v/>
      </c>
      <c r="BY1040" s="62">
        <f>COUNTIF($G1040:$BP1040,"P")+COUNTIF($G1040:$BP1040,"p5,a5")/2+COUNTIF($G1040:$BP1040,"p5,b5")/2+COUNTIF($G1040:$BP1040,"p5,c5")/2+COUNTIF($G1040:$BP1040,"p5,d5")/2</f>
        <v/>
      </c>
      <c r="BZ1040" s="63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4">
        <f>IF(BZ1040&gt;25,4,IF(BZ1040&gt;18,3,IF(BZ1040&gt;12,2,IF(BZ1040&gt;4,1,0))))-BX1040-2+1</f>
        <v/>
      </c>
      <c r="CE1040" s="30" t="n"/>
      <c r="CF1040" s="64">
        <f>CD1040*CI1040</f>
        <v/>
      </c>
      <c r="CG1040" s="65">
        <f>F1040-BY1040+1</f>
        <v/>
      </c>
      <c r="CH1040" s="64">
        <f>CE1040*16</f>
        <v/>
      </c>
      <c r="CI1040" s="66">
        <f>VLOOKUP(A1040,[1]DATA!$A$6:$AI$331,34,0)</f>
        <v/>
      </c>
      <c r="CJ1040" s="67">
        <f>VLOOKUP(A1040,[2]CHAMCONG!A$7:CI$333,79,0)</f>
        <v/>
      </c>
      <c r="CK1040" s="68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62">
        <f>COUNTIF($G1041:$BP1041,"a")+COUNTIF($G1041:$BP1041,"r0,a5")/2+COUNTIF($G1041:$BP1041,"p5,a5")/2</f>
        <v/>
      </c>
      <c r="BR1041" s="62">
        <f>COUNTIF($G1041:$BP1041,"d")+COUNTIF($G1041:$BP1041,"r0,d5")/2+COUNTIF($G1041:$BP1041,"p5,d5")/2</f>
        <v/>
      </c>
      <c r="BS1041" s="62">
        <f>COUNTIF($G1041:$BP1041,"b")+COUNTIF($G1041:$BP1041,"r0,b5")/2+COUNTIF($G1041:$BP1041,"p5,b5")/2</f>
        <v/>
      </c>
      <c r="BT1041" s="62">
        <f>COUNTIF($G1041:$BP1041,"c")+COUNTIF($G1041:$BP1041,"r0,c5")/2+COUNTIF($G1041:$BP1041,"p5,c5")/2</f>
        <v/>
      </c>
      <c r="BU1041" s="62">
        <f>COUNTIF($G1041:$BP1041,"KH")+COUNTIF($G1041:$BP1041,"TL")+COUNTIF($G1041:$BP1041,"L")</f>
        <v/>
      </c>
      <c r="BV1041" s="62" t="n"/>
      <c r="BW1041" s="62">
        <f>COUNTIF($G1041:$BP1041,"hh")</f>
        <v/>
      </c>
      <c r="BX1041" s="62">
        <f>COUNTIF($G1041:$BP1041,"nt7")</f>
        <v/>
      </c>
      <c r="BY1041" s="62">
        <f>COUNTIF($G1041:$BP1041,"P")+COUNTIF($G1041:$BP1041,"p5,a5")/2+COUNTIF($G1041:$BP1041,"p5,b5")/2+COUNTIF($G1041:$BP1041,"p5,c5")/2+COUNTIF($G1041:$BP1041,"p5,d5")/2</f>
        <v/>
      </c>
      <c r="BZ1041" s="63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4">
        <f>IF(BZ1041&gt;25,4,IF(BZ1041&gt;18,3,IF(BZ1041&gt;12,2,IF(BZ1041&gt;4,1,0))))-BX1041-2+1</f>
        <v/>
      </c>
      <c r="CE1041" s="30" t="n"/>
      <c r="CF1041" s="64">
        <f>CD1041*CI1041</f>
        <v/>
      </c>
      <c r="CG1041" s="65">
        <f>F1041-BY1041+1</f>
        <v/>
      </c>
      <c r="CH1041" s="64">
        <f>CE1041*16</f>
        <v/>
      </c>
      <c r="CI1041" s="66">
        <f>VLOOKUP(A1041,[1]DATA!$A$6:$AI$331,34,0)</f>
        <v/>
      </c>
      <c r="CJ1041" s="67">
        <f>VLOOKUP(A1041,[2]CHAMCONG!A$7:CI$333,79,0)</f>
        <v/>
      </c>
      <c r="CK1041" s="68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62">
        <f>COUNTIF($G1042:$BP1042,"a")+COUNTIF($G1042:$BP1042,"r0,a5")/2+COUNTIF($G1042:$BP1042,"p5,a5")/2</f>
        <v/>
      </c>
      <c r="BR1042" s="62">
        <f>COUNTIF($G1042:$BP1042,"d")+COUNTIF($G1042:$BP1042,"r0,d5")/2+COUNTIF($G1042:$BP1042,"p5,d5")/2</f>
        <v/>
      </c>
      <c r="BS1042" s="62">
        <f>COUNTIF($G1042:$BP1042,"b")+COUNTIF($G1042:$BP1042,"r0,b5")/2+COUNTIF($G1042:$BP1042,"p5,b5")/2</f>
        <v/>
      </c>
      <c r="BT1042" s="62">
        <f>COUNTIF($G1042:$BP1042,"c")+COUNTIF($G1042:$BP1042,"r0,c5")/2+COUNTIF($G1042:$BP1042,"p5,c5")/2</f>
        <v/>
      </c>
      <c r="BU1042" s="62">
        <f>COUNTIF($G1042:$BP1042,"KH")+COUNTIF($G1042:$BP1042,"TL")+COUNTIF($G1042:$BP1042,"L")</f>
        <v/>
      </c>
      <c r="BV1042" s="62" t="n"/>
      <c r="BW1042" s="62">
        <f>COUNTIF($G1042:$BP1042,"hh")</f>
        <v/>
      </c>
      <c r="BX1042" s="62">
        <f>COUNTIF($G1042:$BP1042,"nt7")</f>
        <v/>
      </c>
      <c r="BY1042" s="62">
        <f>COUNTIF($G1042:$BP1042,"P")+COUNTIF($G1042:$BP1042,"p5,a5")/2+COUNTIF($G1042:$BP1042,"p5,b5")/2+COUNTIF($G1042:$BP1042,"p5,c5")/2+COUNTIF($G1042:$BP1042,"p5,d5")/2</f>
        <v/>
      </c>
      <c r="BZ1042" s="63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4">
        <f>IF(BZ1042&gt;25,4,IF(BZ1042&gt;18,3,IF(BZ1042&gt;12,2,IF(BZ1042&gt;4,1,0))))-BX1042-2+1</f>
        <v/>
      </c>
      <c r="CE1042" s="30" t="n"/>
      <c r="CF1042" s="64">
        <f>CD1042*CI1042</f>
        <v/>
      </c>
      <c r="CG1042" s="65">
        <f>F1042-BY1042+1</f>
        <v/>
      </c>
      <c r="CH1042" s="64">
        <f>CE1042*16</f>
        <v/>
      </c>
      <c r="CI1042" s="66">
        <f>VLOOKUP(A1042,[1]DATA!$A$6:$AI$331,34,0)</f>
        <v/>
      </c>
      <c r="CJ1042" s="67">
        <f>VLOOKUP(A1042,[2]CHAMCONG!A$7:CI$333,79,0)</f>
        <v/>
      </c>
      <c r="CK1042" s="68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62">
        <f>COUNTIF($G1043:$BP1043,"a")+COUNTIF($G1043:$BP1043,"r0,a5")/2+COUNTIF($G1043:$BP1043,"p5,a5")/2</f>
        <v/>
      </c>
      <c r="BR1043" s="62">
        <f>COUNTIF($G1043:$BP1043,"d")+COUNTIF($G1043:$BP1043,"r0,d5")/2+COUNTIF($G1043:$BP1043,"p5,d5")/2</f>
        <v/>
      </c>
      <c r="BS1043" s="62">
        <f>COUNTIF($G1043:$BP1043,"b")+COUNTIF($G1043:$BP1043,"r0,b5")/2+COUNTIF($G1043:$BP1043,"p5,b5")/2</f>
        <v/>
      </c>
      <c r="BT1043" s="62">
        <f>COUNTIF($G1043:$BP1043,"c")+COUNTIF($G1043:$BP1043,"r0,c5")/2+COUNTIF($G1043:$BP1043,"p5,c5")/2</f>
        <v/>
      </c>
      <c r="BU1043" s="62">
        <f>COUNTIF($G1043:$BP1043,"KH")+COUNTIF($G1043:$BP1043,"TL")+COUNTIF($G1043:$BP1043,"L")</f>
        <v/>
      </c>
      <c r="BV1043" s="62" t="n"/>
      <c r="BW1043" s="62">
        <f>COUNTIF($G1043:$BP1043,"hh")</f>
        <v/>
      </c>
      <c r="BX1043" s="62">
        <f>COUNTIF($G1043:$BP1043,"nt7")</f>
        <v/>
      </c>
      <c r="BY1043" s="62">
        <f>COUNTIF($G1043:$BP1043,"P")+COUNTIF($G1043:$BP1043,"p5,a5")/2+COUNTIF($G1043:$BP1043,"p5,b5")/2+COUNTIF($G1043:$BP1043,"p5,c5")/2+COUNTIF($G1043:$BP1043,"p5,d5")/2</f>
        <v/>
      </c>
      <c r="BZ1043" s="63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4">
        <f>IF(BZ1043&gt;25,4,IF(BZ1043&gt;18,3,IF(BZ1043&gt;12,2,IF(BZ1043&gt;4,1,0))))-BX1043-2+1</f>
        <v/>
      </c>
      <c r="CE1043" s="30" t="n"/>
      <c r="CF1043" s="64">
        <f>CD1043*CI1043</f>
        <v/>
      </c>
      <c r="CG1043" s="65">
        <f>F1043-BY1043+1</f>
        <v/>
      </c>
      <c r="CH1043" s="64">
        <f>CE1043*16</f>
        <v/>
      </c>
      <c r="CI1043" s="66">
        <f>VLOOKUP(A1043,[1]DATA!$A$6:$AI$331,34,0)</f>
        <v/>
      </c>
      <c r="CJ1043" s="67">
        <f>VLOOKUP(A1043,[2]CHAMCONG!A$7:CI$333,79,0)</f>
        <v/>
      </c>
      <c r="CK1043" s="68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62">
        <f>COUNTIF($G1044:$BP1044,"a")+COUNTIF($G1044:$BP1044,"r0,a5")/2+COUNTIF($G1044:$BP1044,"p5,a5")/2</f>
        <v/>
      </c>
      <c r="BR1044" s="62">
        <f>COUNTIF($G1044:$BP1044,"d")+COUNTIF($G1044:$BP1044,"r0,d5")/2+COUNTIF($G1044:$BP1044,"p5,d5")/2</f>
        <v/>
      </c>
      <c r="BS1044" s="62">
        <f>COUNTIF($G1044:$BP1044,"b")+COUNTIF($G1044:$BP1044,"r0,b5")/2+COUNTIF($G1044:$BP1044,"p5,b5")/2</f>
        <v/>
      </c>
      <c r="BT1044" s="62">
        <f>COUNTIF($G1044:$BP1044,"c")+COUNTIF($G1044:$BP1044,"r0,c5")/2+COUNTIF($G1044:$BP1044,"p5,c5")/2</f>
        <v/>
      </c>
      <c r="BU1044" s="62">
        <f>COUNTIF($G1044:$BP1044,"KH")+COUNTIF($G1044:$BP1044,"TL")+COUNTIF($G1044:$BP1044,"L")</f>
        <v/>
      </c>
      <c r="BV1044" s="62" t="n"/>
      <c r="BW1044" s="62">
        <f>COUNTIF($G1044:$BP1044,"hh")</f>
        <v/>
      </c>
      <c r="BX1044" s="62">
        <f>COUNTIF($G1044:$BP1044,"nt7")</f>
        <v/>
      </c>
      <c r="BY1044" s="62">
        <f>COUNTIF($G1044:$BP1044,"P")+COUNTIF($G1044:$BP1044,"p5,a5")/2+COUNTIF($G1044:$BP1044,"p5,b5")/2+COUNTIF($G1044:$BP1044,"p5,c5")/2+COUNTIF($G1044:$BP1044,"p5,d5")/2</f>
        <v/>
      </c>
      <c r="BZ1044" s="63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4">
        <f>IF(BZ1044&gt;25,4,IF(BZ1044&gt;18,3,IF(BZ1044&gt;12,2,IF(BZ1044&gt;4,1,0))))-BX1044-2+1</f>
        <v/>
      </c>
      <c r="CE1044" s="30" t="n"/>
      <c r="CF1044" s="64">
        <f>CD1044*CI1044</f>
        <v/>
      </c>
      <c r="CG1044" s="65">
        <f>F1044-BY1044+1</f>
        <v/>
      </c>
      <c r="CH1044" s="64">
        <f>CE1044*16</f>
        <v/>
      </c>
      <c r="CI1044" s="66">
        <f>VLOOKUP(A1044,[1]DATA!$A$6:$AI$331,34,0)</f>
        <v/>
      </c>
      <c r="CJ1044" s="67">
        <f>VLOOKUP(A1044,[2]CHAMCONG!A$7:CI$333,79,0)</f>
        <v/>
      </c>
      <c r="CK1044" s="68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62">
        <f>COUNTIF($G1045:$BP1045,"a")+COUNTIF($G1045:$BP1045,"r0,a5")/2+COUNTIF($G1045:$BP1045,"p5,a5")/2</f>
        <v/>
      </c>
      <c r="BR1045" s="62">
        <f>COUNTIF($G1045:$BP1045,"d")+COUNTIF($G1045:$BP1045,"r0,d5")/2+COUNTIF($G1045:$BP1045,"p5,d5")/2</f>
        <v/>
      </c>
      <c r="BS1045" s="62">
        <f>COUNTIF($G1045:$BP1045,"b")+COUNTIF($G1045:$BP1045,"r0,b5")/2+COUNTIF($G1045:$BP1045,"p5,b5")/2</f>
        <v/>
      </c>
      <c r="BT1045" s="62">
        <f>COUNTIF($G1045:$BP1045,"c")+COUNTIF($G1045:$BP1045,"r0,c5")/2+COUNTIF($G1045:$BP1045,"p5,c5")/2</f>
        <v/>
      </c>
      <c r="BU1045" s="62">
        <f>COUNTIF($G1045:$BP1045,"KH")+COUNTIF($G1045:$BP1045,"TL")+COUNTIF($G1045:$BP1045,"L")</f>
        <v/>
      </c>
      <c r="BV1045" s="62" t="n"/>
      <c r="BW1045" s="62">
        <f>COUNTIF($G1045:$BP1045,"hh")</f>
        <v/>
      </c>
      <c r="BX1045" s="62">
        <f>COUNTIF($G1045:$BP1045,"nt7")</f>
        <v/>
      </c>
      <c r="BY1045" s="62">
        <f>COUNTIF($G1045:$BP1045,"P")+COUNTIF($G1045:$BP1045,"p5,a5")/2+COUNTIF($G1045:$BP1045,"p5,b5")/2+COUNTIF($G1045:$BP1045,"p5,c5")/2+COUNTIF($G1045:$BP1045,"p5,d5")/2</f>
        <v/>
      </c>
      <c r="BZ1045" s="63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4">
        <f>IF(BZ1045&gt;25,4,IF(BZ1045&gt;18,3,IF(BZ1045&gt;12,2,IF(BZ1045&gt;4,1,0))))-BX1045-2+1</f>
        <v/>
      </c>
      <c r="CE1045" s="30" t="n"/>
      <c r="CF1045" s="64">
        <f>CD1045*CI1045</f>
        <v/>
      </c>
      <c r="CG1045" s="65">
        <f>F1045-BY1045+1</f>
        <v/>
      </c>
      <c r="CH1045" s="64">
        <f>CE1045*16</f>
        <v/>
      </c>
      <c r="CI1045" s="66">
        <f>VLOOKUP(A1045,[1]DATA!$A$6:$AI$331,34,0)</f>
        <v/>
      </c>
      <c r="CJ1045" s="67">
        <f>VLOOKUP(A1045,[2]CHAMCONG!A$7:CI$333,79,0)</f>
        <v/>
      </c>
      <c r="CK1045" s="68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62">
        <f>COUNTIF($G1046:$BP1046,"a")+COUNTIF($G1046:$BP1046,"r0,a5")/2+COUNTIF($G1046:$BP1046,"p5,a5")/2</f>
        <v/>
      </c>
      <c r="BR1046" s="62">
        <f>COUNTIF($G1046:$BP1046,"d")+COUNTIF($G1046:$BP1046,"r0,d5")/2+COUNTIF($G1046:$BP1046,"p5,d5")/2</f>
        <v/>
      </c>
      <c r="BS1046" s="62">
        <f>COUNTIF($G1046:$BP1046,"b")+COUNTIF($G1046:$BP1046,"r0,b5")/2+COUNTIF($G1046:$BP1046,"p5,b5")/2</f>
        <v/>
      </c>
      <c r="BT1046" s="62">
        <f>COUNTIF($G1046:$BP1046,"c")+COUNTIF($G1046:$BP1046,"r0,c5")/2+COUNTIF($G1046:$BP1046,"p5,c5")/2</f>
        <v/>
      </c>
      <c r="BU1046" s="62">
        <f>COUNTIF($G1046:$BP1046,"KH")+COUNTIF($G1046:$BP1046,"TL")+COUNTIF($G1046:$BP1046,"L")</f>
        <v/>
      </c>
      <c r="BV1046" s="62" t="n"/>
      <c r="BW1046" s="62">
        <f>COUNTIF($G1046:$BP1046,"hh")</f>
        <v/>
      </c>
      <c r="BX1046" s="62">
        <f>COUNTIF($G1046:$BP1046,"nt7")</f>
        <v/>
      </c>
      <c r="BY1046" s="62">
        <f>COUNTIF($G1046:$BP1046,"P")+COUNTIF($G1046:$BP1046,"p5,a5")/2+COUNTIF($G1046:$BP1046,"p5,b5")/2+COUNTIF($G1046:$BP1046,"p5,c5")/2+COUNTIF($G1046:$BP1046,"p5,d5")/2</f>
        <v/>
      </c>
      <c r="BZ1046" s="63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4">
        <f>IF(BZ1046&gt;25,4,IF(BZ1046&gt;18,3,IF(BZ1046&gt;12,2,IF(BZ1046&gt;4,1,0))))-BX1046-2+1</f>
        <v/>
      </c>
      <c r="CE1046" s="30" t="n"/>
      <c r="CF1046" s="64">
        <f>CD1046*CI1046</f>
        <v/>
      </c>
      <c r="CG1046" s="65">
        <f>F1046-BY1046+1</f>
        <v/>
      </c>
      <c r="CH1046" s="64">
        <f>CE1046*16</f>
        <v/>
      </c>
      <c r="CI1046" s="66">
        <f>VLOOKUP(A1046,[1]DATA!$A$6:$AI$331,34,0)</f>
        <v/>
      </c>
      <c r="CJ1046" s="67">
        <f>VLOOKUP(A1046,[2]CHAMCONG!A$7:CI$333,79,0)</f>
        <v/>
      </c>
      <c r="CK1046" s="68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62">
        <f>COUNTIF($G1047:$BP1047,"a")+COUNTIF($G1047:$BP1047,"r0,a5")/2+COUNTIF($G1047:$BP1047,"p5,a5")/2</f>
        <v/>
      </c>
      <c r="BR1047" s="62">
        <f>COUNTIF($G1047:$BP1047,"d")+COUNTIF($G1047:$BP1047,"r0,d5")/2+COUNTIF($G1047:$BP1047,"p5,d5")/2</f>
        <v/>
      </c>
      <c r="BS1047" s="62">
        <f>COUNTIF($G1047:$BP1047,"b")+COUNTIF($G1047:$BP1047,"r0,b5")/2+COUNTIF($G1047:$BP1047,"p5,b5")/2</f>
        <v/>
      </c>
      <c r="BT1047" s="62">
        <f>COUNTIF($G1047:$BP1047,"c")+COUNTIF($G1047:$BP1047,"r0,c5")/2+COUNTIF($G1047:$BP1047,"p5,c5")/2</f>
        <v/>
      </c>
      <c r="BU1047" s="62">
        <f>COUNTIF($G1047:$BP1047,"KH")+COUNTIF($G1047:$BP1047,"TL")+COUNTIF($G1047:$BP1047,"L")</f>
        <v/>
      </c>
      <c r="BV1047" s="62" t="n"/>
      <c r="BW1047" s="62">
        <f>COUNTIF($G1047:$BP1047,"hh")</f>
        <v/>
      </c>
      <c r="BX1047" s="62">
        <f>COUNTIF($G1047:$BP1047,"nt7")</f>
        <v/>
      </c>
      <c r="BY1047" s="62">
        <f>COUNTIF($G1047:$BP1047,"P")+COUNTIF($G1047:$BP1047,"p5,a5")/2+COUNTIF($G1047:$BP1047,"p5,b5")/2+COUNTIF($G1047:$BP1047,"p5,c5")/2+COUNTIF($G1047:$BP1047,"p5,d5")/2</f>
        <v/>
      </c>
      <c r="BZ1047" s="63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4">
        <f>IF(BZ1047&gt;25,4,IF(BZ1047&gt;18,3,IF(BZ1047&gt;12,2,IF(BZ1047&gt;4,1,0))))-BX1047-2+1</f>
        <v/>
      </c>
      <c r="CE1047" s="30" t="n"/>
      <c r="CF1047" s="64">
        <f>CD1047*CI1047</f>
        <v/>
      </c>
      <c r="CG1047" s="65">
        <f>F1047-BY1047+1</f>
        <v/>
      </c>
      <c r="CH1047" s="64">
        <f>CE1047*16</f>
        <v/>
      </c>
      <c r="CI1047" s="66">
        <f>VLOOKUP(A1047,[1]DATA!$A$6:$AI$331,34,0)</f>
        <v/>
      </c>
      <c r="CJ1047" s="67">
        <f>VLOOKUP(A1047,[2]CHAMCONG!A$7:CI$333,79,0)</f>
        <v/>
      </c>
      <c r="CK1047" s="68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62">
        <f>COUNTIF($G1048:$BP1048,"a")+COUNTIF($G1048:$BP1048,"r0,a5")/2+COUNTIF($G1048:$BP1048,"p5,a5")/2</f>
        <v/>
      </c>
      <c r="BR1048" s="62">
        <f>COUNTIF($G1048:$BP1048,"d")+COUNTIF($G1048:$BP1048,"r0,d5")/2+COUNTIF($G1048:$BP1048,"p5,d5")/2</f>
        <v/>
      </c>
      <c r="BS1048" s="62">
        <f>COUNTIF($G1048:$BP1048,"b")+COUNTIF($G1048:$BP1048,"r0,b5")/2+COUNTIF($G1048:$BP1048,"p5,b5")/2</f>
        <v/>
      </c>
      <c r="BT1048" s="62">
        <f>COUNTIF($G1048:$BP1048,"c")+COUNTIF($G1048:$BP1048,"r0,c5")/2+COUNTIF($G1048:$BP1048,"p5,c5")/2</f>
        <v/>
      </c>
      <c r="BU1048" s="62">
        <f>COUNTIF($G1048:$BP1048,"KH")+COUNTIF($G1048:$BP1048,"TL")+COUNTIF($G1048:$BP1048,"L")</f>
        <v/>
      </c>
      <c r="BV1048" s="62" t="n"/>
      <c r="BW1048" s="62">
        <f>COUNTIF($G1048:$BP1048,"hh")</f>
        <v/>
      </c>
      <c r="BX1048" s="62">
        <f>COUNTIF($G1048:$BP1048,"nt7")</f>
        <v/>
      </c>
      <c r="BY1048" s="62">
        <f>COUNTIF($G1048:$BP1048,"P")+COUNTIF($G1048:$BP1048,"p5,a5")/2+COUNTIF($G1048:$BP1048,"p5,b5")/2+COUNTIF($G1048:$BP1048,"p5,c5")/2+COUNTIF($G1048:$BP1048,"p5,d5")/2</f>
        <v/>
      </c>
      <c r="BZ1048" s="63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4">
        <f>IF(BZ1048&gt;25,4,IF(BZ1048&gt;18,3,IF(BZ1048&gt;12,2,IF(BZ1048&gt;4,1,0))))-BX1048-2+1</f>
        <v/>
      </c>
      <c r="CE1048" s="30" t="n"/>
      <c r="CF1048" s="64">
        <f>CD1048*CI1048</f>
        <v/>
      </c>
      <c r="CG1048" s="65">
        <f>F1048-BY1048+1</f>
        <v/>
      </c>
      <c r="CH1048" s="64">
        <f>CE1048*16</f>
        <v/>
      </c>
      <c r="CI1048" s="66">
        <f>VLOOKUP(A1048,[1]DATA!$A$6:$AI$331,34,0)</f>
        <v/>
      </c>
      <c r="CJ1048" s="67">
        <f>VLOOKUP(A1048,[2]CHAMCONG!A$7:CI$333,79,0)</f>
        <v/>
      </c>
      <c r="CK1048" s="68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62">
        <f>COUNTIF($G1049:$BP1049,"a")+COUNTIF($G1049:$BP1049,"r0,a5")/2+COUNTIF($G1049:$BP1049,"p5,a5")/2</f>
        <v/>
      </c>
      <c r="BR1049" s="62">
        <f>COUNTIF($G1049:$BP1049,"d")+COUNTIF($G1049:$BP1049,"r0,d5")/2+COUNTIF($G1049:$BP1049,"p5,d5")/2</f>
        <v/>
      </c>
      <c r="BS1049" s="62">
        <f>COUNTIF($G1049:$BP1049,"b")+COUNTIF($G1049:$BP1049,"r0,b5")/2+COUNTIF($G1049:$BP1049,"p5,b5")/2</f>
        <v/>
      </c>
      <c r="BT1049" s="62">
        <f>COUNTIF($G1049:$BP1049,"c")+COUNTIF($G1049:$BP1049,"r0,c5")/2+COUNTIF($G1049:$BP1049,"p5,c5")/2</f>
        <v/>
      </c>
      <c r="BU1049" s="62">
        <f>COUNTIF($G1049:$BP1049,"KH")+COUNTIF($G1049:$BP1049,"TL")+COUNTIF($G1049:$BP1049,"L")</f>
        <v/>
      </c>
      <c r="BV1049" s="62" t="n"/>
      <c r="BW1049" s="62">
        <f>COUNTIF($G1049:$BP1049,"hh")</f>
        <v/>
      </c>
      <c r="BX1049" s="62">
        <f>COUNTIF($G1049:$BP1049,"nt7")</f>
        <v/>
      </c>
      <c r="BY1049" s="62">
        <f>COUNTIF($G1049:$BP1049,"P")+COUNTIF($G1049:$BP1049,"p5,a5")/2+COUNTIF($G1049:$BP1049,"p5,b5")/2+COUNTIF($G1049:$BP1049,"p5,c5")/2+COUNTIF($G1049:$BP1049,"p5,d5")/2</f>
        <v/>
      </c>
      <c r="BZ1049" s="63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4">
        <f>IF(BZ1049&gt;25,4,IF(BZ1049&gt;18,3,IF(BZ1049&gt;12,2,IF(BZ1049&gt;4,1,0))))-BX1049-2+1</f>
        <v/>
      </c>
      <c r="CE1049" s="30" t="n"/>
      <c r="CF1049" s="64">
        <f>CD1049*CI1049</f>
        <v/>
      </c>
      <c r="CG1049" s="65">
        <f>F1049-BY1049+1</f>
        <v/>
      </c>
      <c r="CH1049" s="64">
        <f>CE1049*16</f>
        <v/>
      </c>
      <c r="CI1049" s="66">
        <f>VLOOKUP(A1049,[1]DATA!$A$6:$AI$331,34,0)</f>
        <v/>
      </c>
      <c r="CJ1049" s="67">
        <f>VLOOKUP(A1049,[2]CHAMCONG!A$7:CI$333,79,0)</f>
        <v/>
      </c>
      <c r="CK1049" s="68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62">
        <f>COUNTIF($G1050:$BP1050,"a")+COUNTIF($G1050:$BP1050,"r0,a5")/2+COUNTIF($G1050:$BP1050,"p5,a5")/2</f>
        <v/>
      </c>
      <c r="BR1050" s="62">
        <f>COUNTIF($G1050:$BP1050,"d")+COUNTIF($G1050:$BP1050,"r0,d5")/2+COUNTIF($G1050:$BP1050,"p5,d5")/2</f>
        <v/>
      </c>
      <c r="BS1050" s="62">
        <f>COUNTIF($G1050:$BP1050,"b")+COUNTIF($G1050:$BP1050,"r0,b5")/2+COUNTIF($G1050:$BP1050,"p5,b5")/2</f>
        <v/>
      </c>
      <c r="BT1050" s="62">
        <f>COUNTIF($G1050:$BP1050,"c")+COUNTIF($G1050:$BP1050,"r0,c5")/2+COUNTIF($G1050:$BP1050,"p5,c5")/2</f>
        <v/>
      </c>
      <c r="BU1050" s="62">
        <f>COUNTIF($G1050:$BP1050,"KH")+COUNTIF($G1050:$BP1050,"TL")+COUNTIF($G1050:$BP1050,"L")</f>
        <v/>
      </c>
      <c r="BV1050" s="62" t="n"/>
      <c r="BW1050" s="62">
        <f>COUNTIF($G1050:$BP1050,"hh")</f>
        <v/>
      </c>
      <c r="BX1050" s="62">
        <f>COUNTIF($G1050:$BP1050,"nt7")</f>
        <v/>
      </c>
      <c r="BY1050" s="62">
        <f>COUNTIF($G1050:$BP1050,"P")+COUNTIF($G1050:$BP1050,"p5,a5")/2+COUNTIF($G1050:$BP1050,"p5,b5")/2+COUNTIF($G1050:$BP1050,"p5,c5")/2+COUNTIF($G1050:$BP1050,"p5,d5")/2</f>
        <v/>
      </c>
      <c r="BZ1050" s="63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4">
        <f>IF(BZ1050&gt;25,4,IF(BZ1050&gt;18,3,IF(BZ1050&gt;12,2,IF(BZ1050&gt;4,1,0))))-BX1050-2+1</f>
        <v/>
      </c>
      <c r="CE1050" s="30" t="n"/>
      <c r="CF1050" s="64">
        <f>CD1050*CI1050</f>
        <v/>
      </c>
      <c r="CG1050" s="65">
        <f>F1050-BY1050+1</f>
        <v/>
      </c>
      <c r="CH1050" s="64">
        <f>CE1050*16</f>
        <v/>
      </c>
      <c r="CI1050" s="66">
        <f>VLOOKUP(A1050,[1]DATA!$A$6:$AI$331,34,0)</f>
        <v/>
      </c>
      <c r="CJ1050" s="67">
        <f>VLOOKUP(A1050,[2]CHAMCONG!A$7:CI$333,79,0)</f>
        <v/>
      </c>
      <c r="CK1050" s="68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62">
        <f>COUNTIF($G1051:$BP1051,"a")+COUNTIF($G1051:$BP1051,"r0,a5")/2+COUNTIF($G1051:$BP1051,"p5,a5")/2</f>
        <v/>
      </c>
      <c r="BR1051" s="62">
        <f>COUNTIF($G1051:$BP1051,"d")+COUNTIF($G1051:$BP1051,"r0,d5")/2+COUNTIF($G1051:$BP1051,"p5,d5")/2</f>
        <v/>
      </c>
      <c r="BS1051" s="62">
        <f>COUNTIF($G1051:$BP1051,"b")+COUNTIF($G1051:$BP1051,"r0,b5")/2+COUNTIF($G1051:$BP1051,"p5,b5")/2</f>
        <v/>
      </c>
      <c r="BT1051" s="62">
        <f>COUNTIF($G1051:$BP1051,"c")+COUNTIF($G1051:$BP1051,"r0,c5")/2+COUNTIF($G1051:$BP1051,"p5,c5")/2</f>
        <v/>
      </c>
      <c r="BU1051" s="62">
        <f>COUNTIF($G1051:$BP1051,"KH")+COUNTIF($G1051:$BP1051,"TL")+COUNTIF($G1051:$BP1051,"L")</f>
        <v/>
      </c>
      <c r="BV1051" s="62" t="n"/>
      <c r="BW1051" s="62">
        <f>COUNTIF($G1051:$BP1051,"hh")</f>
        <v/>
      </c>
      <c r="BX1051" s="62">
        <f>COUNTIF($G1051:$BP1051,"nt7")</f>
        <v/>
      </c>
      <c r="BY1051" s="62">
        <f>COUNTIF($G1051:$BP1051,"P")+COUNTIF($G1051:$BP1051,"p5,a5")/2+COUNTIF($G1051:$BP1051,"p5,b5")/2+COUNTIF($G1051:$BP1051,"p5,c5")/2+COUNTIF($G1051:$BP1051,"p5,d5")/2</f>
        <v/>
      </c>
      <c r="BZ1051" s="63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4">
        <f>IF(BZ1051&gt;25,4,IF(BZ1051&gt;18,3,IF(BZ1051&gt;12,2,IF(BZ1051&gt;4,1,0))))-BX1051-2+1</f>
        <v/>
      </c>
      <c r="CE1051" s="30" t="n"/>
      <c r="CF1051" s="64">
        <f>CD1051*CI1051</f>
        <v/>
      </c>
      <c r="CG1051" s="65">
        <f>F1051-BY1051+1</f>
        <v/>
      </c>
      <c r="CH1051" s="64">
        <f>CE1051*16</f>
        <v/>
      </c>
      <c r="CI1051" s="66">
        <f>VLOOKUP(A1051,[1]DATA!$A$6:$AI$331,34,0)</f>
        <v/>
      </c>
      <c r="CJ1051" s="67">
        <f>VLOOKUP(A1051,[2]CHAMCONG!A$7:CI$333,79,0)</f>
        <v/>
      </c>
      <c r="CK1051" s="68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62">
        <f>COUNTIF($G1052:$BP1052,"a")+COUNTIF($G1052:$BP1052,"r0,a5")/2+COUNTIF($G1052:$BP1052,"p5,a5")/2</f>
        <v/>
      </c>
      <c r="BR1052" s="62">
        <f>COUNTIF($G1052:$BP1052,"d")+COUNTIF($G1052:$BP1052,"r0,d5")/2+COUNTIF($G1052:$BP1052,"p5,d5")/2</f>
        <v/>
      </c>
      <c r="BS1052" s="62">
        <f>COUNTIF($G1052:$BP1052,"b")+COUNTIF($G1052:$BP1052,"r0,b5")/2+COUNTIF($G1052:$BP1052,"p5,b5")/2</f>
        <v/>
      </c>
      <c r="BT1052" s="62">
        <f>COUNTIF($G1052:$BP1052,"c")+COUNTIF($G1052:$BP1052,"r0,c5")/2+COUNTIF($G1052:$BP1052,"p5,c5")/2</f>
        <v/>
      </c>
      <c r="BU1052" s="62">
        <f>COUNTIF($G1052:$BP1052,"KH")+COUNTIF($G1052:$BP1052,"TL")+COUNTIF($G1052:$BP1052,"L")</f>
        <v/>
      </c>
      <c r="BV1052" s="62" t="n"/>
      <c r="BW1052" s="62">
        <f>COUNTIF($G1052:$BP1052,"hh")</f>
        <v/>
      </c>
      <c r="BX1052" s="62">
        <f>COUNTIF($G1052:$BP1052,"nt7")</f>
        <v/>
      </c>
      <c r="BY1052" s="62">
        <f>COUNTIF($G1052:$BP1052,"P")+COUNTIF($G1052:$BP1052,"p5,a5")/2+COUNTIF($G1052:$BP1052,"p5,b5")/2+COUNTIF($G1052:$BP1052,"p5,c5")/2+COUNTIF($G1052:$BP1052,"p5,d5")/2</f>
        <v/>
      </c>
      <c r="BZ1052" s="63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4">
        <f>IF(BZ1052&gt;25,4,IF(BZ1052&gt;18,3,IF(BZ1052&gt;12,2,IF(BZ1052&gt;4,1,0))))-BX1052-2+1</f>
        <v/>
      </c>
      <c r="CE1052" s="30" t="n"/>
      <c r="CF1052" s="64">
        <f>CD1052*CI1052</f>
        <v/>
      </c>
      <c r="CG1052" s="65">
        <f>F1052-BY1052+1</f>
        <v/>
      </c>
      <c r="CH1052" s="64">
        <f>CE1052*16</f>
        <v/>
      </c>
      <c r="CI1052" s="66">
        <f>VLOOKUP(A1052,[1]DATA!$A$6:$AI$331,34,0)</f>
        <v/>
      </c>
      <c r="CJ1052" s="67">
        <f>VLOOKUP(A1052,[2]CHAMCONG!A$7:CI$333,79,0)</f>
        <v/>
      </c>
      <c r="CK1052" s="68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62">
        <f>COUNTIF($G1053:$BP1053,"a")+COUNTIF($G1053:$BP1053,"r0,a5")/2+COUNTIF($G1053:$BP1053,"p5,a5")/2</f>
        <v/>
      </c>
      <c r="BR1053" s="62">
        <f>COUNTIF($G1053:$BP1053,"d")+COUNTIF($G1053:$BP1053,"r0,d5")/2+COUNTIF($G1053:$BP1053,"p5,d5")/2</f>
        <v/>
      </c>
      <c r="BS1053" s="62">
        <f>COUNTIF($G1053:$BP1053,"b")+COUNTIF($G1053:$BP1053,"r0,b5")/2+COUNTIF($G1053:$BP1053,"p5,b5")/2</f>
        <v/>
      </c>
      <c r="BT1053" s="62">
        <f>COUNTIF($G1053:$BP1053,"c")+COUNTIF($G1053:$BP1053,"r0,c5")/2+COUNTIF($G1053:$BP1053,"p5,c5")/2</f>
        <v/>
      </c>
      <c r="BU1053" s="62">
        <f>COUNTIF($G1053:$BP1053,"KH")+COUNTIF($G1053:$BP1053,"TL")+COUNTIF($G1053:$BP1053,"L")</f>
        <v/>
      </c>
      <c r="BV1053" s="62" t="n"/>
      <c r="BW1053" s="62">
        <f>COUNTIF($G1053:$BP1053,"hh")</f>
        <v/>
      </c>
      <c r="BX1053" s="62">
        <f>COUNTIF($G1053:$BP1053,"nt7")</f>
        <v/>
      </c>
      <c r="BY1053" s="62">
        <f>COUNTIF($G1053:$BP1053,"P")+COUNTIF($G1053:$BP1053,"p5,a5")/2+COUNTIF($G1053:$BP1053,"p5,b5")/2+COUNTIF($G1053:$BP1053,"p5,c5")/2+COUNTIF($G1053:$BP1053,"p5,d5")/2</f>
        <v/>
      </c>
      <c r="BZ1053" s="63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4">
        <f>IF(BZ1053&gt;25,4,IF(BZ1053&gt;18,3,IF(BZ1053&gt;12,2,IF(BZ1053&gt;4,1,0))))-BX1053-2+1</f>
        <v/>
      </c>
      <c r="CE1053" s="30" t="n"/>
      <c r="CF1053" s="64">
        <f>CD1053*CI1053</f>
        <v/>
      </c>
      <c r="CG1053" s="65">
        <f>F1053-BY1053+1</f>
        <v/>
      </c>
      <c r="CH1053" s="64">
        <f>CE1053*16</f>
        <v/>
      </c>
      <c r="CI1053" s="66">
        <f>VLOOKUP(A1053,[1]DATA!$A$6:$AI$331,34,0)</f>
        <v/>
      </c>
      <c r="CJ1053" s="67">
        <f>VLOOKUP(A1053,[2]CHAMCONG!A$7:CI$333,79,0)</f>
        <v/>
      </c>
      <c r="CK1053" s="68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62">
        <f>COUNTIF($G1054:$BP1054,"a")+COUNTIF($G1054:$BP1054,"r0,a5")/2+COUNTIF($G1054:$BP1054,"p5,a5")/2</f>
        <v/>
      </c>
      <c r="BR1054" s="62">
        <f>COUNTIF($G1054:$BP1054,"d")+COUNTIF($G1054:$BP1054,"r0,d5")/2+COUNTIF($G1054:$BP1054,"p5,d5")/2</f>
        <v/>
      </c>
      <c r="BS1054" s="62">
        <f>COUNTIF($G1054:$BP1054,"b")+COUNTIF($G1054:$BP1054,"r0,b5")/2+COUNTIF($G1054:$BP1054,"p5,b5")/2</f>
        <v/>
      </c>
      <c r="BT1054" s="62">
        <f>COUNTIF($G1054:$BP1054,"c")+COUNTIF($G1054:$BP1054,"r0,c5")/2+COUNTIF($G1054:$BP1054,"p5,c5")/2</f>
        <v/>
      </c>
      <c r="BU1054" s="62">
        <f>COUNTIF($G1054:$BP1054,"KH")+COUNTIF($G1054:$BP1054,"TL")+COUNTIF($G1054:$BP1054,"L")</f>
        <v/>
      </c>
      <c r="BV1054" s="62" t="n"/>
      <c r="BW1054" s="62">
        <f>COUNTIF($G1054:$BP1054,"hh")</f>
        <v/>
      </c>
      <c r="BX1054" s="62">
        <f>COUNTIF($G1054:$BP1054,"nt7")</f>
        <v/>
      </c>
      <c r="BY1054" s="62">
        <f>COUNTIF($G1054:$BP1054,"P")+COUNTIF($G1054:$BP1054,"p5,a5")/2+COUNTIF($G1054:$BP1054,"p5,b5")/2+COUNTIF($G1054:$BP1054,"p5,c5")/2+COUNTIF($G1054:$BP1054,"p5,d5")/2</f>
        <v/>
      </c>
      <c r="BZ1054" s="63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4">
        <f>IF(BZ1054&gt;25,4,IF(BZ1054&gt;18,3,IF(BZ1054&gt;12,2,IF(BZ1054&gt;4,1,0))))-BX1054-2+1</f>
        <v/>
      </c>
      <c r="CE1054" s="30" t="n"/>
      <c r="CF1054" s="64">
        <f>CD1054*CI1054</f>
        <v/>
      </c>
      <c r="CG1054" s="65">
        <f>F1054-BY1054+1</f>
        <v/>
      </c>
      <c r="CH1054" s="64">
        <f>CE1054*16</f>
        <v/>
      </c>
      <c r="CI1054" s="66">
        <f>VLOOKUP(A1054,[1]DATA!$A$6:$AI$331,34,0)</f>
        <v/>
      </c>
      <c r="CJ1054" s="67">
        <f>VLOOKUP(A1054,[2]CHAMCONG!A$7:CI$333,79,0)</f>
        <v/>
      </c>
      <c r="CK1054" s="68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62">
        <f>COUNTIF($G1055:$BP1055,"a")+COUNTIF($G1055:$BP1055,"r0,a5")/2+COUNTIF($G1055:$BP1055,"p5,a5")/2</f>
        <v/>
      </c>
      <c r="BR1055" s="62">
        <f>COUNTIF($G1055:$BP1055,"d")+COUNTIF($G1055:$BP1055,"r0,d5")/2+COUNTIF($G1055:$BP1055,"p5,d5")/2</f>
        <v/>
      </c>
      <c r="BS1055" s="62">
        <f>COUNTIF($G1055:$BP1055,"b")+COUNTIF($G1055:$BP1055,"r0,b5")/2+COUNTIF($G1055:$BP1055,"p5,b5")/2</f>
        <v/>
      </c>
      <c r="BT1055" s="62">
        <f>COUNTIF($G1055:$BP1055,"c")+COUNTIF($G1055:$BP1055,"r0,c5")/2+COUNTIF($G1055:$BP1055,"p5,c5")/2</f>
        <v/>
      </c>
      <c r="BU1055" s="62">
        <f>COUNTIF($G1055:$BP1055,"KH")+COUNTIF($G1055:$BP1055,"TL")+COUNTIF($G1055:$BP1055,"L")</f>
        <v/>
      </c>
      <c r="BV1055" s="62" t="n"/>
      <c r="BW1055" s="62">
        <f>COUNTIF($G1055:$BP1055,"hh")</f>
        <v/>
      </c>
      <c r="BX1055" s="62">
        <f>COUNTIF($G1055:$BP1055,"nt7")</f>
        <v/>
      </c>
      <c r="BY1055" s="62">
        <f>COUNTIF($G1055:$BP1055,"P")+COUNTIF($G1055:$BP1055,"p5,a5")/2+COUNTIF($G1055:$BP1055,"p5,b5")/2+COUNTIF($G1055:$BP1055,"p5,c5")/2+COUNTIF($G1055:$BP1055,"p5,d5")/2</f>
        <v/>
      </c>
      <c r="BZ1055" s="63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4">
        <f>IF(BZ1055&gt;25,4,IF(BZ1055&gt;18,3,IF(BZ1055&gt;12,2,IF(BZ1055&gt;4,1,0))))-BX1055-2+1</f>
        <v/>
      </c>
      <c r="CE1055" s="30" t="n"/>
      <c r="CF1055" s="64">
        <f>CD1055*CI1055</f>
        <v/>
      </c>
      <c r="CG1055" s="65">
        <f>F1055-BY1055+1</f>
        <v/>
      </c>
      <c r="CH1055" s="64">
        <f>CE1055*16</f>
        <v/>
      </c>
      <c r="CI1055" s="66">
        <f>VLOOKUP(A1055,[1]DATA!$A$6:$AI$331,34,0)</f>
        <v/>
      </c>
      <c r="CJ1055" s="67">
        <f>VLOOKUP(A1055,[2]CHAMCONG!A$7:CI$333,79,0)</f>
        <v/>
      </c>
      <c r="CK1055" s="68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62">
        <f>COUNTIF($G1056:$BP1056,"a")+COUNTIF($G1056:$BP1056,"r0,a5")/2+COUNTIF($G1056:$BP1056,"p5,a5")/2</f>
        <v/>
      </c>
      <c r="BR1056" s="62">
        <f>COUNTIF($G1056:$BP1056,"d")+COUNTIF($G1056:$BP1056,"r0,d5")/2+COUNTIF($G1056:$BP1056,"p5,d5")/2</f>
        <v/>
      </c>
      <c r="BS1056" s="62">
        <f>COUNTIF($G1056:$BP1056,"b")+COUNTIF($G1056:$BP1056,"r0,b5")/2+COUNTIF($G1056:$BP1056,"p5,b5")/2</f>
        <v/>
      </c>
      <c r="BT1056" s="62">
        <f>COUNTIF($G1056:$BP1056,"c")+COUNTIF($G1056:$BP1056,"r0,c5")/2+COUNTIF($G1056:$BP1056,"p5,c5")/2</f>
        <v/>
      </c>
      <c r="BU1056" s="62">
        <f>COUNTIF($G1056:$BP1056,"KH")+COUNTIF($G1056:$BP1056,"TL")+COUNTIF($G1056:$BP1056,"L")</f>
        <v/>
      </c>
      <c r="BV1056" s="62" t="n"/>
      <c r="BW1056" s="62">
        <f>COUNTIF($G1056:$BP1056,"hh")</f>
        <v/>
      </c>
      <c r="BX1056" s="62">
        <f>COUNTIF($G1056:$BP1056,"nt7")</f>
        <v/>
      </c>
      <c r="BY1056" s="62">
        <f>COUNTIF($G1056:$BP1056,"P")+COUNTIF($G1056:$BP1056,"p5,a5")/2+COUNTIF($G1056:$BP1056,"p5,b5")/2+COUNTIF($G1056:$BP1056,"p5,c5")/2+COUNTIF($G1056:$BP1056,"p5,d5")/2</f>
        <v/>
      </c>
      <c r="BZ1056" s="63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4">
        <f>IF(BZ1056&gt;25,4,IF(BZ1056&gt;18,3,IF(BZ1056&gt;12,2,IF(BZ1056&gt;4,1,0))))-BX1056-2+1</f>
        <v/>
      </c>
      <c r="CE1056" s="30" t="n"/>
      <c r="CF1056" s="64">
        <f>CD1056*CI1056</f>
        <v/>
      </c>
      <c r="CG1056" s="65">
        <f>F1056-BY1056+1</f>
        <v/>
      </c>
      <c r="CH1056" s="64">
        <f>CE1056*16</f>
        <v/>
      </c>
      <c r="CI1056" s="66">
        <f>VLOOKUP(A1056,[1]DATA!$A$6:$AI$331,34,0)</f>
        <v/>
      </c>
      <c r="CJ1056" s="67">
        <f>VLOOKUP(A1056,[2]CHAMCONG!A$7:CI$333,79,0)</f>
        <v/>
      </c>
      <c r="CK1056" s="68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62">
        <f>COUNTIF($G1057:$BP1057,"a")+COUNTIF($G1057:$BP1057,"r0,a5")/2+COUNTIF($G1057:$BP1057,"p5,a5")/2</f>
        <v/>
      </c>
      <c r="BR1057" s="62">
        <f>COUNTIF($G1057:$BP1057,"d")+COUNTIF($G1057:$BP1057,"r0,d5")/2+COUNTIF($G1057:$BP1057,"p5,d5")/2</f>
        <v/>
      </c>
      <c r="BS1057" s="62">
        <f>COUNTIF($G1057:$BP1057,"b")+COUNTIF($G1057:$BP1057,"r0,b5")/2+COUNTIF($G1057:$BP1057,"p5,b5")/2</f>
        <v/>
      </c>
      <c r="BT1057" s="62">
        <f>COUNTIF($G1057:$BP1057,"c")+COUNTIF($G1057:$BP1057,"r0,c5")/2+COUNTIF($G1057:$BP1057,"p5,c5")/2</f>
        <v/>
      </c>
      <c r="BU1057" s="62">
        <f>COUNTIF($G1057:$BP1057,"KH")+COUNTIF($G1057:$BP1057,"TL")+COUNTIF($G1057:$BP1057,"L")</f>
        <v/>
      </c>
      <c r="BV1057" s="62" t="n"/>
      <c r="BW1057" s="62">
        <f>COUNTIF($G1057:$BP1057,"hh")</f>
        <v/>
      </c>
      <c r="BX1057" s="62">
        <f>COUNTIF($G1057:$BP1057,"nt7")</f>
        <v/>
      </c>
      <c r="BY1057" s="62">
        <f>COUNTIF($G1057:$BP1057,"P")+COUNTIF($G1057:$BP1057,"p5,a5")/2+COUNTIF($G1057:$BP1057,"p5,b5")/2+COUNTIF($G1057:$BP1057,"p5,c5")/2+COUNTIF($G1057:$BP1057,"p5,d5")/2</f>
        <v/>
      </c>
      <c r="BZ1057" s="63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4">
        <f>IF(BZ1057&gt;25,4,IF(BZ1057&gt;18,3,IF(BZ1057&gt;12,2,IF(BZ1057&gt;4,1,0))))-BX1057-2+1</f>
        <v/>
      </c>
      <c r="CE1057" s="30" t="n"/>
      <c r="CF1057" s="64">
        <f>CD1057*CI1057</f>
        <v/>
      </c>
      <c r="CG1057" s="65">
        <f>F1057-BY1057+1</f>
        <v/>
      </c>
      <c r="CH1057" s="64">
        <f>CE1057*16</f>
        <v/>
      </c>
      <c r="CI1057" s="66">
        <f>VLOOKUP(A1057,[1]DATA!$A$6:$AI$331,34,0)</f>
        <v/>
      </c>
      <c r="CJ1057" s="67">
        <f>VLOOKUP(A1057,[2]CHAMCONG!A$7:CI$333,79,0)</f>
        <v/>
      </c>
      <c r="CK1057" s="68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62">
        <f>COUNTIF($G1058:$BP1058,"a")+COUNTIF($G1058:$BP1058,"r0,a5")/2+COUNTIF($G1058:$BP1058,"p5,a5")/2</f>
        <v/>
      </c>
      <c r="BR1058" s="62">
        <f>COUNTIF($G1058:$BP1058,"d")+COUNTIF($G1058:$BP1058,"r0,d5")/2+COUNTIF($G1058:$BP1058,"p5,d5")/2</f>
        <v/>
      </c>
      <c r="BS1058" s="62">
        <f>COUNTIF($G1058:$BP1058,"b")+COUNTIF($G1058:$BP1058,"r0,b5")/2+COUNTIF($G1058:$BP1058,"p5,b5")/2</f>
        <v/>
      </c>
      <c r="BT1058" s="62">
        <f>COUNTIF($G1058:$BP1058,"c")+COUNTIF($G1058:$BP1058,"r0,c5")/2+COUNTIF($G1058:$BP1058,"p5,c5")/2</f>
        <v/>
      </c>
      <c r="BU1058" s="62">
        <f>COUNTIF($G1058:$BP1058,"KH")+COUNTIF($G1058:$BP1058,"TL")+COUNTIF($G1058:$BP1058,"L")</f>
        <v/>
      </c>
      <c r="BV1058" s="62" t="n"/>
      <c r="BW1058" s="62">
        <f>COUNTIF($G1058:$BP1058,"hh")</f>
        <v/>
      </c>
      <c r="BX1058" s="62">
        <f>COUNTIF($G1058:$BP1058,"nt7")</f>
        <v/>
      </c>
      <c r="BY1058" s="62">
        <f>COUNTIF($G1058:$BP1058,"P")+COUNTIF($G1058:$BP1058,"p5,a5")/2+COUNTIF($G1058:$BP1058,"p5,b5")/2+COUNTIF($G1058:$BP1058,"p5,c5")/2+COUNTIF($G1058:$BP1058,"p5,d5")/2</f>
        <v/>
      </c>
      <c r="BZ1058" s="63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4">
        <f>IF(BZ1058&gt;25,4,IF(BZ1058&gt;18,3,IF(BZ1058&gt;12,2,IF(BZ1058&gt;4,1,0))))-BX1058-2+1</f>
        <v/>
      </c>
      <c r="CE1058" s="30" t="n"/>
      <c r="CF1058" s="64">
        <f>CD1058*CI1058</f>
        <v/>
      </c>
      <c r="CG1058" s="65">
        <f>F1058-BY1058+1</f>
        <v/>
      </c>
      <c r="CH1058" s="64">
        <f>CE1058*16</f>
        <v/>
      </c>
      <c r="CI1058" s="66">
        <f>VLOOKUP(A1058,[1]DATA!$A$6:$AI$331,34,0)</f>
        <v/>
      </c>
      <c r="CJ1058" s="67">
        <f>VLOOKUP(A1058,[2]CHAMCONG!A$7:CI$333,79,0)</f>
        <v/>
      </c>
      <c r="CK1058" s="68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62">
        <f>COUNTIF($G1059:$BP1059,"a")+COUNTIF($G1059:$BP1059,"r0,a5")/2+COUNTIF($G1059:$BP1059,"p5,a5")/2</f>
        <v/>
      </c>
      <c r="BR1059" s="62">
        <f>COUNTIF($G1059:$BP1059,"d")+COUNTIF($G1059:$BP1059,"r0,d5")/2+COUNTIF($G1059:$BP1059,"p5,d5")/2</f>
        <v/>
      </c>
      <c r="BS1059" s="62">
        <f>COUNTIF($G1059:$BP1059,"b")+COUNTIF($G1059:$BP1059,"r0,b5")/2+COUNTIF($G1059:$BP1059,"p5,b5")/2</f>
        <v/>
      </c>
      <c r="BT1059" s="62">
        <f>COUNTIF($G1059:$BP1059,"c")+COUNTIF($G1059:$BP1059,"r0,c5")/2+COUNTIF($G1059:$BP1059,"p5,c5")/2</f>
        <v/>
      </c>
      <c r="BU1059" s="62">
        <f>COUNTIF($G1059:$BP1059,"KH")+COUNTIF($G1059:$BP1059,"TL")+COUNTIF($G1059:$BP1059,"L")</f>
        <v/>
      </c>
      <c r="BV1059" s="62" t="n"/>
      <c r="BW1059" s="62">
        <f>COUNTIF($G1059:$BP1059,"hh")</f>
        <v/>
      </c>
      <c r="BX1059" s="62">
        <f>COUNTIF($G1059:$BP1059,"nt7")</f>
        <v/>
      </c>
      <c r="BY1059" s="62">
        <f>COUNTIF($G1059:$BP1059,"P")+COUNTIF($G1059:$BP1059,"p5,a5")/2+COUNTIF($G1059:$BP1059,"p5,b5")/2+COUNTIF($G1059:$BP1059,"p5,c5")/2+COUNTIF($G1059:$BP1059,"p5,d5")/2</f>
        <v/>
      </c>
      <c r="BZ1059" s="63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4">
        <f>IF(BZ1059&gt;25,4,IF(BZ1059&gt;18,3,IF(BZ1059&gt;12,2,IF(BZ1059&gt;4,1,0))))-BX1059-2+1</f>
        <v/>
      </c>
      <c r="CE1059" s="30" t="n"/>
      <c r="CF1059" s="64">
        <f>CD1059*CI1059</f>
        <v/>
      </c>
      <c r="CG1059" s="65">
        <f>F1059-BY1059+1</f>
        <v/>
      </c>
      <c r="CH1059" s="64">
        <f>CE1059*16</f>
        <v/>
      </c>
      <c r="CI1059" s="66">
        <f>VLOOKUP(A1059,[1]DATA!$A$6:$AI$331,34,0)</f>
        <v/>
      </c>
      <c r="CJ1059" s="67">
        <f>VLOOKUP(A1059,[2]CHAMCONG!A$7:CI$333,79,0)</f>
        <v/>
      </c>
      <c r="CK1059" s="68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62">
        <f>COUNTIF($G1060:$BP1060,"a")+COUNTIF($G1060:$BP1060,"r0,a5")/2+COUNTIF($G1060:$BP1060,"p5,a5")/2</f>
        <v/>
      </c>
      <c r="BR1060" s="62">
        <f>COUNTIF($G1060:$BP1060,"d")+COUNTIF($G1060:$BP1060,"r0,d5")/2+COUNTIF($G1060:$BP1060,"p5,d5")/2</f>
        <v/>
      </c>
      <c r="BS1060" s="62">
        <f>COUNTIF($G1060:$BP1060,"b")+COUNTIF($G1060:$BP1060,"r0,b5")/2+COUNTIF($G1060:$BP1060,"p5,b5")/2</f>
        <v/>
      </c>
      <c r="BT1060" s="62">
        <f>COUNTIF($G1060:$BP1060,"c")+COUNTIF($G1060:$BP1060,"r0,c5")/2+COUNTIF($G1060:$BP1060,"p5,c5")/2</f>
        <v/>
      </c>
      <c r="BU1060" s="62">
        <f>COUNTIF($G1060:$BP1060,"KH")+COUNTIF($G1060:$BP1060,"TL")+COUNTIF($G1060:$BP1060,"L")</f>
        <v/>
      </c>
      <c r="BV1060" s="62" t="n"/>
      <c r="BW1060" s="62">
        <f>COUNTIF($G1060:$BP1060,"hh")</f>
        <v/>
      </c>
      <c r="BX1060" s="62">
        <f>COUNTIF($G1060:$BP1060,"nt7")</f>
        <v/>
      </c>
      <c r="BY1060" s="62">
        <f>COUNTIF($G1060:$BP1060,"P")+COUNTIF($G1060:$BP1060,"p5,a5")/2+COUNTIF($G1060:$BP1060,"p5,b5")/2+COUNTIF($G1060:$BP1060,"p5,c5")/2+COUNTIF($G1060:$BP1060,"p5,d5")/2</f>
        <v/>
      </c>
      <c r="BZ1060" s="63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4">
        <f>IF(BZ1060&gt;25,4,IF(BZ1060&gt;18,3,IF(BZ1060&gt;12,2,IF(BZ1060&gt;4,1,0))))-BX1060-2+1</f>
        <v/>
      </c>
      <c r="CE1060" s="30" t="n"/>
      <c r="CF1060" s="64">
        <f>CD1060*CI1060</f>
        <v/>
      </c>
      <c r="CG1060" s="65">
        <f>F1060-BY1060+1</f>
        <v/>
      </c>
      <c r="CH1060" s="64">
        <f>CE1060*16</f>
        <v/>
      </c>
      <c r="CI1060" s="66">
        <f>VLOOKUP(A1060,[1]DATA!$A$6:$AI$331,34,0)</f>
        <v/>
      </c>
      <c r="CJ1060" s="67">
        <f>VLOOKUP(A1060,[2]CHAMCONG!A$7:CI$333,79,0)</f>
        <v/>
      </c>
      <c r="CK1060" s="68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62">
        <f>COUNTIF($G1061:$BP1061,"a")+COUNTIF($G1061:$BP1061,"r0,a5")/2+COUNTIF($G1061:$BP1061,"p5,a5")/2</f>
        <v/>
      </c>
      <c r="BR1061" s="62">
        <f>COUNTIF($G1061:$BP1061,"d")+COUNTIF($G1061:$BP1061,"r0,d5")/2+COUNTIF($G1061:$BP1061,"p5,d5")/2</f>
        <v/>
      </c>
      <c r="BS1061" s="62">
        <f>COUNTIF($G1061:$BP1061,"b")+COUNTIF($G1061:$BP1061,"r0,b5")/2+COUNTIF($G1061:$BP1061,"p5,b5")/2</f>
        <v/>
      </c>
      <c r="BT1061" s="62">
        <f>COUNTIF($G1061:$BP1061,"c")+COUNTIF($G1061:$BP1061,"r0,c5")/2+COUNTIF($G1061:$BP1061,"p5,c5")/2</f>
        <v/>
      </c>
      <c r="BU1061" s="62">
        <f>COUNTIF($G1061:$BP1061,"KH")+COUNTIF($G1061:$BP1061,"TL")+COUNTIF($G1061:$BP1061,"L")</f>
        <v/>
      </c>
      <c r="BV1061" s="62" t="n"/>
      <c r="BW1061" s="62">
        <f>COUNTIF($G1061:$BP1061,"hh")</f>
        <v/>
      </c>
      <c r="BX1061" s="62">
        <f>COUNTIF($G1061:$BP1061,"nt7")</f>
        <v/>
      </c>
      <c r="BY1061" s="62">
        <f>COUNTIF($G1061:$BP1061,"P")+COUNTIF($G1061:$BP1061,"p5,a5")/2+COUNTIF($G1061:$BP1061,"p5,b5")/2+COUNTIF($G1061:$BP1061,"p5,c5")/2+COUNTIF($G1061:$BP1061,"p5,d5")/2</f>
        <v/>
      </c>
      <c r="BZ1061" s="63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4">
        <f>IF(BZ1061&gt;25,4,IF(BZ1061&gt;18,3,IF(BZ1061&gt;12,2,IF(BZ1061&gt;4,1,0))))-BX1061-2+1</f>
        <v/>
      </c>
      <c r="CE1061" s="30" t="n"/>
      <c r="CF1061" s="64">
        <f>CD1061*CI1061</f>
        <v/>
      </c>
      <c r="CG1061" s="65">
        <f>F1061-BY1061+1</f>
        <v/>
      </c>
      <c r="CH1061" s="64">
        <f>CE1061*16</f>
        <v/>
      </c>
      <c r="CI1061" s="66">
        <f>VLOOKUP(A1061,[1]DATA!$A$6:$AI$331,34,0)</f>
        <v/>
      </c>
      <c r="CJ1061" s="67">
        <f>VLOOKUP(A1061,[2]CHAMCONG!A$7:CI$333,79,0)</f>
        <v/>
      </c>
      <c r="CK1061" s="68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62">
        <f>COUNTIF($G1062:$BP1062,"a")+COUNTIF($G1062:$BP1062,"r0,a5")/2+COUNTIF($G1062:$BP1062,"p5,a5")/2</f>
        <v/>
      </c>
      <c r="BR1062" s="62">
        <f>COUNTIF($G1062:$BP1062,"d")+COUNTIF($G1062:$BP1062,"r0,d5")/2+COUNTIF($G1062:$BP1062,"p5,d5")/2</f>
        <v/>
      </c>
      <c r="BS1062" s="62">
        <f>COUNTIF($G1062:$BP1062,"b")+COUNTIF($G1062:$BP1062,"r0,b5")/2+COUNTIF($G1062:$BP1062,"p5,b5")/2</f>
        <v/>
      </c>
      <c r="BT1062" s="62">
        <f>COUNTIF($G1062:$BP1062,"c")+COUNTIF($G1062:$BP1062,"r0,c5")/2+COUNTIF($G1062:$BP1062,"p5,c5")/2</f>
        <v/>
      </c>
      <c r="BU1062" s="62">
        <f>COUNTIF($G1062:$BP1062,"KH")+COUNTIF($G1062:$BP1062,"TL")+COUNTIF($G1062:$BP1062,"L")</f>
        <v/>
      </c>
      <c r="BV1062" s="62" t="n"/>
      <c r="BW1062" s="62">
        <f>COUNTIF($G1062:$BP1062,"hh")</f>
        <v/>
      </c>
      <c r="BX1062" s="62">
        <f>COUNTIF($G1062:$BP1062,"nt7")</f>
        <v/>
      </c>
      <c r="BY1062" s="62">
        <f>COUNTIF($G1062:$BP1062,"P")+COUNTIF($G1062:$BP1062,"p5,a5")/2+COUNTIF($G1062:$BP1062,"p5,b5")/2+COUNTIF($G1062:$BP1062,"p5,c5")/2+COUNTIF($G1062:$BP1062,"p5,d5")/2</f>
        <v/>
      </c>
      <c r="BZ1062" s="63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4">
        <f>IF(BZ1062&gt;25,4,IF(BZ1062&gt;18,3,IF(BZ1062&gt;12,2,IF(BZ1062&gt;4,1,0))))-BX1062-2+1</f>
        <v/>
      </c>
      <c r="CE1062" s="30" t="n"/>
      <c r="CF1062" s="64">
        <f>CD1062*CI1062</f>
        <v/>
      </c>
      <c r="CG1062" s="65">
        <f>F1062-BY1062+1</f>
        <v/>
      </c>
      <c r="CH1062" s="64">
        <f>CE1062*16</f>
        <v/>
      </c>
      <c r="CI1062" s="66">
        <f>VLOOKUP(A1062,[1]DATA!$A$6:$AI$331,34,0)</f>
        <v/>
      </c>
      <c r="CJ1062" s="67">
        <f>VLOOKUP(A1062,[2]CHAMCONG!A$7:CI$333,79,0)</f>
        <v/>
      </c>
      <c r="CK1062" s="68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62">
        <f>COUNTIF($G1063:$BP1063,"a")+COUNTIF($G1063:$BP1063,"r0,a5")/2+COUNTIF($G1063:$BP1063,"p5,a5")/2</f>
        <v/>
      </c>
      <c r="BR1063" s="62">
        <f>COUNTIF($G1063:$BP1063,"d")+COUNTIF($G1063:$BP1063,"r0,d5")/2+COUNTIF($G1063:$BP1063,"p5,d5")/2</f>
        <v/>
      </c>
      <c r="BS1063" s="62">
        <f>COUNTIF($G1063:$BP1063,"b")+COUNTIF($G1063:$BP1063,"r0,b5")/2+COUNTIF($G1063:$BP1063,"p5,b5")/2</f>
        <v/>
      </c>
      <c r="BT1063" s="62">
        <f>COUNTIF($G1063:$BP1063,"c")+COUNTIF($G1063:$BP1063,"r0,c5")/2+COUNTIF($G1063:$BP1063,"p5,c5")/2</f>
        <v/>
      </c>
      <c r="BU1063" s="62">
        <f>COUNTIF($G1063:$BP1063,"KH")+COUNTIF($G1063:$BP1063,"TL")+COUNTIF($G1063:$BP1063,"L")</f>
        <v/>
      </c>
      <c r="BV1063" s="62" t="n"/>
      <c r="BW1063" s="62">
        <f>COUNTIF($G1063:$BP1063,"hh")</f>
        <v/>
      </c>
      <c r="BX1063" s="62">
        <f>COUNTIF($G1063:$BP1063,"nt7")</f>
        <v/>
      </c>
      <c r="BY1063" s="62">
        <f>COUNTIF($G1063:$BP1063,"P")+COUNTIF($G1063:$BP1063,"p5,a5")/2+COUNTIF($G1063:$BP1063,"p5,b5")/2+COUNTIF($G1063:$BP1063,"p5,c5")/2+COUNTIF($G1063:$BP1063,"p5,d5")/2</f>
        <v/>
      </c>
      <c r="BZ1063" s="63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4">
        <f>IF(BZ1063&gt;25,4,IF(BZ1063&gt;18,3,IF(BZ1063&gt;12,2,IF(BZ1063&gt;4,1,0))))-BX1063-2+1</f>
        <v/>
      </c>
      <c r="CE1063" s="30" t="n"/>
      <c r="CF1063" s="64">
        <f>CD1063*CI1063</f>
        <v/>
      </c>
      <c r="CG1063" s="65">
        <f>F1063-BY1063+1</f>
        <v/>
      </c>
      <c r="CH1063" s="64">
        <f>CE1063*16</f>
        <v/>
      </c>
      <c r="CI1063" s="66">
        <f>VLOOKUP(A1063,[1]DATA!$A$6:$AI$331,34,0)</f>
        <v/>
      </c>
      <c r="CJ1063" s="67">
        <f>VLOOKUP(A1063,[2]CHAMCONG!A$7:CI$333,79,0)</f>
        <v/>
      </c>
      <c r="CK1063" s="68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62">
        <f>COUNTIF($G1064:$BP1064,"a")+COUNTIF($G1064:$BP1064,"r0,a5")/2+COUNTIF($G1064:$BP1064,"p5,a5")/2</f>
        <v/>
      </c>
      <c r="BR1064" s="62">
        <f>COUNTIF($G1064:$BP1064,"d")+COUNTIF($G1064:$BP1064,"r0,d5")/2+COUNTIF($G1064:$BP1064,"p5,d5")/2</f>
        <v/>
      </c>
      <c r="BS1064" s="62">
        <f>COUNTIF($G1064:$BP1064,"b")+COUNTIF($G1064:$BP1064,"r0,b5")/2+COUNTIF($G1064:$BP1064,"p5,b5")/2</f>
        <v/>
      </c>
      <c r="BT1064" s="62">
        <f>COUNTIF($G1064:$BP1064,"c")+COUNTIF($G1064:$BP1064,"r0,c5")/2+COUNTIF($G1064:$BP1064,"p5,c5")/2</f>
        <v/>
      </c>
      <c r="BU1064" s="62">
        <f>COUNTIF($G1064:$BP1064,"KH")+COUNTIF($G1064:$BP1064,"TL")+COUNTIF($G1064:$BP1064,"L")</f>
        <v/>
      </c>
      <c r="BV1064" s="62" t="n"/>
      <c r="BW1064" s="62">
        <f>COUNTIF($G1064:$BP1064,"hh")</f>
        <v/>
      </c>
      <c r="BX1064" s="62">
        <f>COUNTIF($G1064:$BP1064,"nt7")</f>
        <v/>
      </c>
      <c r="BY1064" s="62">
        <f>COUNTIF($G1064:$BP1064,"P")+COUNTIF($G1064:$BP1064,"p5,a5")/2+COUNTIF($G1064:$BP1064,"p5,b5")/2+COUNTIF($G1064:$BP1064,"p5,c5")/2+COUNTIF($G1064:$BP1064,"p5,d5")/2</f>
        <v/>
      </c>
      <c r="BZ1064" s="63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4">
        <f>IF(BZ1064&gt;25,4,IF(BZ1064&gt;18,3,IF(BZ1064&gt;12,2,IF(BZ1064&gt;4,1,0))))-BX1064-2+1</f>
        <v/>
      </c>
      <c r="CE1064" s="30" t="n"/>
      <c r="CF1064" s="64">
        <f>CD1064*CI1064</f>
        <v/>
      </c>
      <c r="CG1064" s="65">
        <f>F1064-BY1064+1</f>
        <v/>
      </c>
      <c r="CH1064" s="64">
        <f>CE1064*16</f>
        <v/>
      </c>
      <c r="CI1064" s="66">
        <f>VLOOKUP(A1064,[1]DATA!$A$6:$AI$331,34,0)</f>
        <v/>
      </c>
      <c r="CJ1064" s="67">
        <f>VLOOKUP(A1064,[2]CHAMCONG!A$7:CI$333,79,0)</f>
        <v/>
      </c>
      <c r="CK1064" s="68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62">
        <f>COUNTIF($G1065:$BP1065,"a")+COUNTIF($G1065:$BP1065,"r0,a5")/2+COUNTIF($G1065:$BP1065,"p5,a5")/2</f>
        <v/>
      </c>
      <c r="BR1065" s="62">
        <f>COUNTIF($G1065:$BP1065,"d")+COUNTIF($G1065:$BP1065,"r0,d5")/2+COUNTIF($G1065:$BP1065,"p5,d5")/2</f>
        <v/>
      </c>
      <c r="BS1065" s="62">
        <f>COUNTIF($G1065:$BP1065,"b")+COUNTIF($G1065:$BP1065,"r0,b5")/2+COUNTIF($G1065:$BP1065,"p5,b5")/2</f>
        <v/>
      </c>
      <c r="BT1065" s="62">
        <f>COUNTIF($G1065:$BP1065,"c")+COUNTIF($G1065:$BP1065,"r0,c5")/2+COUNTIF($G1065:$BP1065,"p5,c5")/2</f>
        <v/>
      </c>
      <c r="BU1065" s="62">
        <f>COUNTIF($G1065:$BP1065,"KH")+COUNTIF($G1065:$BP1065,"TL")+COUNTIF($G1065:$BP1065,"L")</f>
        <v/>
      </c>
      <c r="BV1065" s="62" t="n"/>
      <c r="BW1065" s="62">
        <f>COUNTIF($G1065:$BP1065,"hh")</f>
        <v/>
      </c>
      <c r="BX1065" s="62">
        <f>COUNTIF($G1065:$BP1065,"nt7")</f>
        <v/>
      </c>
      <c r="BY1065" s="62">
        <f>COUNTIF($G1065:$BP1065,"P")+COUNTIF($G1065:$BP1065,"p5,a5")/2+COUNTIF($G1065:$BP1065,"p5,b5")/2+COUNTIF($G1065:$BP1065,"p5,c5")/2+COUNTIF($G1065:$BP1065,"p5,d5")/2</f>
        <v/>
      </c>
      <c r="BZ1065" s="63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4">
        <f>IF(BZ1065&gt;25,4,IF(BZ1065&gt;18,3,IF(BZ1065&gt;12,2,IF(BZ1065&gt;4,1,0))))-BX1065-2+1</f>
        <v/>
      </c>
      <c r="CE1065" s="30" t="n"/>
      <c r="CF1065" s="64">
        <f>CD1065*CI1065</f>
        <v/>
      </c>
      <c r="CG1065" s="65">
        <f>F1065-BY1065+1</f>
        <v/>
      </c>
      <c r="CH1065" s="64">
        <f>CE1065*16</f>
        <v/>
      </c>
      <c r="CI1065" s="66">
        <f>VLOOKUP(A1065,[1]DATA!$A$6:$AI$331,34,0)</f>
        <v/>
      </c>
      <c r="CJ1065" s="67">
        <f>VLOOKUP(A1065,[2]CHAMCONG!A$7:CI$333,79,0)</f>
        <v/>
      </c>
      <c r="CK1065" s="68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62">
        <f>COUNTIF($G1066:$BP1066,"a")+COUNTIF($G1066:$BP1066,"r0,a5")/2+COUNTIF($G1066:$BP1066,"p5,a5")/2</f>
        <v/>
      </c>
      <c r="BR1066" s="62">
        <f>COUNTIF($G1066:$BP1066,"d")+COUNTIF($G1066:$BP1066,"r0,d5")/2+COUNTIF($G1066:$BP1066,"p5,d5")/2</f>
        <v/>
      </c>
      <c r="BS1066" s="62">
        <f>COUNTIF($G1066:$BP1066,"b")+COUNTIF($G1066:$BP1066,"r0,b5")/2+COUNTIF($G1066:$BP1066,"p5,b5")/2</f>
        <v/>
      </c>
      <c r="BT1066" s="62">
        <f>COUNTIF($G1066:$BP1066,"c")+COUNTIF($G1066:$BP1066,"r0,c5")/2+COUNTIF($G1066:$BP1066,"p5,c5")/2</f>
        <v/>
      </c>
      <c r="BU1066" s="62">
        <f>COUNTIF($G1066:$BP1066,"KH")+COUNTIF($G1066:$BP1066,"TL")+COUNTIF($G1066:$BP1066,"L")</f>
        <v/>
      </c>
      <c r="BV1066" s="62" t="n"/>
      <c r="BW1066" s="62">
        <f>COUNTIF($G1066:$BP1066,"hh")</f>
        <v/>
      </c>
      <c r="BX1066" s="62">
        <f>COUNTIF($G1066:$BP1066,"nt7")</f>
        <v/>
      </c>
      <c r="BY1066" s="62">
        <f>COUNTIF($G1066:$BP1066,"P")+COUNTIF($G1066:$BP1066,"p5,a5")/2+COUNTIF($G1066:$BP1066,"p5,b5")/2+COUNTIF($G1066:$BP1066,"p5,c5")/2+COUNTIF($G1066:$BP1066,"p5,d5")/2</f>
        <v/>
      </c>
      <c r="BZ1066" s="63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4">
        <f>IF(BZ1066&gt;25,4,IF(BZ1066&gt;18,3,IF(BZ1066&gt;12,2,IF(BZ1066&gt;4,1,0))))-BX1066-2+1</f>
        <v/>
      </c>
      <c r="CE1066" s="30" t="n"/>
      <c r="CF1066" s="64">
        <f>CD1066*CI1066</f>
        <v/>
      </c>
      <c r="CG1066" s="65">
        <f>F1066-BY1066+1</f>
        <v/>
      </c>
      <c r="CH1066" s="64">
        <f>CE1066*16</f>
        <v/>
      </c>
      <c r="CI1066" s="66">
        <f>VLOOKUP(A1066,[1]DATA!$A$6:$AI$331,34,0)</f>
        <v/>
      </c>
      <c r="CJ1066" s="67">
        <f>VLOOKUP(A1066,[2]CHAMCONG!A$7:CI$333,79,0)</f>
        <v/>
      </c>
      <c r="CK1066" s="68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62">
        <f>COUNTIF($G1067:$BP1067,"a")+COUNTIF($G1067:$BP1067,"r0,a5")/2+COUNTIF($G1067:$BP1067,"p5,a5")/2</f>
        <v/>
      </c>
      <c r="BR1067" s="62">
        <f>COUNTIF($G1067:$BP1067,"d")+COUNTIF($G1067:$BP1067,"r0,d5")/2+COUNTIF($G1067:$BP1067,"p5,d5")/2</f>
        <v/>
      </c>
      <c r="BS1067" s="62">
        <f>COUNTIF($G1067:$BP1067,"b")+COUNTIF($G1067:$BP1067,"r0,b5")/2+COUNTIF($G1067:$BP1067,"p5,b5")/2</f>
        <v/>
      </c>
      <c r="BT1067" s="62">
        <f>COUNTIF($G1067:$BP1067,"c")+COUNTIF($G1067:$BP1067,"r0,c5")/2+COUNTIF($G1067:$BP1067,"p5,c5")/2</f>
        <v/>
      </c>
      <c r="BU1067" s="62">
        <f>COUNTIF($G1067:$BP1067,"KH")+COUNTIF($G1067:$BP1067,"TL")+COUNTIF($G1067:$BP1067,"L")</f>
        <v/>
      </c>
      <c r="BV1067" s="62" t="n"/>
      <c r="BW1067" s="62">
        <f>COUNTIF($G1067:$BP1067,"hh")</f>
        <v/>
      </c>
      <c r="BX1067" s="62">
        <f>COUNTIF($G1067:$BP1067,"nt7")</f>
        <v/>
      </c>
      <c r="BY1067" s="62">
        <f>COUNTIF($G1067:$BP1067,"P")+COUNTIF($G1067:$BP1067,"p5,a5")/2+COUNTIF($G1067:$BP1067,"p5,b5")/2+COUNTIF($G1067:$BP1067,"p5,c5")/2+COUNTIF($G1067:$BP1067,"p5,d5")/2</f>
        <v/>
      </c>
      <c r="BZ1067" s="63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4">
        <f>IF(BZ1067&gt;25,4,IF(BZ1067&gt;18,3,IF(BZ1067&gt;12,2,IF(BZ1067&gt;4,1,0))))-BX1067-2+1</f>
        <v/>
      </c>
      <c r="CE1067" s="30" t="n"/>
      <c r="CF1067" s="64">
        <f>CD1067*CI1067</f>
        <v/>
      </c>
      <c r="CG1067" s="65">
        <f>F1067-BY1067+1</f>
        <v/>
      </c>
      <c r="CH1067" s="64">
        <f>CE1067*16</f>
        <v/>
      </c>
      <c r="CI1067" s="66">
        <f>VLOOKUP(A1067,[1]DATA!$A$6:$AI$331,34,0)</f>
        <v/>
      </c>
      <c r="CJ1067" s="67">
        <f>VLOOKUP(A1067,[2]CHAMCONG!A$7:CI$333,79,0)</f>
        <v/>
      </c>
      <c r="CK1067" s="68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62">
        <f>COUNTIF($G1068:$BP1068,"a")+COUNTIF($G1068:$BP1068,"r0,a5")/2+COUNTIF($G1068:$BP1068,"p5,a5")/2</f>
        <v/>
      </c>
      <c r="BR1068" s="62">
        <f>COUNTIF($G1068:$BP1068,"d")+COUNTIF($G1068:$BP1068,"r0,d5")/2+COUNTIF($G1068:$BP1068,"p5,d5")/2</f>
        <v/>
      </c>
      <c r="BS1068" s="62">
        <f>COUNTIF($G1068:$BP1068,"b")+COUNTIF($G1068:$BP1068,"r0,b5")/2+COUNTIF($G1068:$BP1068,"p5,b5")/2</f>
        <v/>
      </c>
      <c r="BT1068" s="62">
        <f>COUNTIF($G1068:$BP1068,"c")+COUNTIF($G1068:$BP1068,"r0,c5")/2+COUNTIF($G1068:$BP1068,"p5,c5")/2</f>
        <v/>
      </c>
      <c r="BU1068" s="62">
        <f>COUNTIF($G1068:$BP1068,"KH")+COUNTIF($G1068:$BP1068,"TL")+COUNTIF($G1068:$BP1068,"L")</f>
        <v/>
      </c>
      <c r="BV1068" s="62" t="n"/>
      <c r="BW1068" s="62">
        <f>COUNTIF($G1068:$BP1068,"hh")</f>
        <v/>
      </c>
      <c r="BX1068" s="62">
        <f>COUNTIF($G1068:$BP1068,"nt7")</f>
        <v/>
      </c>
      <c r="BY1068" s="62">
        <f>COUNTIF($G1068:$BP1068,"P")+COUNTIF($G1068:$BP1068,"p5,a5")/2+COUNTIF($G1068:$BP1068,"p5,b5")/2+COUNTIF($G1068:$BP1068,"p5,c5")/2+COUNTIF($G1068:$BP1068,"p5,d5")/2</f>
        <v/>
      </c>
      <c r="BZ1068" s="63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4">
        <f>IF(BZ1068&gt;25,4,IF(BZ1068&gt;18,3,IF(BZ1068&gt;12,2,IF(BZ1068&gt;4,1,0))))-BX1068-2+1</f>
        <v/>
      </c>
      <c r="CE1068" s="30" t="n"/>
      <c r="CF1068" s="64">
        <f>CD1068*CI1068</f>
        <v/>
      </c>
      <c r="CG1068" s="65">
        <f>F1068-BY1068+1</f>
        <v/>
      </c>
      <c r="CH1068" s="64">
        <f>CE1068*16</f>
        <v/>
      </c>
      <c r="CI1068" s="66">
        <f>VLOOKUP(A1068,[1]DATA!$A$6:$AI$331,34,0)</f>
        <v/>
      </c>
      <c r="CJ1068" s="67">
        <f>VLOOKUP(A1068,[2]CHAMCONG!A$7:CI$333,79,0)</f>
        <v/>
      </c>
      <c r="CK1068" s="68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62">
        <f>COUNTIF($G1069:$BP1069,"a")+COUNTIF($G1069:$BP1069,"r0,a5")/2+COUNTIF($G1069:$BP1069,"p5,a5")/2</f>
        <v/>
      </c>
      <c r="BR1069" s="62">
        <f>COUNTIF($G1069:$BP1069,"d")+COUNTIF($G1069:$BP1069,"r0,d5")/2+COUNTIF($G1069:$BP1069,"p5,d5")/2</f>
        <v/>
      </c>
      <c r="BS1069" s="62">
        <f>COUNTIF($G1069:$BP1069,"b")+COUNTIF($G1069:$BP1069,"r0,b5")/2+COUNTIF($G1069:$BP1069,"p5,b5")/2</f>
        <v/>
      </c>
      <c r="BT1069" s="62">
        <f>COUNTIF($G1069:$BP1069,"c")+COUNTIF($G1069:$BP1069,"r0,c5")/2+COUNTIF($G1069:$BP1069,"p5,c5")/2</f>
        <v/>
      </c>
      <c r="BU1069" s="62">
        <f>COUNTIF($G1069:$BP1069,"KH")+COUNTIF($G1069:$BP1069,"TL")+COUNTIF($G1069:$BP1069,"L")</f>
        <v/>
      </c>
      <c r="BV1069" s="62" t="n"/>
      <c r="BW1069" s="62">
        <f>COUNTIF($G1069:$BP1069,"hh")</f>
        <v/>
      </c>
      <c r="BX1069" s="62">
        <f>COUNTIF($G1069:$BP1069,"nt7")</f>
        <v/>
      </c>
      <c r="BY1069" s="62">
        <f>COUNTIF($G1069:$BP1069,"P")+COUNTIF($G1069:$BP1069,"p5,a5")/2+COUNTIF($G1069:$BP1069,"p5,b5")/2+COUNTIF($G1069:$BP1069,"p5,c5")/2+COUNTIF($G1069:$BP1069,"p5,d5")/2</f>
        <v/>
      </c>
      <c r="BZ1069" s="63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4">
        <f>IF(BZ1069&gt;25,4,IF(BZ1069&gt;18,3,IF(BZ1069&gt;12,2,IF(BZ1069&gt;4,1,0))))-BX1069-2+1</f>
        <v/>
      </c>
      <c r="CE1069" s="30" t="n"/>
      <c r="CF1069" s="64">
        <f>CD1069*CI1069</f>
        <v/>
      </c>
      <c r="CG1069" s="65">
        <f>F1069-BY1069+1</f>
        <v/>
      </c>
      <c r="CH1069" s="64">
        <f>CE1069*16</f>
        <v/>
      </c>
      <c r="CI1069" s="66">
        <f>VLOOKUP(A1069,[1]DATA!$A$6:$AI$331,34,0)</f>
        <v/>
      </c>
      <c r="CJ1069" s="67">
        <f>VLOOKUP(A1069,[2]CHAMCONG!A$7:CI$333,79,0)</f>
        <v/>
      </c>
      <c r="CK1069" s="68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62">
        <f>COUNTIF($G1070:$BP1070,"a")+COUNTIF($G1070:$BP1070,"r0,a5")/2+COUNTIF($G1070:$BP1070,"p5,a5")/2</f>
        <v/>
      </c>
      <c r="BR1070" s="62">
        <f>COUNTIF($G1070:$BP1070,"d")+COUNTIF($G1070:$BP1070,"r0,d5")/2+COUNTIF($G1070:$BP1070,"p5,d5")/2</f>
        <v/>
      </c>
      <c r="BS1070" s="62">
        <f>COUNTIF($G1070:$BP1070,"b")+COUNTIF($G1070:$BP1070,"r0,b5")/2+COUNTIF($G1070:$BP1070,"p5,b5")/2</f>
        <v/>
      </c>
      <c r="BT1070" s="62">
        <f>COUNTIF($G1070:$BP1070,"c")+COUNTIF($G1070:$BP1070,"r0,c5")/2+COUNTIF($G1070:$BP1070,"p5,c5")/2</f>
        <v/>
      </c>
      <c r="BU1070" s="62">
        <f>COUNTIF($G1070:$BP1070,"KH")+COUNTIF($G1070:$BP1070,"TL")+COUNTIF($G1070:$BP1070,"L")</f>
        <v/>
      </c>
      <c r="BV1070" s="62" t="n"/>
      <c r="BW1070" s="62">
        <f>COUNTIF($G1070:$BP1070,"hh")</f>
        <v/>
      </c>
      <c r="BX1070" s="62">
        <f>COUNTIF($G1070:$BP1070,"nt7")</f>
        <v/>
      </c>
      <c r="BY1070" s="62">
        <f>COUNTIF($G1070:$BP1070,"P")+COUNTIF($G1070:$BP1070,"p5,a5")/2+COUNTIF($G1070:$BP1070,"p5,b5")/2+COUNTIF($G1070:$BP1070,"p5,c5")/2+COUNTIF($G1070:$BP1070,"p5,d5")/2</f>
        <v/>
      </c>
      <c r="BZ1070" s="63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4">
        <f>IF(BZ1070&gt;25,4,IF(BZ1070&gt;18,3,IF(BZ1070&gt;12,2,IF(BZ1070&gt;4,1,0))))-BX1070-2+1</f>
        <v/>
      </c>
      <c r="CE1070" s="30" t="n"/>
      <c r="CF1070" s="64">
        <f>CD1070*CI1070</f>
        <v/>
      </c>
      <c r="CG1070" s="65">
        <f>F1070-BY1070+1</f>
        <v/>
      </c>
      <c r="CH1070" s="64">
        <f>CE1070*16</f>
        <v/>
      </c>
      <c r="CI1070" s="66">
        <f>VLOOKUP(A1070,[1]DATA!$A$6:$AI$331,34,0)</f>
        <v/>
      </c>
      <c r="CJ1070" s="67">
        <f>VLOOKUP(A1070,[2]CHAMCONG!A$7:CI$333,79,0)</f>
        <v/>
      </c>
      <c r="CK1070" s="68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62">
        <f>COUNTIF($G1071:$BP1071,"a")+COUNTIF($G1071:$BP1071,"r0,a5")/2+COUNTIF($G1071:$BP1071,"p5,a5")/2</f>
        <v/>
      </c>
      <c r="BR1071" s="62">
        <f>COUNTIF($G1071:$BP1071,"d")+COUNTIF($G1071:$BP1071,"r0,d5")/2+COUNTIF($G1071:$BP1071,"p5,d5")/2</f>
        <v/>
      </c>
      <c r="BS1071" s="62">
        <f>COUNTIF($G1071:$BP1071,"b")+COUNTIF($G1071:$BP1071,"r0,b5")/2+COUNTIF($G1071:$BP1071,"p5,b5")/2</f>
        <v/>
      </c>
      <c r="BT1071" s="62">
        <f>COUNTIF($G1071:$BP1071,"c")+COUNTIF($G1071:$BP1071,"r0,c5")/2+COUNTIF($G1071:$BP1071,"p5,c5")/2</f>
        <v/>
      </c>
      <c r="BU1071" s="62">
        <f>COUNTIF($G1071:$BP1071,"KH")+COUNTIF($G1071:$BP1071,"TL")+COUNTIF($G1071:$BP1071,"L")</f>
        <v/>
      </c>
      <c r="BV1071" s="62" t="n"/>
      <c r="BW1071" s="62">
        <f>COUNTIF($G1071:$BP1071,"hh")</f>
        <v/>
      </c>
      <c r="BX1071" s="62">
        <f>COUNTIF($G1071:$BP1071,"nt7")</f>
        <v/>
      </c>
      <c r="BY1071" s="62">
        <f>COUNTIF($G1071:$BP1071,"P")+COUNTIF($G1071:$BP1071,"p5,a5")/2+COUNTIF($G1071:$BP1071,"p5,b5")/2+COUNTIF($G1071:$BP1071,"p5,c5")/2+COUNTIF($G1071:$BP1071,"p5,d5")/2</f>
        <v/>
      </c>
      <c r="BZ1071" s="63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4">
        <f>IF(BZ1071&gt;25,4,IF(BZ1071&gt;18,3,IF(BZ1071&gt;12,2,IF(BZ1071&gt;4,1,0))))-BX1071-2+1</f>
        <v/>
      </c>
      <c r="CE1071" s="30" t="n"/>
      <c r="CF1071" s="64">
        <f>CD1071*CI1071</f>
        <v/>
      </c>
      <c r="CG1071" s="65">
        <f>F1071-BY1071+1</f>
        <v/>
      </c>
      <c r="CH1071" s="64">
        <f>CE1071*16</f>
        <v/>
      </c>
      <c r="CI1071" s="66">
        <f>VLOOKUP(A1071,[1]DATA!$A$6:$AI$331,34,0)</f>
        <v/>
      </c>
      <c r="CJ1071" s="67">
        <f>VLOOKUP(A1071,[2]CHAMCONG!A$7:CI$333,79,0)</f>
        <v/>
      </c>
      <c r="CK1071" s="68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62">
        <f>COUNTIF($G1072:$BP1072,"a")+COUNTIF($G1072:$BP1072,"r0,a5")/2+COUNTIF($G1072:$BP1072,"p5,a5")/2</f>
        <v/>
      </c>
      <c r="BR1072" s="62">
        <f>COUNTIF($G1072:$BP1072,"d")+COUNTIF($G1072:$BP1072,"r0,d5")/2+COUNTIF($G1072:$BP1072,"p5,d5")/2</f>
        <v/>
      </c>
      <c r="BS1072" s="62">
        <f>COUNTIF($G1072:$BP1072,"b")+COUNTIF($G1072:$BP1072,"r0,b5")/2+COUNTIF($G1072:$BP1072,"p5,b5")/2</f>
        <v/>
      </c>
      <c r="BT1072" s="62">
        <f>COUNTIF($G1072:$BP1072,"c")+COUNTIF($G1072:$BP1072,"r0,c5")/2+COUNTIF($G1072:$BP1072,"p5,c5")/2</f>
        <v/>
      </c>
      <c r="BU1072" s="62">
        <f>COUNTIF($G1072:$BP1072,"KH")+COUNTIF($G1072:$BP1072,"TL")+COUNTIF($G1072:$BP1072,"L")</f>
        <v/>
      </c>
      <c r="BV1072" s="62" t="n"/>
      <c r="BW1072" s="62">
        <f>COUNTIF($G1072:$BP1072,"hh")</f>
        <v/>
      </c>
      <c r="BX1072" s="62">
        <f>COUNTIF($G1072:$BP1072,"nt7")</f>
        <v/>
      </c>
      <c r="BY1072" s="62">
        <f>COUNTIF($G1072:$BP1072,"P")+COUNTIF($G1072:$BP1072,"p5,a5")/2+COUNTIF($G1072:$BP1072,"p5,b5")/2+COUNTIF($G1072:$BP1072,"p5,c5")/2+COUNTIF($G1072:$BP1072,"p5,d5")/2</f>
        <v/>
      </c>
      <c r="BZ1072" s="63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4">
        <f>IF(BZ1072&gt;25,4,IF(BZ1072&gt;18,3,IF(BZ1072&gt;12,2,IF(BZ1072&gt;4,1,0))))-BX1072-2+1</f>
        <v/>
      </c>
      <c r="CE1072" s="30" t="n"/>
      <c r="CF1072" s="64">
        <f>CD1072*CI1072</f>
        <v/>
      </c>
      <c r="CG1072" s="65">
        <f>F1072-BY1072+1</f>
        <v/>
      </c>
      <c r="CH1072" s="64">
        <f>CE1072*16</f>
        <v/>
      </c>
      <c r="CI1072" s="66">
        <f>VLOOKUP(A1072,[1]DATA!$A$6:$AI$331,34,0)</f>
        <v/>
      </c>
      <c r="CJ1072" s="67">
        <f>VLOOKUP(A1072,[2]CHAMCONG!A$7:CI$333,79,0)</f>
        <v/>
      </c>
      <c r="CK1072" s="68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62">
        <f>COUNTIF($G1073:$BP1073,"a")+COUNTIF($G1073:$BP1073,"r0,a5")/2+COUNTIF($G1073:$BP1073,"p5,a5")/2</f>
        <v/>
      </c>
      <c r="BR1073" s="62">
        <f>COUNTIF($G1073:$BP1073,"d")+COUNTIF($G1073:$BP1073,"r0,d5")/2+COUNTIF($G1073:$BP1073,"p5,d5")/2</f>
        <v/>
      </c>
      <c r="BS1073" s="62">
        <f>COUNTIF($G1073:$BP1073,"b")+COUNTIF($G1073:$BP1073,"r0,b5")/2+COUNTIF($G1073:$BP1073,"p5,b5")/2</f>
        <v/>
      </c>
      <c r="BT1073" s="62">
        <f>COUNTIF($G1073:$BP1073,"c")+COUNTIF($G1073:$BP1073,"r0,c5")/2+COUNTIF($G1073:$BP1073,"p5,c5")/2</f>
        <v/>
      </c>
      <c r="BU1073" s="62">
        <f>COUNTIF($G1073:$BP1073,"KH")+COUNTIF($G1073:$BP1073,"TL")+COUNTIF($G1073:$BP1073,"L")</f>
        <v/>
      </c>
      <c r="BV1073" s="62" t="n"/>
      <c r="BW1073" s="62">
        <f>COUNTIF($G1073:$BP1073,"hh")</f>
        <v/>
      </c>
      <c r="BX1073" s="62">
        <f>COUNTIF($G1073:$BP1073,"nt7")</f>
        <v/>
      </c>
      <c r="BY1073" s="62">
        <f>COUNTIF($G1073:$BP1073,"P")+COUNTIF($G1073:$BP1073,"p5,a5")/2+COUNTIF($G1073:$BP1073,"p5,b5")/2+COUNTIF($G1073:$BP1073,"p5,c5")/2+COUNTIF($G1073:$BP1073,"p5,d5")/2</f>
        <v/>
      </c>
      <c r="BZ1073" s="63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4">
        <f>IF(BZ1073&gt;25,4,IF(BZ1073&gt;18,3,IF(BZ1073&gt;12,2,IF(BZ1073&gt;4,1,0))))-BX1073-2+1</f>
        <v/>
      </c>
      <c r="CE1073" s="30" t="n"/>
      <c r="CF1073" s="64">
        <f>CD1073*CI1073</f>
        <v/>
      </c>
      <c r="CG1073" s="65">
        <f>F1073-BY1073+1</f>
        <v/>
      </c>
      <c r="CH1073" s="64">
        <f>CE1073*16</f>
        <v/>
      </c>
      <c r="CI1073" s="66">
        <f>VLOOKUP(A1073,[1]DATA!$A$6:$AI$331,34,0)</f>
        <v/>
      </c>
      <c r="CJ1073" s="67">
        <f>VLOOKUP(A1073,[2]CHAMCONG!A$7:CI$333,79,0)</f>
        <v/>
      </c>
      <c r="CK1073" s="68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62">
        <f>COUNTIF($G1074:$BP1074,"a")+COUNTIF($G1074:$BP1074,"r0,a5")/2+COUNTIF($G1074:$BP1074,"p5,a5")/2</f>
        <v/>
      </c>
      <c r="BR1074" s="62">
        <f>COUNTIF($G1074:$BP1074,"d")+COUNTIF($G1074:$BP1074,"r0,d5")/2+COUNTIF($G1074:$BP1074,"p5,d5")/2</f>
        <v/>
      </c>
      <c r="BS1074" s="62">
        <f>COUNTIF($G1074:$BP1074,"b")+COUNTIF($G1074:$BP1074,"r0,b5")/2+COUNTIF($G1074:$BP1074,"p5,b5")/2</f>
        <v/>
      </c>
      <c r="BT1074" s="62">
        <f>COUNTIF($G1074:$BP1074,"c")+COUNTIF($G1074:$BP1074,"r0,c5")/2+COUNTIF($G1074:$BP1074,"p5,c5")/2</f>
        <v/>
      </c>
      <c r="BU1074" s="62">
        <f>COUNTIF($G1074:$BP1074,"KH")+COUNTIF($G1074:$BP1074,"TL")+COUNTIF($G1074:$BP1074,"L")</f>
        <v/>
      </c>
      <c r="BV1074" s="62" t="n"/>
      <c r="BW1074" s="62">
        <f>COUNTIF($G1074:$BP1074,"hh")</f>
        <v/>
      </c>
      <c r="BX1074" s="62">
        <f>COUNTIF($G1074:$BP1074,"nt7")</f>
        <v/>
      </c>
      <c r="BY1074" s="62">
        <f>COUNTIF($G1074:$BP1074,"P")+COUNTIF($G1074:$BP1074,"p5,a5")/2+COUNTIF($G1074:$BP1074,"p5,b5")/2+COUNTIF($G1074:$BP1074,"p5,c5")/2+COUNTIF($G1074:$BP1074,"p5,d5")/2</f>
        <v/>
      </c>
      <c r="BZ1074" s="63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4">
        <f>IF(BZ1074&gt;25,4,IF(BZ1074&gt;18,3,IF(BZ1074&gt;12,2,IF(BZ1074&gt;4,1,0))))-BX1074-2+1</f>
        <v/>
      </c>
      <c r="CE1074" s="30" t="n"/>
      <c r="CF1074" s="64">
        <f>CD1074*CI1074</f>
        <v/>
      </c>
      <c r="CG1074" s="65">
        <f>F1074-BY1074+1</f>
        <v/>
      </c>
      <c r="CH1074" s="64">
        <f>CE1074*16</f>
        <v/>
      </c>
      <c r="CI1074" s="66">
        <f>VLOOKUP(A1074,[1]DATA!$A$6:$AI$331,34,0)</f>
        <v/>
      </c>
      <c r="CJ1074" s="67">
        <f>VLOOKUP(A1074,[2]CHAMCONG!A$7:CI$333,79,0)</f>
        <v/>
      </c>
      <c r="CK1074" s="68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62">
        <f>COUNTIF($G1075:$BP1075,"a")+COUNTIF($G1075:$BP1075,"r0,a5")/2+COUNTIF($G1075:$BP1075,"p5,a5")/2</f>
        <v/>
      </c>
      <c r="BR1075" s="62">
        <f>COUNTIF($G1075:$BP1075,"d")+COUNTIF($G1075:$BP1075,"r0,d5")/2+COUNTIF($G1075:$BP1075,"p5,d5")/2</f>
        <v/>
      </c>
      <c r="BS1075" s="62">
        <f>COUNTIF($G1075:$BP1075,"b")+COUNTIF($G1075:$BP1075,"r0,b5")/2+COUNTIF($G1075:$BP1075,"p5,b5")/2</f>
        <v/>
      </c>
      <c r="BT1075" s="62">
        <f>COUNTIF($G1075:$BP1075,"c")+COUNTIF($G1075:$BP1075,"r0,c5")/2+COUNTIF($G1075:$BP1075,"p5,c5")/2</f>
        <v/>
      </c>
      <c r="BU1075" s="62">
        <f>COUNTIF($G1075:$BP1075,"KH")+COUNTIF($G1075:$BP1075,"TL")+COUNTIF($G1075:$BP1075,"L")</f>
        <v/>
      </c>
      <c r="BV1075" s="62" t="n"/>
      <c r="BW1075" s="62">
        <f>COUNTIF($G1075:$BP1075,"hh")</f>
        <v/>
      </c>
      <c r="BX1075" s="62">
        <f>COUNTIF($G1075:$BP1075,"nt7")</f>
        <v/>
      </c>
      <c r="BY1075" s="62">
        <f>COUNTIF($G1075:$BP1075,"P")+COUNTIF($G1075:$BP1075,"p5,a5")/2+COUNTIF($G1075:$BP1075,"p5,b5")/2+COUNTIF($G1075:$BP1075,"p5,c5")/2+COUNTIF($G1075:$BP1075,"p5,d5")/2</f>
        <v/>
      </c>
      <c r="BZ1075" s="63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4">
        <f>IF(BZ1075&gt;25,4,IF(BZ1075&gt;18,3,IF(BZ1075&gt;12,2,IF(BZ1075&gt;4,1,0))))-BX1075-2+1</f>
        <v/>
      </c>
      <c r="CE1075" s="30" t="n"/>
      <c r="CF1075" s="64">
        <f>CD1075*CI1075</f>
        <v/>
      </c>
      <c r="CG1075" s="65">
        <f>F1075-BY1075+1</f>
        <v/>
      </c>
      <c r="CH1075" s="64">
        <f>CE1075*16</f>
        <v/>
      </c>
      <c r="CI1075" s="66">
        <f>VLOOKUP(A1075,[1]DATA!$A$6:$AI$331,34,0)</f>
        <v/>
      </c>
      <c r="CJ1075" s="67">
        <f>VLOOKUP(A1075,[2]CHAMCONG!A$7:CI$333,79,0)</f>
        <v/>
      </c>
      <c r="CK1075" s="68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62">
        <f>COUNTIF($G1076:$BP1076,"a")+COUNTIF($G1076:$BP1076,"r0,a5")/2+COUNTIF($G1076:$BP1076,"p5,a5")/2</f>
        <v/>
      </c>
      <c r="BR1076" s="62">
        <f>COUNTIF($G1076:$BP1076,"d")+COUNTIF($G1076:$BP1076,"r0,d5")/2+COUNTIF($G1076:$BP1076,"p5,d5")/2</f>
        <v/>
      </c>
      <c r="BS1076" s="62">
        <f>COUNTIF($G1076:$BP1076,"b")+COUNTIF($G1076:$BP1076,"r0,b5")/2+COUNTIF($G1076:$BP1076,"p5,b5")/2</f>
        <v/>
      </c>
      <c r="BT1076" s="62">
        <f>COUNTIF($G1076:$BP1076,"c")+COUNTIF($G1076:$BP1076,"r0,c5")/2+COUNTIF($G1076:$BP1076,"p5,c5")/2</f>
        <v/>
      </c>
      <c r="BU1076" s="62">
        <f>COUNTIF($G1076:$BP1076,"KH")+COUNTIF($G1076:$BP1076,"TL")+COUNTIF($G1076:$BP1076,"L")</f>
        <v/>
      </c>
      <c r="BV1076" s="62" t="n"/>
      <c r="BW1076" s="62">
        <f>COUNTIF($G1076:$BP1076,"hh")</f>
        <v/>
      </c>
      <c r="BX1076" s="62">
        <f>COUNTIF($G1076:$BP1076,"nt7")</f>
        <v/>
      </c>
      <c r="BY1076" s="62">
        <f>COUNTIF($G1076:$BP1076,"P")+COUNTIF($G1076:$BP1076,"p5,a5")/2+COUNTIF($G1076:$BP1076,"p5,b5")/2+COUNTIF($G1076:$BP1076,"p5,c5")/2+COUNTIF($G1076:$BP1076,"p5,d5")/2</f>
        <v/>
      </c>
      <c r="BZ1076" s="63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4">
        <f>IF(BZ1076&gt;25,4,IF(BZ1076&gt;18,3,IF(BZ1076&gt;12,2,IF(BZ1076&gt;4,1,0))))-BX1076-2+1</f>
        <v/>
      </c>
      <c r="CE1076" s="30" t="n"/>
      <c r="CF1076" s="64">
        <f>CD1076*CI1076</f>
        <v/>
      </c>
      <c r="CG1076" s="65">
        <f>F1076-BY1076+1</f>
        <v/>
      </c>
      <c r="CH1076" s="64">
        <f>CE1076*16</f>
        <v/>
      </c>
      <c r="CI1076" s="66">
        <f>VLOOKUP(A1076,[1]DATA!$A$6:$AI$331,34,0)</f>
        <v/>
      </c>
      <c r="CJ1076" s="67">
        <f>VLOOKUP(A1076,[2]CHAMCONG!A$7:CI$333,79,0)</f>
        <v/>
      </c>
      <c r="CK1076" s="68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62">
        <f>COUNTIF($G1077:$BP1077,"a")+COUNTIF($G1077:$BP1077,"r0,a5")/2+COUNTIF($G1077:$BP1077,"p5,a5")/2</f>
        <v/>
      </c>
      <c r="BR1077" s="62">
        <f>COUNTIF($G1077:$BP1077,"d")+COUNTIF($G1077:$BP1077,"r0,d5")/2+COUNTIF($G1077:$BP1077,"p5,d5")/2</f>
        <v/>
      </c>
      <c r="BS1077" s="62">
        <f>COUNTIF($G1077:$BP1077,"b")+COUNTIF($G1077:$BP1077,"r0,b5")/2+COUNTIF($G1077:$BP1077,"p5,b5")/2</f>
        <v/>
      </c>
      <c r="BT1077" s="62">
        <f>COUNTIF($G1077:$BP1077,"c")+COUNTIF($G1077:$BP1077,"r0,c5")/2+COUNTIF($G1077:$BP1077,"p5,c5")/2</f>
        <v/>
      </c>
      <c r="BU1077" s="62">
        <f>COUNTIF($G1077:$BP1077,"KH")+COUNTIF($G1077:$BP1077,"TL")+COUNTIF($G1077:$BP1077,"L")</f>
        <v/>
      </c>
      <c r="BV1077" s="62" t="n"/>
      <c r="BW1077" s="62">
        <f>COUNTIF($G1077:$BP1077,"hh")</f>
        <v/>
      </c>
      <c r="BX1077" s="62">
        <f>COUNTIF($G1077:$BP1077,"nt7")</f>
        <v/>
      </c>
      <c r="BY1077" s="62">
        <f>COUNTIF($G1077:$BP1077,"P")+COUNTIF($G1077:$BP1077,"p5,a5")/2+COUNTIF($G1077:$BP1077,"p5,b5")/2+COUNTIF($G1077:$BP1077,"p5,c5")/2+COUNTIF($G1077:$BP1077,"p5,d5")/2</f>
        <v/>
      </c>
      <c r="BZ1077" s="63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4">
        <f>IF(BZ1077&gt;25,4,IF(BZ1077&gt;18,3,IF(BZ1077&gt;12,2,IF(BZ1077&gt;4,1,0))))-BX1077-2+1</f>
        <v/>
      </c>
      <c r="CE1077" s="30" t="n"/>
      <c r="CF1077" s="64">
        <f>CD1077*CI1077</f>
        <v/>
      </c>
      <c r="CG1077" s="65">
        <f>F1077-BY1077+1</f>
        <v/>
      </c>
      <c r="CH1077" s="64">
        <f>CE1077*16</f>
        <v/>
      </c>
      <c r="CI1077" s="66">
        <f>VLOOKUP(A1077,[1]DATA!$A$6:$AI$331,34,0)</f>
        <v/>
      </c>
      <c r="CJ1077" s="67">
        <f>VLOOKUP(A1077,[2]CHAMCONG!A$7:CI$333,79,0)</f>
        <v/>
      </c>
      <c r="CK1077" s="68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62">
        <f>COUNTIF($G1078:$BP1078,"a")+COUNTIF($G1078:$BP1078,"r0,a5")/2+COUNTIF($G1078:$BP1078,"p5,a5")/2</f>
        <v/>
      </c>
      <c r="BR1078" s="62">
        <f>COUNTIF($G1078:$BP1078,"d")+COUNTIF($G1078:$BP1078,"r0,d5")/2+COUNTIF($G1078:$BP1078,"p5,d5")/2</f>
        <v/>
      </c>
      <c r="BS1078" s="62">
        <f>COUNTIF($G1078:$BP1078,"b")+COUNTIF($G1078:$BP1078,"r0,b5")/2+COUNTIF($G1078:$BP1078,"p5,b5")/2</f>
        <v/>
      </c>
      <c r="BT1078" s="62">
        <f>COUNTIF($G1078:$BP1078,"c")+COUNTIF($G1078:$BP1078,"r0,c5")/2+COUNTIF($G1078:$BP1078,"p5,c5")/2</f>
        <v/>
      </c>
      <c r="BU1078" s="62">
        <f>COUNTIF($G1078:$BP1078,"KH")+COUNTIF($G1078:$BP1078,"TL")+COUNTIF($G1078:$BP1078,"L")</f>
        <v/>
      </c>
      <c r="BV1078" s="62" t="n"/>
      <c r="BW1078" s="62">
        <f>COUNTIF($G1078:$BP1078,"hh")</f>
        <v/>
      </c>
      <c r="BX1078" s="62">
        <f>COUNTIF($G1078:$BP1078,"nt7")</f>
        <v/>
      </c>
      <c r="BY1078" s="62">
        <f>COUNTIF($G1078:$BP1078,"P")+COUNTIF($G1078:$BP1078,"p5,a5")/2+COUNTIF($G1078:$BP1078,"p5,b5")/2+COUNTIF($G1078:$BP1078,"p5,c5")/2+COUNTIF($G1078:$BP1078,"p5,d5")/2</f>
        <v/>
      </c>
      <c r="BZ1078" s="63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4">
        <f>IF(BZ1078&gt;25,4,IF(BZ1078&gt;18,3,IF(BZ1078&gt;12,2,IF(BZ1078&gt;4,1,0))))-BX1078-2+1</f>
        <v/>
      </c>
      <c r="CE1078" s="30" t="n"/>
      <c r="CF1078" s="64">
        <f>CD1078*CI1078</f>
        <v/>
      </c>
      <c r="CG1078" s="65">
        <f>F1078-BY1078+1</f>
        <v/>
      </c>
      <c r="CH1078" s="64">
        <f>CE1078*16</f>
        <v/>
      </c>
      <c r="CI1078" s="66">
        <f>VLOOKUP(A1078,[1]DATA!$A$6:$AI$331,34,0)</f>
        <v/>
      </c>
      <c r="CJ1078" s="67">
        <f>VLOOKUP(A1078,[2]CHAMCONG!A$7:CI$333,79,0)</f>
        <v/>
      </c>
      <c r="CK1078" s="68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62">
        <f>COUNTIF($G1079:$BP1079,"a")+COUNTIF($G1079:$BP1079,"r0,a5")/2+COUNTIF($G1079:$BP1079,"p5,a5")/2</f>
        <v/>
      </c>
      <c r="BR1079" s="62">
        <f>COUNTIF($G1079:$BP1079,"d")+COUNTIF($G1079:$BP1079,"r0,d5")/2+COUNTIF($G1079:$BP1079,"p5,d5")/2</f>
        <v/>
      </c>
      <c r="BS1079" s="62">
        <f>COUNTIF($G1079:$BP1079,"b")+COUNTIF($G1079:$BP1079,"r0,b5")/2+COUNTIF($G1079:$BP1079,"p5,b5")/2</f>
        <v/>
      </c>
      <c r="BT1079" s="62">
        <f>COUNTIF($G1079:$BP1079,"c")+COUNTIF($G1079:$BP1079,"r0,c5")/2+COUNTIF($G1079:$BP1079,"p5,c5")/2</f>
        <v/>
      </c>
      <c r="BU1079" s="62">
        <f>COUNTIF($G1079:$BP1079,"KH")+COUNTIF($G1079:$BP1079,"TL")+COUNTIF($G1079:$BP1079,"L")</f>
        <v/>
      </c>
      <c r="BV1079" s="62" t="n"/>
      <c r="BW1079" s="62">
        <f>COUNTIF($G1079:$BP1079,"hh")</f>
        <v/>
      </c>
      <c r="BX1079" s="62">
        <f>COUNTIF($G1079:$BP1079,"nt7")</f>
        <v/>
      </c>
      <c r="BY1079" s="62">
        <f>COUNTIF($G1079:$BP1079,"P")+COUNTIF($G1079:$BP1079,"p5,a5")/2+COUNTIF($G1079:$BP1079,"p5,b5")/2+COUNTIF($G1079:$BP1079,"p5,c5")/2+COUNTIF($G1079:$BP1079,"p5,d5")/2</f>
        <v/>
      </c>
      <c r="BZ1079" s="63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4">
        <f>IF(BZ1079&gt;25,4,IF(BZ1079&gt;18,3,IF(BZ1079&gt;12,2,IF(BZ1079&gt;4,1,0))))-BX1079-2+1</f>
        <v/>
      </c>
      <c r="CE1079" s="30" t="n"/>
      <c r="CF1079" s="64">
        <f>CD1079*CI1079</f>
        <v/>
      </c>
      <c r="CG1079" s="65">
        <f>F1079-BY1079+1</f>
        <v/>
      </c>
      <c r="CH1079" s="64">
        <f>CE1079*16</f>
        <v/>
      </c>
      <c r="CI1079" s="66">
        <f>VLOOKUP(A1079,[1]DATA!$A$6:$AI$331,34,0)</f>
        <v/>
      </c>
      <c r="CJ1079" s="67">
        <f>VLOOKUP(A1079,[2]CHAMCONG!A$7:CI$333,79,0)</f>
        <v/>
      </c>
      <c r="CK1079" s="68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62">
        <f>COUNTIF($G1080:$BP1080,"a")+COUNTIF($G1080:$BP1080,"r0,a5")/2+COUNTIF($G1080:$BP1080,"p5,a5")/2</f>
        <v/>
      </c>
      <c r="BR1080" s="62">
        <f>COUNTIF($G1080:$BP1080,"d")+COUNTIF($G1080:$BP1080,"r0,d5")/2+COUNTIF($G1080:$BP1080,"p5,d5")/2</f>
        <v/>
      </c>
      <c r="BS1080" s="62">
        <f>COUNTIF($G1080:$BP1080,"b")+COUNTIF($G1080:$BP1080,"r0,b5")/2+COUNTIF($G1080:$BP1080,"p5,b5")/2</f>
        <v/>
      </c>
      <c r="BT1080" s="62">
        <f>COUNTIF($G1080:$BP1080,"c")+COUNTIF($G1080:$BP1080,"r0,c5")/2+COUNTIF($G1080:$BP1080,"p5,c5")/2</f>
        <v/>
      </c>
      <c r="BU1080" s="62">
        <f>COUNTIF($G1080:$BP1080,"KH")+COUNTIF($G1080:$BP1080,"TL")+COUNTIF($G1080:$BP1080,"L")</f>
        <v/>
      </c>
      <c r="BV1080" s="62" t="n"/>
      <c r="BW1080" s="62">
        <f>COUNTIF($G1080:$BP1080,"hh")</f>
        <v/>
      </c>
      <c r="BX1080" s="62">
        <f>COUNTIF($G1080:$BP1080,"nt7")</f>
        <v/>
      </c>
      <c r="BY1080" s="62">
        <f>COUNTIF($G1080:$BP1080,"P")+COUNTIF($G1080:$BP1080,"p5,a5")/2+COUNTIF($G1080:$BP1080,"p5,b5")/2+COUNTIF($G1080:$BP1080,"p5,c5")/2+COUNTIF($G1080:$BP1080,"p5,d5")/2</f>
        <v/>
      </c>
      <c r="BZ1080" s="63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4">
        <f>IF(BZ1080&gt;25,4,IF(BZ1080&gt;18,3,IF(BZ1080&gt;12,2,IF(BZ1080&gt;4,1,0))))-BX1080-2+1</f>
        <v/>
      </c>
      <c r="CE1080" s="30" t="n"/>
      <c r="CF1080" s="64">
        <f>CD1080*CI1080</f>
        <v/>
      </c>
      <c r="CG1080" s="65">
        <f>F1080-BY1080+1</f>
        <v/>
      </c>
      <c r="CH1080" s="64">
        <f>CE1080*16</f>
        <v/>
      </c>
      <c r="CI1080" s="66">
        <f>VLOOKUP(A1080,[1]DATA!$A$6:$AI$331,34,0)</f>
        <v/>
      </c>
      <c r="CJ1080" s="67">
        <f>VLOOKUP(A1080,[2]CHAMCONG!A$7:CI$333,79,0)</f>
        <v/>
      </c>
      <c r="CK1080" s="68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62">
        <f>COUNTIF($G1081:$BP1081,"a")+COUNTIF($G1081:$BP1081,"r0,a5")/2+COUNTIF($G1081:$BP1081,"p5,a5")/2</f>
        <v/>
      </c>
      <c r="BR1081" s="62">
        <f>COUNTIF($G1081:$BP1081,"d")+COUNTIF($G1081:$BP1081,"r0,d5")/2+COUNTIF($G1081:$BP1081,"p5,d5")/2</f>
        <v/>
      </c>
      <c r="BS1081" s="62">
        <f>COUNTIF($G1081:$BP1081,"b")+COUNTIF($G1081:$BP1081,"r0,b5")/2+COUNTIF($G1081:$BP1081,"p5,b5")/2</f>
        <v/>
      </c>
      <c r="BT1081" s="62">
        <f>COUNTIF($G1081:$BP1081,"c")+COUNTIF($G1081:$BP1081,"r0,c5")/2+COUNTIF($G1081:$BP1081,"p5,c5")/2</f>
        <v/>
      </c>
      <c r="BU1081" s="62">
        <f>COUNTIF($G1081:$BP1081,"KH")+COUNTIF($G1081:$BP1081,"TL")+COUNTIF($G1081:$BP1081,"L")</f>
        <v/>
      </c>
      <c r="BV1081" s="62" t="n"/>
      <c r="BW1081" s="62">
        <f>COUNTIF($G1081:$BP1081,"hh")</f>
        <v/>
      </c>
      <c r="BX1081" s="62">
        <f>COUNTIF($G1081:$BP1081,"nt7")</f>
        <v/>
      </c>
      <c r="BY1081" s="62">
        <f>COUNTIF($G1081:$BP1081,"P")+COUNTIF($G1081:$BP1081,"p5,a5")/2+COUNTIF($G1081:$BP1081,"p5,b5")/2+COUNTIF($G1081:$BP1081,"p5,c5")/2+COUNTIF($G1081:$BP1081,"p5,d5")/2</f>
        <v/>
      </c>
      <c r="BZ1081" s="63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4">
        <f>IF(BZ1081&gt;25,4,IF(BZ1081&gt;18,3,IF(BZ1081&gt;12,2,IF(BZ1081&gt;4,1,0))))-BX1081-2+1</f>
        <v/>
      </c>
      <c r="CE1081" s="30" t="n"/>
      <c r="CF1081" s="64">
        <f>CD1081*CI1081</f>
        <v/>
      </c>
      <c r="CG1081" s="65">
        <f>F1081-BY1081+1</f>
        <v/>
      </c>
      <c r="CH1081" s="64">
        <f>CE1081*16</f>
        <v/>
      </c>
      <c r="CI1081" s="66">
        <f>VLOOKUP(A1081,[1]DATA!$A$6:$AI$331,34,0)</f>
        <v/>
      </c>
      <c r="CJ1081" s="67">
        <f>VLOOKUP(A1081,[2]CHAMCONG!A$7:CI$333,79,0)</f>
        <v/>
      </c>
      <c r="CK1081" s="68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62">
        <f>COUNTIF($G1082:$BP1082,"a")+COUNTIF($G1082:$BP1082,"r0,a5")/2+COUNTIF($G1082:$BP1082,"p5,a5")/2</f>
        <v/>
      </c>
      <c r="BR1082" s="62">
        <f>COUNTIF($G1082:$BP1082,"d")+COUNTIF($G1082:$BP1082,"r0,d5")/2+COUNTIF($G1082:$BP1082,"p5,d5")/2</f>
        <v/>
      </c>
      <c r="BS1082" s="62">
        <f>COUNTIF($G1082:$BP1082,"b")+COUNTIF($G1082:$BP1082,"r0,b5")/2+COUNTIF($G1082:$BP1082,"p5,b5")/2</f>
        <v/>
      </c>
      <c r="BT1082" s="62">
        <f>COUNTIF($G1082:$BP1082,"c")+COUNTIF($G1082:$BP1082,"r0,c5")/2+COUNTIF($G1082:$BP1082,"p5,c5")/2</f>
        <v/>
      </c>
      <c r="BU1082" s="62">
        <f>COUNTIF($G1082:$BP1082,"KH")+COUNTIF($G1082:$BP1082,"TL")+COUNTIF($G1082:$BP1082,"L")</f>
        <v/>
      </c>
      <c r="BV1082" s="62" t="n"/>
      <c r="BW1082" s="62">
        <f>COUNTIF($G1082:$BP1082,"hh")</f>
        <v/>
      </c>
      <c r="BX1082" s="62">
        <f>COUNTIF($G1082:$BP1082,"nt7")</f>
        <v/>
      </c>
      <c r="BY1082" s="62">
        <f>COUNTIF($G1082:$BP1082,"P")+COUNTIF($G1082:$BP1082,"p5,a5")/2+COUNTIF($G1082:$BP1082,"p5,b5")/2+COUNTIF($G1082:$BP1082,"p5,c5")/2+COUNTIF($G1082:$BP1082,"p5,d5")/2</f>
        <v/>
      </c>
      <c r="BZ1082" s="63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4">
        <f>IF(BZ1082&gt;25,4,IF(BZ1082&gt;18,3,IF(BZ1082&gt;12,2,IF(BZ1082&gt;4,1,0))))-BX1082-2+1</f>
        <v/>
      </c>
      <c r="CE1082" s="30" t="n"/>
      <c r="CF1082" s="64">
        <f>CD1082*CI1082</f>
        <v/>
      </c>
      <c r="CG1082" s="65">
        <f>F1082-BY1082+1</f>
        <v/>
      </c>
      <c r="CH1082" s="64">
        <f>CE1082*16</f>
        <v/>
      </c>
      <c r="CI1082" s="66">
        <f>VLOOKUP(A1082,[1]DATA!$A$6:$AI$331,34,0)</f>
        <v/>
      </c>
      <c r="CJ1082" s="67">
        <f>VLOOKUP(A1082,[2]CHAMCONG!A$7:CI$333,79,0)</f>
        <v/>
      </c>
      <c r="CK1082" s="68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62">
        <f>COUNTIF($G1083:$BP1083,"a")+COUNTIF($G1083:$BP1083,"r0,a5")/2+COUNTIF($G1083:$BP1083,"p5,a5")/2</f>
        <v/>
      </c>
      <c r="BR1083" s="62">
        <f>COUNTIF($G1083:$BP1083,"d")+COUNTIF($G1083:$BP1083,"r0,d5")/2+COUNTIF($G1083:$BP1083,"p5,d5")/2</f>
        <v/>
      </c>
      <c r="BS1083" s="62">
        <f>COUNTIF($G1083:$BP1083,"b")+COUNTIF($G1083:$BP1083,"r0,b5")/2+COUNTIF($G1083:$BP1083,"p5,b5")/2</f>
        <v/>
      </c>
      <c r="BT1083" s="62">
        <f>COUNTIF($G1083:$BP1083,"c")+COUNTIF($G1083:$BP1083,"r0,c5")/2+COUNTIF($G1083:$BP1083,"p5,c5")/2</f>
        <v/>
      </c>
      <c r="BU1083" s="62">
        <f>COUNTIF($G1083:$BP1083,"KH")+COUNTIF($G1083:$BP1083,"TL")+COUNTIF($G1083:$BP1083,"L")</f>
        <v/>
      </c>
      <c r="BV1083" s="62" t="n"/>
      <c r="BW1083" s="62">
        <f>COUNTIF($G1083:$BP1083,"hh")</f>
        <v/>
      </c>
      <c r="BX1083" s="62">
        <f>COUNTIF($G1083:$BP1083,"nt7")</f>
        <v/>
      </c>
      <c r="BY1083" s="62">
        <f>COUNTIF($G1083:$BP1083,"P")+COUNTIF($G1083:$BP1083,"p5,a5")/2+COUNTIF($G1083:$BP1083,"p5,b5")/2+COUNTIF($G1083:$BP1083,"p5,c5")/2+COUNTIF($G1083:$BP1083,"p5,d5")/2</f>
        <v/>
      </c>
      <c r="BZ1083" s="63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4">
        <f>IF(BZ1083&gt;25,4,IF(BZ1083&gt;18,3,IF(BZ1083&gt;12,2,IF(BZ1083&gt;4,1,0))))-BX1083-2+1</f>
        <v/>
      </c>
      <c r="CE1083" s="30" t="n"/>
      <c r="CF1083" s="64">
        <f>CD1083*CI1083</f>
        <v/>
      </c>
      <c r="CG1083" s="65">
        <f>F1083-BY1083+1</f>
        <v/>
      </c>
      <c r="CH1083" s="64">
        <f>CE1083*16</f>
        <v/>
      </c>
      <c r="CI1083" s="66">
        <f>VLOOKUP(A1083,[1]DATA!$A$6:$AI$331,34,0)</f>
        <v/>
      </c>
      <c r="CJ1083" s="67">
        <f>VLOOKUP(A1083,[2]CHAMCONG!A$7:CI$333,79,0)</f>
        <v/>
      </c>
      <c r="CK1083" s="68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62">
        <f>COUNTIF($G1084:$BP1084,"a")+COUNTIF($G1084:$BP1084,"r0,a5")/2+COUNTIF($G1084:$BP1084,"p5,a5")/2</f>
        <v/>
      </c>
      <c r="BR1084" s="62">
        <f>COUNTIF($G1084:$BP1084,"d")+COUNTIF($G1084:$BP1084,"r0,d5")/2+COUNTIF($G1084:$BP1084,"p5,d5")/2</f>
        <v/>
      </c>
      <c r="BS1084" s="62">
        <f>COUNTIF($G1084:$BP1084,"b")+COUNTIF($G1084:$BP1084,"r0,b5")/2+COUNTIF($G1084:$BP1084,"p5,b5")/2</f>
        <v/>
      </c>
      <c r="BT1084" s="62">
        <f>COUNTIF($G1084:$BP1084,"c")+COUNTIF($G1084:$BP1084,"r0,c5")/2+COUNTIF($G1084:$BP1084,"p5,c5")/2</f>
        <v/>
      </c>
      <c r="BU1084" s="62">
        <f>COUNTIF($G1084:$BP1084,"KH")+COUNTIF($G1084:$BP1084,"TL")+COUNTIF($G1084:$BP1084,"L")</f>
        <v/>
      </c>
      <c r="BV1084" s="62" t="n"/>
      <c r="BW1084" s="62">
        <f>COUNTIF($G1084:$BP1084,"hh")</f>
        <v/>
      </c>
      <c r="BX1084" s="62">
        <f>COUNTIF($G1084:$BP1084,"nt7")</f>
        <v/>
      </c>
      <c r="BY1084" s="62">
        <f>COUNTIF($G1084:$BP1084,"P")+COUNTIF($G1084:$BP1084,"p5,a5")/2+COUNTIF($G1084:$BP1084,"p5,b5")/2+COUNTIF($G1084:$BP1084,"p5,c5")/2+COUNTIF($G1084:$BP1084,"p5,d5")/2</f>
        <v/>
      </c>
      <c r="BZ1084" s="63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4">
        <f>IF(BZ1084&gt;25,4,IF(BZ1084&gt;18,3,IF(BZ1084&gt;12,2,IF(BZ1084&gt;4,1,0))))-BX1084-2+1</f>
        <v/>
      </c>
      <c r="CE1084" s="30" t="n"/>
      <c r="CF1084" s="64">
        <f>CD1084*CI1084</f>
        <v/>
      </c>
      <c r="CG1084" s="65">
        <f>F1084-BY1084+1</f>
        <v/>
      </c>
      <c r="CH1084" s="64">
        <f>CE1084*16</f>
        <v/>
      </c>
      <c r="CI1084" s="66">
        <f>VLOOKUP(A1084,[1]DATA!$A$6:$AI$331,34,0)</f>
        <v/>
      </c>
      <c r="CJ1084" s="67">
        <f>VLOOKUP(A1084,[2]CHAMCONG!A$7:CI$333,79,0)</f>
        <v/>
      </c>
      <c r="CK1084" s="68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62">
        <f>COUNTIF($G1085:$BP1085,"a")+COUNTIF($G1085:$BP1085,"r0,a5")/2+COUNTIF($G1085:$BP1085,"p5,a5")/2</f>
        <v/>
      </c>
      <c r="BR1085" s="62">
        <f>COUNTIF($G1085:$BP1085,"d")+COUNTIF($G1085:$BP1085,"r0,d5")/2+COUNTIF($G1085:$BP1085,"p5,d5")/2</f>
        <v/>
      </c>
      <c r="BS1085" s="62">
        <f>COUNTIF($G1085:$BP1085,"b")+COUNTIF($G1085:$BP1085,"r0,b5")/2+COUNTIF($G1085:$BP1085,"p5,b5")/2</f>
        <v/>
      </c>
      <c r="BT1085" s="62">
        <f>COUNTIF($G1085:$BP1085,"c")+COUNTIF($G1085:$BP1085,"r0,c5")/2+COUNTIF($G1085:$BP1085,"p5,c5")/2</f>
        <v/>
      </c>
      <c r="BU1085" s="62">
        <f>COUNTIF($G1085:$BP1085,"KH")+COUNTIF($G1085:$BP1085,"TL")+COUNTIF($G1085:$BP1085,"L")</f>
        <v/>
      </c>
      <c r="BV1085" s="62" t="n"/>
      <c r="BW1085" s="62">
        <f>COUNTIF($G1085:$BP1085,"hh")</f>
        <v/>
      </c>
      <c r="BX1085" s="62">
        <f>COUNTIF($G1085:$BP1085,"nt7")</f>
        <v/>
      </c>
      <c r="BY1085" s="62">
        <f>COUNTIF($G1085:$BP1085,"P")+COUNTIF($G1085:$BP1085,"p5,a5")/2+COUNTIF($G1085:$BP1085,"p5,b5")/2+COUNTIF($G1085:$BP1085,"p5,c5")/2+COUNTIF($G1085:$BP1085,"p5,d5")/2</f>
        <v/>
      </c>
      <c r="BZ1085" s="63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4">
        <f>IF(BZ1085&gt;25,4,IF(BZ1085&gt;18,3,IF(BZ1085&gt;12,2,IF(BZ1085&gt;4,1,0))))-BX1085-2+1</f>
        <v/>
      </c>
      <c r="CE1085" s="30" t="n"/>
      <c r="CF1085" s="64">
        <f>CD1085*CI1085</f>
        <v/>
      </c>
      <c r="CG1085" s="65">
        <f>F1085-BY1085+1</f>
        <v/>
      </c>
      <c r="CH1085" s="64">
        <f>CE1085*16</f>
        <v/>
      </c>
      <c r="CI1085" s="66">
        <f>VLOOKUP(A1085,[1]DATA!$A$6:$AI$331,34,0)</f>
        <v/>
      </c>
      <c r="CJ1085" s="67">
        <f>VLOOKUP(A1085,[2]CHAMCONG!A$7:CI$333,79,0)</f>
        <v/>
      </c>
      <c r="CK1085" s="68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62">
        <f>COUNTIF($G1086:$BP1086,"a")+COUNTIF($G1086:$BP1086,"r0,a5")/2+COUNTIF($G1086:$BP1086,"p5,a5")/2</f>
        <v/>
      </c>
      <c r="BR1086" s="62">
        <f>COUNTIF($G1086:$BP1086,"d")+COUNTIF($G1086:$BP1086,"r0,d5")/2+COUNTIF($G1086:$BP1086,"p5,d5")/2</f>
        <v/>
      </c>
      <c r="BS1086" s="62">
        <f>COUNTIF($G1086:$BP1086,"b")+COUNTIF($G1086:$BP1086,"r0,b5")/2+COUNTIF($G1086:$BP1086,"p5,b5")/2</f>
        <v/>
      </c>
      <c r="BT1086" s="62">
        <f>COUNTIF($G1086:$BP1086,"c")+COUNTIF($G1086:$BP1086,"r0,c5")/2+COUNTIF($G1086:$BP1086,"p5,c5")/2</f>
        <v/>
      </c>
      <c r="BU1086" s="62">
        <f>COUNTIF($G1086:$BP1086,"KH")+COUNTIF($G1086:$BP1086,"TL")+COUNTIF($G1086:$BP1086,"L")</f>
        <v/>
      </c>
      <c r="BV1086" s="62" t="n"/>
      <c r="BW1086" s="62">
        <f>COUNTIF($G1086:$BP1086,"hh")</f>
        <v/>
      </c>
      <c r="BX1086" s="62">
        <f>COUNTIF($G1086:$BP1086,"nt7")</f>
        <v/>
      </c>
      <c r="BY1086" s="62">
        <f>COUNTIF($G1086:$BP1086,"P")+COUNTIF($G1086:$BP1086,"p5,a5")/2+COUNTIF($G1086:$BP1086,"p5,b5")/2+COUNTIF($G1086:$BP1086,"p5,c5")/2+COUNTIF($G1086:$BP1086,"p5,d5")/2</f>
        <v/>
      </c>
      <c r="BZ1086" s="63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4">
        <f>IF(BZ1086&gt;25,4,IF(BZ1086&gt;18,3,IF(BZ1086&gt;12,2,IF(BZ1086&gt;4,1,0))))-BX1086-2+1</f>
        <v/>
      </c>
      <c r="CE1086" s="30" t="n"/>
      <c r="CF1086" s="64">
        <f>CD1086*CI1086</f>
        <v/>
      </c>
      <c r="CG1086" s="65">
        <f>F1086-BY1086+1</f>
        <v/>
      </c>
      <c r="CH1086" s="64">
        <f>CE1086*16</f>
        <v/>
      </c>
      <c r="CI1086" s="66">
        <f>VLOOKUP(A1086,[1]DATA!$A$6:$AI$331,34,0)</f>
        <v/>
      </c>
      <c r="CJ1086" s="67">
        <f>VLOOKUP(A1086,[2]CHAMCONG!A$7:CI$333,79,0)</f>
        <v/>
      </c>
      <c r="CK1086" s="68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62">
        <f>COUNTIF($G1087:$BP1087,"a")+COUNTIF($G1087:$BP1087,"r0,a5")/2+COUNTIF($G1087:$BP1087,"p5,a5")/2</f>
        <v/>
      </c>
      <c r="BR1087" s="62">
        <f>COUNTIF($G1087:$BP1087,"d")+COUNTIF($G1087:$BP1087,"r0,d5")/2+COUNTIF($G1087:$BP1087,"p5,d5")/2</f>
        <v/>
      </c>
      <c r="BS1087" s="62">
        <f>COUNTIF($G1087:$BP1087,"b")+COUNTIF($G1087:$BP1087,"r0,b5")/2+COUNTIF($G1087:$BP1087,"p5,b5")/2</f>
        <v/>
      </c>
      <c r="BT1087" s="62">
        <f>COUNTIF($G1087:$BP1087,"c")+COUNTIF($G1087:$BP1087,"r0,c5")/2+COUNTIF($G1087:$BP1087,"p5,c5")/2</f>
        <v/>
      </c>
      <c r="BU1087" s="62">
        <f>COUNTIF($G1087:$BP1087,"KH")+COUNTIF($G1087:$BP1087,"TL")+COUNTIF($G1087:$BP1087,"L")</f>
        <v/>
      </c>
      <c r="BV1087" s="62" t="n"/>
      <c r="BW1087" s="62">
        <f>COUNTIF($G1087:$BP1087,"hh")</f>
        <v/>
      </c>
      <c r="BX1087" s="62">
        <f>COUNTIF($G1087:$BP1087,"nt7")</f>
        <v/>
      </c>
      <c r="BY1087" s="62">
        <f>COUNTIF($G1087:$BP1087,"P")+COUNTIF($G1087:$BP1087,"p5,a5")/2+COUNTIF($G1087:$BP1087,"p5,b5")/2+COUNTIF($G1087:$BP1087,"p5,c5")/2+COUNTIF($G1087:$BP1087,"p5,d5")/2</f>
        <v/>
      </c>
      <c r="BZ1087" s="63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4">
        <f>IF(BZ1087&gt;25,4,IF(BZ1087&gt;18,3,IF(BZ1087&gt;12,2,IF(BZ1087&gt;4,1,0))))-BX1087-2+1</f>
        <v/>
      </c>
      <c r="CE1087" s="30" t="n"/>
      <c r="CF1087" s="64">
        <f>CD1087*CI1087</f>
        <v/>
      </c>
      <c r="CG1087" s="65">
        <f>F1087-BY1087+1</f>
        <v/>
      </c>
      <c r="CH1087" s="64">
        <f>CE1087*16</f>
        <v/>
      </c>
      <c r="CI1087" s="66">
        <f>VLOOKUP(A1087,[1]DATA!$A$6:$AI$331,34,0)</f>
        <v/>
      </c>
      <c r="CJ1087" s="67">
        <f>VLOOKUP(A1087,[2]CHAMCONG!A$7:CI$333,79,0)</f>
        <v/>
      </c>
      <c r="CK1087" s="68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62">
        <f>COUNTIF($G1088:$BP1088,"a")+COUNTIF($G1088:$BP1088,"r0,a5")/2+COUNTIF($G1088:$BP1088,"p5,a5")/2</f>
        <v/>
      </c>
      <c r="BR1088" s="62">
        <f>COUNTIF($G1088:$BP1088,"d")+COUNTIF($G1088:$BP1088,"r0,d5")/2+COUNTIF($G1088:$BP1088,"p5,d5")/2</f>
        <v/>
      </c>
      <c r="BS1088" s="62">
        <f>COUNTIF($G1088:$BP1088,"b")+COUNTIF($G1088:$BP1088,"r0,b5")/2+COUNTIF($G1088:$BP1088,"p5,b5")/2</f>
        <v/>
      </c>
      <c r="BT1088" s="62">
        <f>COUNTIF($G1088:$BP1088,"c")+COUNTIF($G1088:$BP1088,"r0,c5")/2+COUNTIF($G1088:$BP1088,"p5,c5")/2</f>
        <v/>
      </c>
      <c r="BU1088" s="62">
        <f>COUNTIF($G1088:$BP1088,"KH")+COUNTIF($G1088:$BP1088,"TL")+COUNTIF($G1088:$BP1088,"L")</f>
        <v/>
      </c>
      <c r="BV1088" s="62" t="n"/>
      <c r="BW1088" s="62">
        <f>COUNTIF($G1088:$BP1088,"hh")</f>
        <v/>
      </c>
      <c r="BX1088" s="62">
        <f>COUNTIF($G1088:$BP1088,"nt7")</f>
        <v/>
      </c>
      <c r="BY1088" s="62">
        <f>COUNTIF($G1088:$BP1088,"P")+COUNTIF($G1088:$BP1088,"p5,a5")/2+COUNTIF($G1088:$BP1088,"p5,b5")/2+COUNTIF($G1088:$BP1088,"p5,c5")/2+COUNTIF($G1088:$BP1088,"p5,d5")/2</f>
        <v/>
      </c>
      <c r="BZ1088" s="63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4">
        <f>IF(BZ1088&gt;25,4,IF(BZ1088&gt;18,3,IF(BZ1088&gt;12,2,IF(BZ1088&gt;4,1,0))))-BX1088-2+1</f>
        <v/>
      </c>
      <c r="CE1088" s="30" t="n"/>
      <c r="CF1088" s="64">
        <f>CD1088*CI1088</f>
        <v/>
      </c>
      <c r="CG1088" s="65">
        <f>F1088-BY1088+1</f>
        <v/>
      </c>
      <c r="CH1088" s="64">
        <f>CE1088*16</f>
        <v/>
      </c>
      <c r="CI1088" s="66">
        <f>VLOOKUP(A1088,[1]DATA!$A$6:$AI$331,34,0)</f>
        <v/>
      </c>
      <c r="CJ1088" s="67">
        <f>VLOOKUP(A1088,[2]CHAMCONG!A$7:CI$333,79,0)</f>
        <v/>
      </c>
      <c r="CK1088" s="68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62">
        <f>COUNTIF($G1089:$BP1089,"a")+COUNTIF($G1089:$BP1089,"r0,a5")/2+COUNTIF($G1089:$BP1089,"p5,a5")/2</f>
        <v/>
      </c>
      <c r="BR1089" s="62">
        <f>COUNTIF($G1089:$BP1089,"d")+COUNTIF($G1089:$BP1089,"r0,d5")/2+COUNTIF($G1089:$BP1089,"p5,d5")/2</f>
        <v/>
      </c>
      <c r="BS1089" s="62">
        <f>COUNTIF($G1089:$BP1089,"b")+COUNTIF($G1089:$BP1089,"r0,b5")/2+COUNTIF($G1089:$BP1089,"p5,b5")/2</f>
        <v/>
      </c>
      <c r="BT1089" s="62">
        <f>COUNTIF($G1089:$BP1089,"c")+COUNTIF($G1089:$BP1089,"r0,c5")/2+COUNTIF($G1089:$BP1089,"p5,c5")/2</f>
        <v/>
      </c>
      <c r="BU1089" s="62">
        <f>COUNTIF($G1089:$BP1089,"KH")+COUNTIF($G1089:$BP1089,"TL")+COUNTIF($G1089:$BP1089,"L")</f>
        <v/>
      </c>
      <c r="BV1089" s="62" t="n"/>
      <c r="BW1089" s="62">
        <f>COUNTIF($G1089:$BP1089,"hh")</f>
        <v/>
      </c>
      <c r="BX1089" s="62">
        <f>COUNTIF($G1089:$BP1089,"nt7")</f>
        <v/>
      </c>
      <c r="BY1089" s="62">
        <f>COUNTIF($G1089:$BP1089,"P")+COUNTIF($G1089:$BP1089,"p5,a5")/2+COUNTIF($G1089:$BP1089,"p5,b5")/2+COUNTIF($G1089:$BP1089,"p5,c5")/2+COUNTIF($G1089:$BP1089,"p5,d5")/2</f>
        <v/>
      </c>
      <c r="BZ1089" s="63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4">
        <f>IF(BZ1089&gt;25,4,IF(BZ1089&gt;18,3,IF(BZ1089&gt;12,2,IF(BZ1089&gt;4,1,0))))-BX1089-2+1</f>
        <v/>
      </c>
      <c r="CE1089" s="30" t="n"/>
      <c r="CF1089" s="64">
        <f>CD1089*CI1089</f>
        <v/>
      </c>
      <c r="CG1089" s="65">
        <f>F1089-BY1089+1</f>
        <v/>
      </c>
      <c r="CH1089" s="64">
        <f>CE1089*16</f>
        <v/>
      </c>
      <c r="CI1089" s="66">
        <f>VLOOKUP(A1089,[1]DATA!$A$6:$AI$331,34,0)</f>
        <v/>
      </c>
      <c r="CJ1089" s="67">
        <f>VLOOKUP(A1089,[2]CHAMCONG!A$7:CI$333,79,0)</f>
        <v/>
      </c>
      <c r="CK1089" s="68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62">
        <f>COUNTIF($G1090:$BP1090,"a")+COUNTIF($G1090:$BP1090,"r0,a5")/2+COUNTIF($G1090:$BP1090,"p5,a5")/2</f>
        <v/>
      </c>
      <c r="BR1090" s="62">
        <f>COUNTIF($G1090:$BP1090,"d")+COUNTIF($G1090:$BP1090,"r0,d5")/2+COUNTIF($G1090:$BP1090,"p5,d5")/2</f>
        <v/>
      </c>
      <c r="BS1090" s="62">
        <f>COUNTIF($G1090:$BP1090,"b")+COUNTIF($G1090:$BP1090,"r0,b5")/2+COUNTIF($G1090:$BP1090,"p5,b5")/2</f>
        <v/>
      </c>
      <c r="BT1090" s="62">
        <f>COUNTIF($G1090:$BP1090,"c")+COUNTIF($G1090:$BP1090,"r0,c5")/2+COUNTIF($G1090:$BP1090,"p5,c5")/2</f>
        <v/>
      </c>
      <c r="BU1090" s="62">
        <f>COUNTIF($G1090:$BP1090,"KH")+COUNTIF($G1090:$BP1090,"TL")+COUNTIF($G1090:$BP1090,"L")</f>
        <v/>
      </c>
      <c r="BV1090" s="62" t="n"/>
      <c r="BW1090" s="62">
        <f>COUNTIF($G1090:$BP1090,"hh")</f>
        <v/>
      </c>
      <c r="BX1090" s="62">
        <f>COUNTIF($G1090:$BP1090,"nt7")</f>
        <v/>
      </c>
      <c r="BY1090" s="62">
        <f>COUNTIF($G1090:$BP1090,"P")+COUNTIF($G1090:$BP1090,"p5,a5")/2+COUNTIF($G1090:$BP1090,"p5,b5")/2+COUNTIF($G1090:$BP1090,"p5,c5")/2+COUNTIF($G1090:$BP1090,"p5,d5")/2</f>
        <v/>
      </c>
      <c r="BZ1090" s="63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4">
        <f>IF(BZ1090&gt;25,4,IF(BZ1090&gt;18,3,IF(BZ1090&gt;12,2,IF(BZ1090&gt;4,1,0))))-BX1090-2+1</f>
        <v/>
      </c>
      <c r="CE1090" s="30" t="n"/>
      <c r="CF1090" s="64">
        <f>CD1090*CI1090</f>
        <v/>
      </c>
      <c r="CG1090" s="65">
        <f>F1090-BY1090+1</f>
        <v/>
      </c>
      <c r="CH1090" s="64">
        <f>CE1090*16</f>
        <v/>
      </c>
      <c r="CI1090" s="66">
        <f>VLOOKUP(A1090,[1]DATA!$A$6:$AI$331,34,0)</f>
        <v/>
      </c>
      <c r="CJ1090" s="67">
        <f>VLOOKUP(A1090,[2]CHAMCONG!A$7:CI$333,79,0)</f>
        <v/>
      </c>
      <c r="CK1090" s="68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62">
        <f>COUNTIF($G1091:$BP1091,"a")+COUNTIF($G1091:$BP1091,"r0,a5")/2+COUNTIF($G1091:$BP1091,"p5,a5")/2</f>
        <v/>
      </c>
      <c r="BR1091" s="62">
        <f>COUNTIF($G1091:$BP1091,"d")+COUNTIF($G1091:$BP1091,"r0,d5")/2+COUNTIF($G1091:$BP1091,"p5,d5")/2</f>
        <v/>
      </c>
      <c r="BS1091" s="62">
        <f>COUNTIF($G1091:$BP1091,"b")+COUNTIF($G1091:$BP1091,"r0,b5")/2+COUNTIF($G1091:$BP1091,"p5,b5")/2</f>
        <v/>
      </c>
      <c r="BT1091" s="62">
        <f>COUNTIF($G1091:$BP1091,"c")+COUNTIF($G1091:$BP1091,"r0,c5")/2+COUNTIF($G1091:$BP1091,"p5,c5")/2</f>
        <v/>
      </c>
      <c r="BU1091" s="62">
        <f>COUNTIF($G1091:$BP1091,"KH")+COUNTIF($G1091:$BP1091,"TL")+COUNTIF($G1091:$BP1091,"L")</f>
        <v/>
      </c>
      <c r="BV1091" s="62" t="n"/>
      <c r="BW1091" s="62">
        <f>COUNTIF($G1091:$BP1091,"hh")</f>
        <v/>
      </c>
      <c r="BX1091" s="62">
        <f>COUNTIF($G1091:$BP1091,"nt7")</f>
        <v/>
      </c>
      <c r="BY1091" s="62">
        <f>COUNTIF($G1091:$BP1091,"P")+COUNTIF($G1091:$BP1091,"p5,a5")/2+COUNTIF($G1091:$BP1091,"p5,b5")/2+COUNTIF($G1091:$BP1091,"p5,c5")/2+COUNTIF($G1091:$BP1091,"p5,d5")/2</f>
        <v/>
      </c>
      <c r="BZ1091" s="63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4">
        <f>IF(BZ1091&gt;25,4,IF(BZ1091&gt;18,3,IF(BZ1091&gt;12,2,IF(BZ1091&gt;4,1,0))))-BX1091-2+1</f>
        <v/>
      </c>
      <c r="CE1091" s="30" t="n"/>
      <c r="CF1091" s="64">
        <f>CD1091*CI1091</f>
        <v/>
      </c>
      <c r="CG1091" s="65">
        <f>F1091-BY1091+1</f>
        <v/>
      </c>
      <c r="CH1091" s="64">
        <f>CE1091*16</f>
        <v/>
      </c>
      <c r="CI1091" s="66">
        <f>VLOOKUP(A1091,[1]DATA!$A$6:$AI$331,34,0)</f>
        <v/>
      </c>
      <c r="CJ1091" s="67">
        <f>VLOOKUP(A1091,[2]CHAMCONG!A$7:CI$333,79,0)</f>
        <v/>
      </c>
      <c r="CK1091" s="68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62">
        <f>COUNTIF($G1092:$BP1092,"a")+COUNTIF($G1092:$BP1092,"r0,a5")/2+COUNTIF($G1092:$BP1092,"p5,a5")/2</f>
        <v/>
      </c>
      <c r="BR1092" s="62">
        <f>COUNTIF($G1092:$BP1092,"d")+COUNTIF($G1092:$BP1092,"r0,d5")/2+COUNTIF($G1092:$BP1092,"p5,d5")/2</f>
        <v/>
      </c>
      <c r="BS1092" s="62">
        <f>COUNTIF($G1092:$BP1092,"b")+COUNTIF($G1092:$BP1092,"r0,b5")/2+COUNTIF($G1092:$BP1092,"p5,b5")/2</f>
        <v/>
      </c>
      <c r="BT1092" s="62">
        <f>COUNTIF($G1092:$BP1092,"c")+COUNTIF($G1092:$BP1092,"r0,c5")/2+COUNTIF($G1092:$BP1092,"p5,c5")/2</f>
        <v/>
      </c>
      <c r="BU1092" s="62">
        <f>COUNTIF($G1092:$BP1092,"KH")+COUNTIF($G1092:$BP1092,"TL")+COUNTIF($G1092:$BP1092,"L")</f>
        <v/>
      </c>
      <c r="BV1092" s="62" t="n"/>
      <c r="BW1092" s="62">
        <f>COUNTIF($G1092:$BP1092,"hh")</f>
        <v/>
      </c>
      <c r="BX1092" s="62">
        <f>COUNTIF($G1092:$BP1092,"nt7")</f>
        <v/>
      </c>
      <c r="BY1092" s="62">
        <f>COUNTIF($G1092:$BP1092,"P")+COUNTIF($G1092:$BP1092,"p5,a5")/2+COUNTIF($G1092:$BP1092,"p5,b5")/2+COUNTIF($G1092:$BP1092,"p5,c5")/2+COUNTIF($G1092:$BP1092,"p5,d5")/2</f>
        <v/>
      </c>
      <c r="BZ1092" s="63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4">
        <f>IF(BZ1092&gt;25,4,IF(BZ1092&gt;18,3,IF(BZ1092&gt;12,2,IF(BZ1092&gt;4,1,0))))-BX1092-2+1</f>
        <v/>
      </c>
      <c r="CE1092" s="30" t="n"/>
      <c r="CF1092" s="64">
        <f>CD1092*CI1092</f>
        <v/>
      </c>
      <c r="CG1092" s="65">
        <f>F1092-BY1092+1</f>
        <v/>
      </c>
      <c r="CH1092" s="64">
        <f>CE1092*16</f>
        <v/>
      </c>
      <c r="CI1092" s="66">
        <f>VLOOKUP(A1092,[1]DATA!$A$6:$AI$331,34,0)</f>
        <v/>
      </c>
      <c r="CJ1092" s="67">
        <f>VLOOKUP(A1092,[2]CHAMCONG!A$7:CI$333,79,0)</f>
        <v/>
      </c>
      <c r="CK1092" s="68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62">
        <f>COUNTIF($G1093:$BP1093,"a")+COUNTIF($G1093:$BP1093,"r0,a5")/2+COUNTIF($G1093:$BP1093,"p5,a5")/2</f>
        <v/>
      </c>
      <c r="BR1093" s="62">
        <f>COUNTIF($G1093:$BP1093,"d")+COUNTIF($G1093:$BP1093,"r0,d5")/2+COUNTIF($G1093:$BP1093,"p5,d5")/2</f>
        <v/>
      </c>
      <c r="BS1093" s="62">
        <f>COUNTIF($G1093:$BP1093,"b")+COUNTIF($G1093:$BP1093,"r0,b5")/2+COUNTIF($G1093:$BP1093,"p5,b5")/2</f>
        <v/>
      </c>
      <c r="BT1093" s="62">
        <f>COUNTIF($G1093:$BP1093,"c")+COUNTIF($G1093:$BP1093,"r0,c5")/2+COUNTIF($G1093:$BP1093,"p5,c5")/2</f>
        <v/>
      </c>
      <c r="BU1093" s="62">
        <f>COUNTIF($G1093:$BP1093,"KH")+COUNTIF($G1093:$BP1093,"TL")+COUNTIF($G1093:$BP1093,"L")</f>
        <v/>
      </c>
      <c r="BV1093" s="62" t="n"/>
      <c r="BW1093" s="62">
        <f>COUNTIF($G1093:$BP1093,"hh")</f>
        <v/>
      </c>
      <c r="BX1093" s="62">
        <f>COUNTIF($G1093:$BP1093,"nt7")</f>
        <v/>
      </c>
      <c r="BY1093" s="62">
        <f>COUNTIF($G1093:$BP1093,"P")+COUNTIF($G1093:$BP1093,"p5,a5")/2+COUNTIF($G1093:$BP1093,"p5,b5")/2+COUNTIF($G1093:$BP1093,"p5,c5")/2+COUNTIF($G1093:$BP1093,"p5,d5")/2</f>
        <v/>
      </c>
      <c r="BZ1093" s="63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4">
        <f>IF(BZ1093&gt;25,4,IF(BZ1093&gt;18,3,IF(BZ1093&gt;12,2,IF(BZ1093&gt;4,1,0))))-BX1093-2+1</f>
        <v/>
      </c>
      <c r="CE1093" s="30" t="n"/>
      <c r="CF1093" s="64">
        <f>CD1093*CI1093</f>
        <v/>
      </c>
      <c r="CG1093" s="65">
        <f>F1093-BY1093+1</f>
        <v/>
      </c>
      <c r="CH1093" s="64">
        <f>CE1093*16</f>
        <v/>
      </c>
      <c r="CI1093" s="66">
        <f>VLOOKUP(A1093,[1]DATA!$A$6:$AI$331,34,0)</f>
        <v/>
      </c>
      <c r="CJ1093" s="67">
        <f>VLOOKUP(A1093,[2]CHAMCONG!A$7:CI$333,79,0)</f>
        <v/>
      </c>
      <c r="CK1093" s="68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62">
        <f>COUNTIF($G1094:$BP1094,"a")+COUNTIF($G1094:$BP1094,"r0,a5")/2+COUNTIF($G1094:$BP1094,"p5,a5")/2</f>
        <v/>
      </c>
      <c r="BR1094" s="62">
        <f>COUNTIF($G1094:$BP1094,"d")+COUNTIF($G1094:$BP1094,"r0,d5")/2+COUNTIF($G1094:$BP1094,"p5,d5")/2</f>
        <v/>
      </c>
      <c r="BS1094" s="62">
        <f>COUNTIF($G1094:$BP1094,"b")+COUNTIF($G1094:$BP1094,"r0,b5")/2+COUNTIF($G1094:$BP1094,"p5,b5")/2</f>
        <v/>
      </c>
      <c r="BT1094" s="62">
        <f>COUNTIF($G1094:$BP1094,"c")+COUNTIF($G1094:$BP1094,"r0,c5")/2+COUNTIF($G1094:$BP1094,"p5,c5")/2</f>
        <v/>
      </c>
      <c r="BU1094" s="62">
        <f>COUNTIF($G1094:$BP1094,"KH")+COUNTIF($G1094:$BP1094,"TL")+COUNTIF($G1094:$BP1094,"L")</f>
        <v/>
      </c>
      <c r="BV1094" s="62" t="n"/>
      <c r="BW1094" s="62">
        <f>COUNTIF($G1094:$BP1094,"hh")</f>
        <v/>
      </c>
      <c r="BX1094" s="62">
        <f>COUNTIF($G1094:$BP1094,"nt7")</f>
        <v/>
      </c>
      <c r="BY1094" s="62">
        <f>COUNTIF($G1094:$BP1094,"P")+COUNTIF($G1094:$BP1094,"p5,a5")/2+COUNTIF($G1094:$BP1094,"p5,b5")/2+COUNTIF($G1094:$BP1094,"p5,c5")/2+COUNTIF($G1094:$BP1094,"p5,d5")/2</f>
        <v/>
      </c>
      <c r="BZ1094" s="63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4">
        <f>IF(BZ1094&gt;25,4,IF(BZ1094&gt;18,3,IF(BZ1094&gt;12,2,IF(BZ1094&gt;4,1,0))))-BX1094-2+1</f>
        <v/>
      </c>
      <c r="CE1094" s="30" t="n"/>
      <c r="CF1094" s="64">
        <f>CD1094*CI1094</f>
        <v/>
      </c>
      <c r="CG1094" s="65">
        <f>F1094-BY1094+1</f>
        <v/>
      </c>
      <c r="CH1094" s="64">
        <f>CE1094*16</f>
        <v/>
      </c>
      <c r="CI1094" s="66">
        <f>VLOOKUP(A1094,[1]DATA!$A$6:$AI$331,34,0)</f>
        <v/>
      </c>
      <c r="CJ1094" s="67">
        <f>VLOOKUP(A1094,[2]CHAMCONG!A$7:CI$333,79,0)</f>
        <v/>
      </c>
      <c r="CK1094" s="68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62">
        <f>COUNTIF($G1095:$BP1095,"a")+COUNTIF($G1095:$BP1095,"r0,a5")/2+COUNTIF($G1095:$BP1095,"p5,a5")/2</f>
        <v/>
      </c>
      <c r="BR1095" s="62">
        <f>COUNTIF($G1095:$BP1095,"d")+COUNTIF($G1095:$BP1095,"r0,d5")/2+COUNTIF($G1095:$BP1095,"p5,d5")/2</f>
        <v/>
      </c>
      <c r="BS1095" s="62">
        <f>COUNTIF($G1095:$BP1095,"b")+COUNTIF($G1095:$BP1095,"r0,b5")/2+COUNTIF($G1095:$BP1095,"p5,b5")/2</f>
        <v/>
      </c>
      <c r="BT1095" s="62">
        <f>COUNTIF($G1095:$BP1095,"c")+COUNTIF($G1095:$BP1095,"r0,c5")/2+COUNTIF($G1095:$BP1095,"p5,c5")/2</f>
        <v/>
      </c>
      <c r="BU1095" s="62">
        <f>COUNTIF($G1095:$BP1095,"KH")+COUNTIF($G1095:$BP1095,"TL")+COUNTIF($G1095:$BP1095,"L")</f>
        <v/>
      </c>
      <c r="BV1095" s="62" t="n"/>
      <c r="BW1095" s="62">
        <f>COUNTIF($G1095:$BP1095,"hh")</f>
        <v/>
      </c>
      <c r="BX1095" s="62">
        <f>COUNTIF($G1095:$BP1095,"nt7")</f>
        <v/>
      </c>
      <c r="BY1095" s="62">
        <f>COUNTIF($G1095:$BP1095,"P")+COUNTIF($G1095:$BP1095,"p5,a5")/2+COUNTIF($G1095:$BP1095,"p5,b5")/2+COUNTIF($G1095:$BP1095,"p5,c5")/2+COUNTIF($G1095:$BP1095,"p5,d5")/2</f>
        <v/>
      </c>
      <c r="BZ1095" s="63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4">
        <f>IF(BZ1095&gt;25,4,IF(BZ1095&gt;18,3,IF(BZ1095&gt;12,2,IF(BZ1095&gt;4,1,0))))-BX1095-2+1</f>
        <v/>
      </c>
      <c r="CE1095" s="30" t="n"/>
      <c r="CF1095" s="64">
        <f>CD1095*CI1095</f>
        <v/>
      </c>
      <c r="CG1095" s="65">
        <f>F1095-BY1095+1</f>
        <v/>
      </c>
      <c r="CH1095" s="64">
        <f>CE1095*16</f>
        <v/>
      </c>
      <c r="CI1095" s="66">
        <f>VLOOKUP(A1095,[1]DATA!$A$6:$AI$331,34,0)</f>
        <v/>
      </c>
      <c r="CJ1095" s="67">
        <f>VLOOKUP(A1095,[2]CHAMCONG!A$7:CI$333,79,0)</f>
        <v/>
      </c>
      <c r="CK1095" s="68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62">
        <f>COUNTIF($G1096:$BP1096,"a")+COUNTIF($G1096:$BP1096,"r0,a5")/2+COUNTIF($G1096:$BP1096,"p5,a5")/2</f>
        <v/>
      </c>
      <c r="BR1096" s="62">
        <f>COUNTIF($G1096:$BP1096,"d")+COUNTIF($G1096:$BP1096,"r0,d5")/2+COUNTIF($G1096:$BP1096,"p5,d5")/2</f>
        <v/>
      </c>
      <c r="BS1096" s="62">
        <f>COUNTIF($G1096:$BP1096,"b")+COUNTIF($G1096:$BP1096,"r0,b5")/2+COUNTIF($G1096:$BP1096,"p5,b5")/2</f>
        <v/>
      </c>
      <c r="BT1096" s="62">
        <f>COUNTIF($G1096:$BP1096,"c")+COUNTIF($G1096:$BP1096,"r0,c5")/2+COUNTIF($G1096:$BP1096,"p5,c5")/2</f>
        <v/>
      </c>
      <c r="BU1096" s="62">
        <f>COUNTIF($G1096:$BP1096,"KH")+COUNTIF($G1096:$BP1096,"TL")+COUNTIF($G1096:$BP1096,"L")</f>
        <v/>
      </c>
      <c r="BV1096" s="62" t="n"/>
      <c r="BW1096" s="62">
        <f>COUNTIF($G1096:$BP1096,"hh")</f>
        <v/>
      </c>
      <c r="BX1096" s="62">
        <f>COUNTIF($G1096:$BP1096,"nt7")</f>
        <v/>
      </c>
      <c r="BY1096" s="62">
        <f>COUNTIF($G1096:$BP1096,"P")+COUNTIF($G1096:$BP1096,"p5,a5")/2+COUNTIF($G1096:$BP1096,"p5,b5")/2+COUNTIF($G1096:$BP1096,"p5,c5")/2+COUNTIF($G1096:$BP1096,"p5,d5")/2</f>
        <v/>
      </c>
      <c r="BZ1096" s="63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4">
        <f>IF(BZ1096&gt;25,4,IF(BZ1096&gt;18,3,IF(BZ1096&gt;12,2,IF(BZ1096&gt;4,1,0))))-BX1096-2+1</f>
        <v/>
      </c>
      <c r="CE1096" s="30" t="n"/>
      <c r="CF1096" s="64">
        <f>CD1096*CI1096</f>
        <v/>
      </c>
      <c r="CG1096" s="65">
        <f>F1096-BY1096+1</f>
        <v/>
      </c>
      <c r="CH1096" s="64">
        <f>CE1096*16</f>
        <v/>
      </c>
      <c r="CI1096" s="66">
        <f>VLOOKUP(A1096,[1]DATA!$A$6:$AI$331,34,0)</f>
        <v/>
      </c>
      <c r="CJ1096" s="67">
        <f>VLOOKUP(A1096,[2]CHAMCONG!A$7:CI$333,79,0)</f>
        <v/>
      </c>
      <c r="CK1096" s="68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62">
        <f>COUNTIF($G1097:$BP1097,"a")+COUNTIF($G1097:$BP1097,"r0,a5")/2+COUNTIF($G1097:$BP1097,"p5,a5")/2</f>
        <v/>
      </c>
      <c r="BR1097" s="62">
        <f>COUNTIF($G1097:$BP1097,"d")+COUNTIF($G1097:$BP1097,"r0,d5")/2+COUNTIF($G1097:$BP1097,"p5,d5")/2</f>
        <v/>
      </c>
      <c r="BS1097" s="62">
        <f>COUNTIF($G1097:$BP1097,"b")+COUNTIF($G1097:$BP1097,"r0,b5")/2+COUNTIF($G1097:$BP1097,"p5,b5")/2</f>
        <v/>
      </c>
      <c r="BT1097" s="62">
        <f>COUNTIF($G1097:$BP1097,"c")+COUNTIF($G1097:$BP1097,"r0,c5")/2+COUNTIF($G1097:$BP1097,"p5,c5")/2</f>
        <v/>
      </c>
      <c r="BU1097" s="62">
        <f>COUNTIF($G1097:$BP1097,"KH")+COUNTIF($G1097:$BP1097,"TL")+COUNTIF($G1097:$BP1097,"L")</f>
        <v/>
      </c>
      <c r="BV1097" s="62" t="n"/>
      <c r="BW1097" s="62">
        <f>COUNTIF($G1097:$BP1097,"hh")</f>
        <v/>
      </c>
      <c r="BX1097" s="62">
        <f>COUNTIF($G1097:$BP1097,"nt7")</f>
        <v/>
      </c>
      <c r="BY1097" s="62">
        <f>COUNTIF($G1097:$BP1097,"P")+COUNTIF($G1097:$BP1097,"p5,a5")/2+COUNTIF($G1097:$BP1097,"p5,b5")/2+COUNTIF($G1097:$BP1097,"p5,c5")/2+COUNTIF($G1097:$BP1097,"p5,d5")/2</f>
        <v/>
      </c>
      <c r="BZ1097" s="63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4">
        <f>IF(BZ1097&gt;25,4,IF(BZ1097&gt;18,3,IF(BZ1097&gt;12,2,IF(BZ1097&gt;4,1,0))))-BX1097-2+1</f>
        <v/>
      </c>
      <c r="CE1097" s="30" t="n"/>
      <c r="CF1097" s="64">
        <f>CD1097*CI1097</f>
        <v/>
      </c>
      <c r="CG1097" s="65">
        <f>F1097-BY1097+1</f>
        <v/>
      </c>
      <c r="CH1097" s="64">
        <f>CE1097*16</f>
        <v/>
      </c>
      <c r="CI1097" s="66">
        <f>VLOOKUP(A1097,[1]DATA!$A$6:$AI$331,34,0)</f>
        <v/>
      </c>
      <c r="CJ1097" s="67">
        <f>VLOOKUP(A1097,[2]CHAMCONG!A$7:CI$333,79,0)</f>
        <v/>
      </c>
      <c r="CK1097" s="68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62">
        <f>COUNTIF($G1098:$BP1098,"a")+COUNTIF($G1098:$BP1098,"r0,a5")/2+COUNTIF($G1098:$BP1098,"p5,a5")/2</f>
        <v/>
      </c>
      <c r="BR1098" s="62">
        <f>COUNTIF($G1098:$BP1098,"d")+COUNTIF($G1098:$BP1098,"r0,d5")/2+COUNTIF($G1098:$BP1098,"p5,d5")/2</f>
        <v/>
      </c>
      <c r="BS1098" s="62">
        <f>COUNTIF($G1098:$BP1098,"b")+COUNTIF($G1098:$BP1098,"r0,b5")/2+COUNTIF($G1098:$BP1098,"p5,b5")/2</f>
        <v/>
      </c>
      <c r="BT1098" s="62">
        <f>COUNTIF($G1098:$BP1098,"c")+COUNTIF($G1098:$BP1098,"r0,c5")/2+COUNTIF($G1098:$BP1098,"p5,c5")/2</f>
        <v/>
      </c>
      <c r="BU1098" s="62">
        <f>COUNTIF($G1098:$BP1098,"KH")+COUNTIF($G1098:$BP1098,"TL")+COUNTIF($G1098:$BP1098,"L")</f>
        <v/>
      </c>
      <c r="BV1098" s="62" t="n"/>
      <c r="BW1098" s="62">
        <f>COUNTIF($G1098:$BP1098,"hh")</f>
        <v/>
      </c>
      <c r="BX1098" s="62">
        <f>COUNTIF($G1098:$BP1098,"nt7")</f>
        <v/>
      </c>
      <c r="BY1098" s="62">
        <f>COUNTIF($G1098:$BP1098,"P")+COUNTIF($G1098:$BP1098,"p5,a5")/2+COUNTIF($G1098:$BP1098,"p5,b5")/2+COUNTIF($G1098:$BP1098,"p5,c5")/2+COUNTIF($G1098:$BP1098,"p5,d5")/2</f>
        <v/>
      </c>
      <c r="BZ1098" s="63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4">
        <f>IF(BZ1098&gt;25,4,IF(BZ1098&gt;18,3,IF(BZ1098&gt;12,2,IF(BZ1098&gt;4,1,0))))-BX1098-2+1</f>
        <v/>
      </c>
      <c r="CE1098" s="30" t="n"/>
      <c r="CF1098" s="64">
        <f>CD1098*CI1098</f>
        <v/>
      </c>
      <c r="CG1098" s="65">
        <f>F1098-BY1098+1</f>
        <v/>
      </c>
      <c r="CH1098" s="64">
        <f>CE1098*16</f>
        <v/>
      </c>
      <c r="CI1098" s="66">
        <f>VLOOKUP(A1098,[1]DATA!$A$6:$AI$331,34,0)</f>
        <v/>
      </c>
      <c r="CJ1098" s="67">
        <f>VLOOKUP(A1098,[2]CHAMCONG!A$7:CI$333,79,0)</f>
        <v/>
      </c>
      <c r="CK1098" s="68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62">
        <f>COUNTIF($G1099:$BP1099,"a")+COUNTIF($G1099:$BP1099,"r0,a5")/2+COUNTIF($G1099:$BP1099,"p5,a5")/2</f>
        <v/>
      </c>
      <c r="BR1099" s="62">
        <f>COUNTIF($G1099:$BP1099,"d")+COUNTIF($G1099:$BP1099,"r0,d5")/2+COUNTIF($G1099:$BP1099,"p5,d5")/2</f>
        <v/>
      </c>
      <c r="BS1099" s="62">
        <f>COUNTIF($G1099:$BP1099,"b")+COUNTIF($G1099:$BP1099,"r0,b5")/2+COUNTIF($G1099:$BP1099,"p5,b5")/2</f>
        <v/>
      </c>
      <c r="BT1099" s="62">
        <f>COUNTIF($G1099:$BP1099,"c")+COUNTIF($G1099:$BP1099,"r0,c5")/2+COUNTIF($G1099:$BP1099,"p5,c5")/2</f>
        <v/>
      </c>
      <c r="BU1099" s="62">
        <f>COUNTIF($G1099:$BP1099,"KH")+COUNTIF($G1099:$BP1099,"TL")+COUNTIF($G1099:$BP1099,"L")</f>
        <v/>
      </c>
      <c r="BV1099" s="62" t="n"/>
      <c r="BW1099" s="62">
        <f>COUNTIF($G1099:$BP1099,"hh")</f>
        <v/>
      </c>
      <c r="BX1099" s="62">
        <f>COUNTIF($G1099:$BP1099,"nt7")</f>
        <v/>
      </c>
      <c r="BY1099" s="62">
        <f>COUNTIF($G1099:$BP1099,"P")+COUNTIF($G1099:$BP1099,"p5,a5")/2+COUNTIF($G1099:$BP1099,"p5,b5")/2+COUNTIF($G1099:$BP1099,"p5,c5")/2+COUNTIF($G1099:$BP1099,"p5,d5")/2</f>
        <v/>
      </c>
      <c r="BZ1099" s="63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4">
        <f>IF(BZ1099&gt;25,4,IF(BZ1099&gt;18,3,IF(BZ1099&gt;12,2,IF(BZ1099&gt;4,1,0))))-BX1099-2+1</f>
        <v/>
      </c>
      <c r="CE1099" s="30" t="n"/>
      <c r="CF1099" s="64">
        <f>CD1099*CI1099</f>
        <v/>
      </c>
      <c r="CG1099" s="65">
        <f>F1099-BY1099+1</f>
        <v/>
      </c>
      <c r="CH1099" s="64">
        <f>CE1099*16</f>
        <v/>
      </c>
      <c r="CI1099" s="66">
        <f>VLOOKUP(A1099,[1]DATA!$A$6:$AI$331,34,0)</f>
        <v/>
      </c>
      <c r="CJ1099" s="67">
        <f>VLOOKUP(A1099,[2]CHAMCONG!A$7:CI$333,79,0)</f>
        <v/>
      </c>
      <c r="CK1099" s="68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62">
        <f>COUNTIF($G1100:$BP1100,"a")+COUNTIF($G1100:$BP1100,"r0,a5")/2+COUNTIF($G1100:$BP1100,"p5,a5")/2</f>
        <v/>
      </c>
      <c r="BR1100" s="62">
        <f>COUNTIF($G1100:$BP1100,"d")+COUNTIF($G1100:$BP1100,"r0,d5")/2+COUNTIF($G1100:$BP1100,"p5,d5")/2</f>
        <v/>
      </c>
      <c r="BS1100" s="62">
        <f>COUNTIF($G1100:$BP1100,"b")+COUNTIF($G1100:$BP1100,"r0,b5")/2+COUNTIF($G1100:$BP1100,"p5,b5")/2</f>
        <v/>
      </c>
      <c r="BT1100" s="62">
        <f>COUNTIF($G1100:$BP1100,"c")+COUNTIF($G1100:$BP1100,"r0,c5")/2+COUNTIF($G1100:$BP1100,"p5,c5")/2</f>
        <v/>
      </c>
      <c r="BU1100" s="62">
        <f>COUNTIF($G1100:$BP1100,"KH")+COUNTIF($G1100:$BP1100,"TL")+COUNTIF($G1100:$BP1100,"L")</f>
        <v/>
      </c>
      <c r="BV1100" s="62" t="n"/>
      <c r="BW1100" s="62">
        <f>COUNTIF($G1100:$BP1100,"hh")</f>
        <v/>
      </c>
      <c r="BX1100" s="62">
        <f>COUNTIF($G1100:$BP1100,"nt7")</f>
        <v/>
      </c>
      <c r="BY1100" s="62">
        <f>COUNTIF($G1100:$BP1100,"P")+COUNTIF($G1100:$BP1100,"p5,a5")/2+COUNTIF($G1100:$BP1100,"p5,b5")/2+COUNTIF($G1100:$BP1100,"p5,c5")/2+COUNTIF($G1100:$BP1100,"p5,d5")/2</f>
        <v/>
      </c>
      <c r="BZ1100" s="63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4">
        <f>IF(BZ1100&gt;25,4,IF(BZ1100&gt;18,3,IF(BZ1100&gt;12,2,IF(BZ1100&gt;4,1,0))))-BX1100-2+1</f>
        <v/>
      </c>
      <c r="CE1100" s="30" t="n"/>
      <c r="CF1100" s="64">
        <f>CD1100*CI1100</f>
        <v/>
      </c>
      <c r="CG1100" s="65">
        <f>F1100-BY1100+1</f>
        <v/>
      </c>
      <c r="CH1100" s="64">
        <f>CE1100*16</f>
        <v/>
      </c>
      <c r="CI1100" s="66">
        <f>VLOOKUP(A1100,[1]DATA!$A$6:$AI$331,34,0)</f>
        <v/>
      </c>
      <c r="CJ1100" s="67">
        <f>VLOOKUP(A1100,[2]CHAMCONG!A$7:CI$333,79,0)</f>
        <v/>
      </c>
      <c r="CK1100" s="68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62">
        <f>COUNTIF($G1101:$BP1101,"a")+COUNTIF($G1101:$BP1101,"r0,a5")/2+COUNTIF($G1101:$BP1101,"p5,a5")/2</f>
        <v/>
      </c>
      <c r="BR1101" s="62">
        <f>COUNTIF($G1101:$BP1101,"d")+COUNTIF($G1101:$BP1101,"r0,d5")/2+COUNTIF($G1101:$BP1101,"p5,d5")/2</f>
        <v/>
      </c>
      <c r="BS1101" s="62">
        <f>COUNTIF($G1101:$BP1101,"b")+COUNTIF($G1101:$BP1101,"r0,b5")/2+COUNTIF($G1101:$BP1101,"p5,b5")/2</f>
        <v/>
      </c>
      <c r="BT1101" s="62">
        <f>COUNTIF($G1101:$BP1101,"c")+COUNTIF($G1101:$BP1101,"r0,c5")/2+COUNTIF($G1101:$BP1101,"p5,c5")/2</f>
        <v/>
      </c>
      <c r="BU1101" s="62">
        <f>COUNTIF($G1101:$BP1101,"KH")+COUNTIF($G1101:$BP1101,"TL")+COUNTIF($G1101:$BP1101,"L")</f>
        <v/>
      </c>
      <c r="BV1101" s="62" t="n"/>
      <c r="BW1101" s="62">
        <f>COUNTIF($G1101:$BP1101,"hh")</f>
        <v/>
      </c>
      <c r="BX1101" s="62">
        <f>COUNTIF($G1101:$BP1101,"nt7")</f>
        <v/>
      </c>
      <c r="BY1101" s="62">
        <f>COUNTIF($G1101:$BP1101,"P")+COUNTIF($G1101:$BP1101,"p5,a5")/2+COUNTIF($G1101:$BP1101,"p5,b5")/2+COUNTIF($G1101:$BP1101,"p5,c5")/2+COUNTIF($G1101:$BP1101,"p5,d5")/2</f>
        <v/>
      </c>
      <c r="BZ1101" s="63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4">
        <f>IF(BZ1101&gt;25,4,IF(BZ1101&gt;18,3,IF(BZ1101&gt;12,2,IF(BZ1101&gt;4,1,0))))-BX1101-2+1</f>
        <v/>
      </c>
      <c r="CE1101" s="30" t="n"/>
      <c r="CF1101" s="64">
        <f>CD1101*CI1101</f>
        <v/>
      </c>
      <c r="CG1101" s="65">
        <f>F1101-BY1101+1</f>
        <v/>
      </c>
      <c r="CH1101" s="64">
        <f>CE1101*16</f>
        <v/>
      </c>
      <c r="CI1101" s="66">
        <f>VLOOKUP(A1101,[1]DATA!$A$6:$AI$331,34,0)</f>
        <v/>
      </c>
      <c r="CJ1101" s="67">
        <f>VLOOKUP(A1101,[2]CHAMCONG!A$7:CI$333,79,0)</f>
        <v/>
      </c>
      <c r="CK1101" s="68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62">
        <f>COUNTIF($G1102:$BP1102,"a")+COUNTIF($G1102:$BP1102,"r0,a5")/2+COUNTIF($G1102:$BP1102,"p5,a5")/2</f>
        <v/>
      </c>
      <c r="BR1102" s="62">
        <f>COUNTIF($G1102:$BP1102,"d")+COUNTIF($G1102:$BP1102,"r0,d5")/2+COUNTIF($G1102:$BP1102,"p5,d5")/2</f>
        <v/>
      </c>
      <c r="BS1102" s="62">
        <f>COUNTIF($G1102:$BP1102,"b")+COUNTIF($G1102:$BP1102,"r0,b5")/2+COUNTIF($G1102:$BP1102,"p5,b5")/2</f>
        <v/>
      </c>
      <c r="BT1102" s="62">
        <f>COUNTIF($G1102:$BP1102,"c")+COUNTIF($G1102:$BP1102,"r0,c5")/2+COUNTIF($G1102:$BP1102,"p5,c5")/2</f>
        <v/>
      </c>
      <c r="BU1102" s="62">
        <f>COUNTIF($G1102:$BP1102,"KH")+COUNTIF($G1102:$BP1102,"TL")+COUNTIF($G1102:$BP1102,"L")</f>
        <v/>
      </c>
      <c r="BV1102" s="62" t="n"/>
      <c r="BW1102" s="62">
        <f>COUNTIF($G1102:$BP1102,"hh")</f>
        <v/>
      </c>
      <c r="BX1102" s="62">
        <f>COUNTIF($G1102:$BP1102,"nt7")</f>
        <v/>
      </c>
      <c r="BY1102" s="62">
        <f>COUNTIF($G1102:$BP1102,"P")+COUNTIF($G1102:$BP1102,"p5,a5")/2+COUNTIF($G1102:$BP1102,"p5,b5")/2+COUNTIF($G1102:$BP1102,"p5,c5")/2+COUNTIF($G1102:$BP1102,"p5,d5")/2</f>
        <v/>
      </c>
      <c r="BZ1102" s="63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4">
        <f>IF(BZ1102&gt;25,4,IF(BZ1102&gt;18,3,IF(BZ1102&gt;12,2,IF(BZ1102&gt;4,1,0))))-BX1102-2+1</f>
        <v/>
      </c>
      <c r="CE1102" s="30" t="n"/>
      <c r="CF1102" s="64">
        <f>CD1102*CI1102</f>
        <v/>
      </c>
      <c r="CG1102" s="65">
        <f>F1102-BY1102+1</f>
        <v/>
      </c>
      <c r="CH1102" s="64">
        <f>CE1102*16</f>
        <v/>
      </c>
      <c r="CI1102" s="66">
        <f>VLOOKUP(A1102,[1]DATA!$A$6:$AI$331,34,0)</f>
        <v/>
      </c>
      <c r="CJ1102" s="67">
        <f>VLOOKUP(A1102,[2]CHAMCONG!A$7:CI$333,79,0)</f>
        <v/>
      </c>
      <c r="CK1102" s="68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62">
        <f>COUNTIF($G1103:$BP1103,"a")+COUNTIF($G1103:$BP1103,"r0,a5")/2+COUNTIF($G1103:$BP1103,"p5,a5")/2</f>
        <v/>
      </c>
      <c r="BR1103" s="62">
        <f>COUNTIF($G1103:$BP1103,"d")+COUNTIF($G1103:$BP1103,"r0,d5")/2+COUNTIF($G1103:$BP1103,"p5,d5")/2</f>
        <v/>
      </c>
      <c r="BS1103" s="62">
        <f>COUNTIF($G1103:$BP1103,"b")+COUNTIF($G1103:$BP1103,"r0,b5")/2+COUNTIF($G1103:$BP1103,"p5,b5")/2</f>
        <v/>
      </c>
      <c r="BT1103" s="62">
        <f>COUNTIF($G1103:$BP1103,"c")+COUNTIF($G1103:$BP1103,"r0,c5")/2+COUNTIF($G1103:$BP1103,"p5,c5")/2</f>
        <v/>
      </c>
      <c r="BU1103" s="62">
        <f>COUNTIF($G1103:$BP1103,"KH")+COUNTIF($G1103:$BP1103,"TL")+COUNTIF($G1103:$BP1103,"L")</f>
        <v/>
      </c>
      <c r="BV1103" s="62" t="n"/>
      <c r="BW1103" s="62">
        <f>COUNTIF($G1103:$BP1103,"hh")</f>
        <v/>
      </c>
      <c r="BX1103" s="62">
        <f>COUNTIF($G1103:$BP1103,"nt7")</f>
        <v/>
      </c>
      <c r="BY1103" s="62">
        <f>COUNTIF($G1103:$BP1103,"P")+COUNTIF($G1103:$BP1103,"p5,a5")/2+COUNTIF($G1103:$BP1103,"p5,b5")/2+COUNTIF($G1103:$BP1103,"p5,c5")/2+COUNTIF($G1103:$BP1103,"p5,d5")/2</f>
        <v/>
      </c>
      <c r="BZ1103" s="63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4">
        <f>IF(BZ1103&gt;25,4,IF(BZ1103&gt;18,3,IF(BZ1103&gt;12,2,IF(BZ1103&gt;4,1,0))))-BX1103-2+1</f>
        <v/>
      </c>
      <c r="CE1103" s="30" t="n"/>
      <c r="CF1103" s="64">
        <f>CD1103*CI1103</f>
        <v/>
      </c>
      <c r="CG1103" s="65">
        <f>F1103-BY1103+1</f>
        <v/>
      </c>
      <c r="CH1103" s="64">
        <f>CE1103*16</f>
        <v/>
      </c>
      <c r="CI1103" s="66">
        <f>VLOOKUP(A1103,[1]DATA!$A$6:$AI$331,34,0)</f>
        <v/>
      </c>
      <c r="CJ1103" s="67">
        <f>VLOOKUP(A1103,[2]CHAMCONG!A$7:CI$333,79,0)</f>
        <v/>
      </c>
      <c r="CK1103" s="68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62">
        <f>COUNTIF($G1104:$BP1104,"a")+COUNTIF($G1104:$BP1104,"r0,a5")/2+COUNTIF($G1104:$BP1104,"p5,a5")/2</f>
        <v/>
      </c>
      <c r="BR1104" s="62">
        <f>COUNTIF($G1104:$BP1104,"d")+COUNTIF($G1104:$BP1104,"r0,d5")/2+COUNTIF($G1104:$BP1104,"p5,d5")/2</f>
        <v/>
      </c>
      <c r="BS1104" s="62">
        <f>COUNTIF($G1104:$BP1104,"b")+COUNTIF($G1104:$BP1104,"r0,b5")/2+COUNTIF($G1104:$BP1104,"p5,b5")/2</f>
        <v/>
      </c>
      <c r="BT1104" s="62">
        <f>COUNTIF($G1104:$BP1104,"c")+COUNTIF($G1104:$BP1104,"r0,c5")/2+COUNTIF($G1104:$BP1104,"p5,c5")/2</f>
        <v/>
      </c>
      <c r="BU1104" s="62">
        <f>COUNTIF($G1104:$BP1104,"KH")+COUNTIF($G1104:$BP1104,"TL")+COUNTIF($G1104:$BP1104,"L")</f>
        <v/>
      </c>
      <c r="BV1104" s="62" t="n"/>
      <c r="BW1104" s="62">
        <f>COUNTIF($G1104:$BP1104,"hh")</f>
        <v/>
      </c>
      <c r="BX1104" s="62">
        <f>COUNTIF($G1104:$BP1104,"nt7")</f>
        <v/>
      </c>
      <c r="BY1104" s="62">
        <f>COUNTIF($G1104:$BP1104,"P")+COUNTIF($G1104:$BP1104,"p5,a5")/2+COUNTIF($G1104:$BP1104,"p5,b5")/2+COUNTIF($G1104:$BP1104,"p5,c5")/2+COUNTIF($G1104:$BP1104,"p5,d5")/2</f>
        <v/>
      </c>
      <c r="BZ1104" s="63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4">
        <f>IF(BZ1104&gt;25,4,IF(BZ1104&gt;18,3,IF(BZ1104&gt;12,2,IF(BZ1104&gt;4,1,0))))-BX1104-2+1</f>
        <v/>
      </c>
      <c r="CE1104" s="30" t="n"/>
      <c r="CF1104" s="64">
        <f>CD1104*CI1104</f>
        <v/>
      </c>
      <c r="CG1104" s="65">
        <f>F1104-BY1104+1</f>
        <v/>
      </c>
      <c r="CH1104" s="64">
        <f>CE1104*16</f>
        <v/>
      </c>
      <c r="CI1104" s="66">
        <f>VLOOKUP(A1104,[1]DATA!$A$6:$AI$331,34,0)</f>
        <v/>
      </c>
      <c r="CJ1104" s="67">
        <f>VLOOKUP(A1104,[2]CHAMCONG!A$7:CI$333,79,0)</f>
        <v/>
      </c>
      <c r="CK1104" s="68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62">
        <f>COUNTIF($G1105:$BP1105,"a")+COUNTIF($G1105:$BP1105,"r0,a5")/2+COUNTIF($G1105:$BP1105,"p5,a5")/2</f>
        <v/>
      </c>
      <c r="BR1105" s="62">
        <f>COUNTIF($G1105:$BP1105,"d")+COUNTIF($G1105:$BP1105,"r0,d5")/2+COUNTIF($G1105:$BP1105,"p5,d5")/2</f>
        <v/>
      </c>
      <c r="BS1105" s="62">
        <f>COUNTIF($G1105:$BP1105,"b")+COUNTIF($G1105:$BP1105,"r0,b5")/2+COUNTIF($G1105:$BP1105,"p5,b5")/2</f>
        <v/>
      </c>
      <c r="BT1105" s="62">
        <f>COUNTIF($G1105:$BP1105,"c")+COUNTIF($G1105:$BP1105,"r0,c5")/2+COUNTIF($G1105:$BP1105,"p5,c5")/2</f>
        <v/>
      </c>
      <c r="BU1105" s="62">
        <f>COUNTIF($G1105:$BP1105,"KH")+COUNTIF($G1105:$BP1105,"TL")+COUNTIF($G1105:$BP1105,"L")</f>
        <v/>
      </c>
      <c r="BV1105" s="62" t="n"/>
      <c r="BW1105" s="62">
        <f>COUNTIF($G1105:$BP1105,"hh")</f>
        <v/>
      </c>
      <c r="BX1105" s="62">
        <f>COUNTIF($G1105:$BP1105,"nt7")</f>
        <v/>
      </c>
      <c r="BY1105" s="62">
        <f>COUNTIF($G1105:$BP1105,"P")+COUNTIF($G1105:$BP1105,"p5,a5")/2+COUNTIF($G1105:$BP1105,"p5,b5")/2+COUNTIF($G1105:$BP1105,"p5,c5")/2+COUNTIF($G1105:$BP1105,"p5,d5")/2</f>
        <v/>
      </c>
      <c r="BZ1105" s="63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4">
        <f>IF(BZ1105&gt;25,4,IF(BZ1105&gt;18,3,IF(BZ1105&gt;12,2,IF(BZ1105&gt;4,1,0))))-BX1105-2+1</f>
        <v/>
      </c>
      <c r="CE1105" s="30" t="n"/>
      <c r="CF1105" s="64">
        <f>CD1105*CI1105</f>
        <v/>
      </c>
      <c r="CG1105" s="65">
        <f>F1105-BY1105+1</f>
        <v/>
      </c>
      <c r="CH1105" s="64">
        <f>CE1105*16</f>
        <v/>
      </c>
      <c r="CI1105" s="66">
        <f>VLOOKUP(A1105,[1]DATA!$A$6:$AI$331,34,0)</f>
        <v/>
      </c>
      <c r="CJ1105" s="67">
        <f>VLOOKUP(A1105,[2]CHAMCONG!A$7:CI$333,79,0)</f>
        <v/>
      </c>
      <c r="CK1105" s="68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62">
        <f>COUNTIF($G1106:$BP1106,"a")+COUNTIF($G1106:$BP1106,"r0,a5")/2+COUNTIF($G1106:$BP1106,"p5,a5")/2</f>
        <v/>
      </c>
      <c r="BR1106" s="62">
        <f>COUNTIF($G1106:$BP1106,"d")+COUNTIF($G1106:$BP1106,"r0,d5")/2+COUNTIF($G1106:$BP1106,"p5,d5")/2</f>
        <v/>
      </c>
      <c r="BS1106" s="62">
        <f>COUNTIF($G1106:$BP1106,"b")+COUNTIF($G1106:$BP1106,"r0,b5")/2+COUNTIF($G1106:$BP1106,"p5,b5")/2</f>
        <v/>
      </c>
      <c r="BT1106" s="62">
        <f>COUNTIF($G1106:$BP1106,"c")+COUNTIF($G1106:$BP1106,"r0,c5")/2+COUNTIF($G1106:$BP1106,"p5,c5")/2</f>
        <v/>
      </c>
      <c r="BU1106" s="62">
        <f>COUNTIF($G1106:$BP1106,"KH")+COUNTIF($G1106:$BP1106,"TL")+COUNTIF($G1106:$BP1106,"L")</f>
        <v/>
      </c>
      <c r="BV1106" s="62" t="n"/>
      <c r="BW1106" s="62">
        <f>COUNTIF($G1106:$BP1106,"hh")</f>
        <v/>
      </c>
      <c r="BX1106" s="62">
        <f>COUNTIF($G1106:$BP1106,"nt7")</f>
        <v/>
      </c>
      <c r="BY1106" s="62">
        <f>COUNTIF($G1106:$BP1106,"P")+COUNTIF($G1106:$BP1106,"p5,a5")/2+COUNTIF($G1106:$BP1106,"p5,b5")/2+COUNTIF($G1106:$BP1106,"p5,c5")/2+COUNTIF($G1106:$BP1106,"p5,d5")/2</f>
        <v/>
      </c>
      <c r="BZ1106" s="63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4">
        <f>IF(BZ1106&gt;25,4,IF(BZ1106&gt;18,3,IF(BZ1106&gt;12,2,IF(BZ1106&gt;4,1,0))))-BX1106-2+1</f>
        <v/>
      </c>
      <c r="CE1106" s="30" t="n"/>
      <c r="CF1106" s="64">
        <f>CD1106*CI1106</f>
        <v/>
      </c>
      <c r="CG1106" s="65">
        <f>F1106-BY1106+1</f>
        <v/>
      </c>
      <c r="CH1106" s="64">
        <f>CE1106*16</f>
        <v/>
      </c>
      <c r="CI1106" s="66">
        <f>VLOOKUP(A1106,[1]DATA!$A$6:$AI$331,34,0)</f>
        <v/>
      </c>
      <c r="CJ1106" s="67">
        <f>VLOOKUP(A1106,[2]CHAMCONG!A$7:CI$333,79,0)</f>
        <v/>
      </c>
      <c r="CK1106" s="68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62">
        <f>COUNTIF($G1107:$BP1107,"a")+COUNTIF($G1107:$BP1107,"r0,a5")/2+COUNTIF($G1107:$BP1107,"p5,a5")/2</f>
        <v/>
      </c>
      <c r="BR1107" s="62">
        <f>COUNTIF($G1107:$BP1107,"d")+COUNTIF($G1107:$BP1107,"r0,d5")/2+COUNTIF($G1107:$BP1107,"p5,d5")/2</f>
        <v/>
      </c>
      <c r="BS1107" s="62">
        <f>COUNTIF($G1107:$BP1107,"b")+COUNTIF($G1107:$BP1107,"r0,b5")/2+COUNTIF($G1107:$BP1107,"p5,b5")/2</f>
        <v/>
      </c>
      <c r="BT1107" s="62">
        <f>COUNTIF($G1107:$BP1107,"c")+COUNTIF($G1107:$BP1107,"r0,c5")/2+COUNTIF($G1107:$BP1107,"p5,c5")/2</f>
        <v/>
      </c>
      <c r="BU1107" s="62">
        <f>COUNTIF($G1107:$BP1107,"KH")+COUNTIF($G1107:$BP1107,"TL")+COUNTIF($G1107:$BP1107,"L")</f>
        <v/>
      </c>
      <c r="BV1107" s="62" t="n"/>
      <c r="BW1107" s="62">
        <f>COUNTIF($G1107:$BP1107,"hh")</f>
        <v/>
      </c>
      <c r="BX1107" s="62">
        <f>COUNTIF($G1107:$BP1107,"nt7")</f>
        <v/>
      </c>
      <c r="BY1107" s="62">
        <f>COUNTIF($G1107:$BP1107,"P")+COUNTIF($G1107:$BP1107,"p5,a5")/2+COUNTIF($G1107:$BP1107,"p5,b5")/2+COUNTIF($G1107:$BP1107,"p5,c5")/2+COUNTIF($G1107:$BP1107,"p5,d5")/2</f>
        <v/>
      </c>
      <c r="BZ1107" s="63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4">
        <f>IF(BZ1107&gt;25,4,IF(BZ1107&gt;18,3,IF(BZ1107&gt;12,2,IF(BZ1107&gt;4,1,0))))-BX1107-2+1</f>
        <v/>
      </c>
      <c r="CE1107" s="30" t="n"/>
      <c r="CF1107" s="64">
        <f>CD1107*CI1107</f>
        <v/>
      </c>
      <c r="CG1107" s="65">
        <f>F1107-BY1107+1</f>
        <v/>
      </c>
      <c r="CH1107" s="64">
        <f>CE1107*16</f>
        <v/>
      </c>
      <c r="CI1107" s="66">
        <f>VLOOKUP(A1107,[1]DATA!$A$6:$AI$331,34,0)</f>
        <v/>
      </c>
      <c r="CJ1107" s="67">
        <f>VLOOKUP(A1107,[2]CHAMCONG!A$7:CI$333,79,0)</f>
        <v/>
      </c>
      <c r="CK1107" s="68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62">
        <f>COUNTIF($G1108:$BP1108,"a")+COUNTIF($G1108:$BP1108,"r0,a5")/2+COUNTIF($G1108:$BP1108,"p5,a5")/2</f>
        <v/>
      </c>
      <c r="BR1108" s="62">
        <f>COUNTIF($G1108:$BP1108,"d")+COUNTIF($G1108:$BP1108,"r0,d5")/2+COUNTIF($G1108:$BP1108,"p5,d5")/2</f>
        <v/>
      </c>
      <c r="BS1108" s="62">
        <f>COUNTIF($G1108:$BP1108,"b")+COUNTIF($G1108:$BP1108,"r0,b5")/2+COUNTIF($G1108:$BP1108,"p5,b5")/2</f>
        <v/>
      </c>
      <c r="BT1108" s="62">
        <f>COUNTIF($G1108:$BP1108,"c")+COUNTIF($G1108:$BP1108,"r0,c5")/2+COUNTIF($G1108:$BP1108,"p5,c5")/2</f>
        <v/>
      </c>
      <c r="BU1108" s="62">
        <f>COUNTIF($G1108:$BP1108,"KH")+COUNTIF($G1108:$BP1108,"TL")+COUNTIF($G1108:$BP1108,"L")</f>
        <v/>
      </c>
      <c r="BV1108" s="62" t="n"/>
      <c r="BW1108" s="62">
        <f>COUNTIF($G1108:$BP1108,"hh")</f>
        <v/>
      </c>
      <c r="BX1108" s="62">
        <f>COUNTIF($G1108:$BP1108,"nt7")</f>
        <v/>
      </c>
      <c r="BY1108" s="62">
        <f>COUNTIF($G1108:$BP1108,"P")+COUNTIF($G1108:$BP1108,"p5,a5")/2+COUNTIF($G1108:$BP1108,"p5,b5")/2+COUNTIF($G1108:$BP1108,"p5,c5")/2+COUNTIF($G1108:$BP1108,"p5,d5")/2</f>
        <v/>
      </c>
      <c r="BZ1108" s="63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4">
        <f>IF(BZ1108&gt;25,4,IF(BZ1108&gt;18,3,IF(BZ1108&gt;12,2,IF(BZ1108&gt;4,1,0))))-BX1108-2+1</f>
        <v/>
      </c>
      <c r="CE1108" s="30" t="n"/>
      <c r="CF1108" s="64">
        <f>CD1108*CI1108</f>
        <v/>
      </c>
      <c r="CG1108" s="65">
        <f>F1108-BY1108+1</f>
        <v/>
      </c>
      <c r="CH1108" s="64">
        <f>CE1108*16</f>
        <v/>
      </c>
      <c r="CI1108" s="66">
        <f>VLOOKUP(A1108,[1]DATA!$A$6:$AI$331,34,0)</f>
        <v/>
      </c>
      <c r="CJ1108" s="67">
        <f>VLOOKUP(A1108,[2]CHAMCONG!A$7:CI$333,79,0)</f>
        <v/>
      </c>
      <c r="CK1108" s="68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62">
        <f>COUNTIF($G1109:$BP1109,"a")+COUNTIF($G1109:$BP1109,"r0,a5")/2+COUNTIF($G1109:$BP1109,"p5,a5")/2</f>
        <v/>
      </c>
      <c r="BR1109" s="62">
        <f>COUNTIF($G1109:$BP1109,"d")+COUNTIF($G1109:$BP1109,"r0,d5")/2+COUNTIF($G1109:$BP1109,"p5,d5")/2</f>
        <v/>
      </c>
      <c r="BS1109" s="62">
        <f>COUNTIF($G1109:$BP1109,"b")+COUNTIF($G1109:$BP1109,"r0,b5")/2+COUNTIF($G1109:$BP1109,"p5,b5")/2</f>
        <v/>
      </c>
      <c r="BT1109" s="62">
        <f>COUNTIF($G1109:$BP1109,"c")+COUNTIF($G1109:$BP1109,"r0,c5")/2+COUNTIF($G1109:$BP1109,"p5,c5")/2</f>
        <v/>
      </c>
      <c r="BU1109" s="62">
        <f>COUNTIF($G1109:$BP1109,"KH")+COUNTIF($G1109:$BP1109,"TL")+COUNTIF($G1109:$BP1109,"L")</f>
        <v/>
      </c>
      <c r="BV1109" s="62" t="n"/>
      <c r="BW1109" s="62">
        <f>COUNTIF($G1109:$BP1109,"hh")</f>
        <v/>
      </c>
      <c r="BX1109" s="62">
        <f>COUNTIF($G1109:$BP1109,"nt7")</f>
        <v/>
      </c>
      <c r="BY1109" s="62">
        <f>COUNTIF($G1109:$BP1109,"P")+COUNTIF($G1109:$BP1109,"p5,a5")/2+COUNTIF($G1109:$BP1109,"p5,b5")/2+COUNTIF($G1109:$BP1109,"p5,c5")/2+COUNTIF($G1109:$BP1109,"p5,d5")/2</f>
        <v/>
      </c>
      <c r="BZ1109" s="63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4">
        <f>IF(BZ1109&gt;25,4,IF(BZ1109&gt;18,3,IF(BZ1109&gt;12,2,IF(BZ1109&gt;4,1,0))))-BX1109-2+1</f>
        <v/>
      </c>
      <c r="CE1109" s="30" t="n"/>
      <c r="CF1109" s="64">
        <f>CD1109*CI1109</f>
        <v/>
      </c>
      <c r="CG1109" s="65">
        <f>F1109-BY1109+1</f>
        <v/>
      </c>
      <c r="CH1109" s="64">
        <f>CE1109*16</f>
        <v/>
      </c>
      <c r="CI1109" s="66">
        <f>VLOOKUP(A1109,[1]DATA!$A$6:$AI$331,34,0)</f>
        <v/>
      </c>
      <c r="CJ1109" s="67">
        <f>VLOOKUP(A1109,[2]CHAMCONG!A$7:CI$333,79,0)</f>
        <v/>
      </c>
      <c r="CK1109" s="68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62">
        <f>COUNTIF($G1110:$BP1110,"a")+COUNTIF($G1110:$BP1110,"r0,a5")/2+COUNTIF($G1110:$BP1110,"p5,a5")/2</f>
        <v/>
      </c>
      <c r="BR1110" s="62">
        <f>COUNTIF($G1110:$BP1110,"d")+COUNTIF($G1110:$BP1110,"r0,d5")/2+COUNTIF($G1110:$BP1110,"p5,d5")/2</f>
        <v/>
      </c>
      <c r="BS1110" s="62">
        <f>COUNTIF($G1110:$BP1110,"b")+COUNTIF($G1110:$BP1110,"r0,b5")/2+COUNTIF($G1110:$BP1110,"p5,b5")/2</f>
        <v/>
      </c>
      <c r="BT1110" s="62">
        <f>COUNTIF($G1110:$BP1110,"c")+COUNTIF($G1110:$BP1110,"r0,c5")/2+COUNTIF($G1110:$BP1110,"p5,c5")/2</f>
        <v/>
      </c>
      <c r="BU1110" s="62">
        <f>COUNTIF($G1110:$BP1110,"KH")+COUNTIF($G1110:$BP1110,"TL")+COUNTIF($G1110:$BP1110,"L")</f>
        <v/>
      </c>
      <c r="BV1110" s="62" t="n"/>
      <c r="BW1110" s="62">
        <f>COUNTIF($G1110:$BP1110,"hh")</f>
        <v/>
      </c>
      <c r="BX1110" s="62">
        <f>COUNTIF($G1110:$BP1110,"nt7")</f>
        <v/>
      </c>
      <c r="BY1110" s="62">
        <f>COUNTIF($G1110:$BP1110,"P")+COUNTIF($G1110:$BP1110,"p5,a5")/2+COUNTIF($G1110:$BP1110,"p5,b5")/2+COUNTIF($G1110:$BP1110,"p5,c5")/2+COUNTIF($G1110:$BP1110,"p5,d5")/2</f>
        <v/>
      </c>
      <c r="BZ1110" s="63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4">
        <f>IF(BZ1110&gt;25,4,IF(BZ1110&gt;18,3,IF(BZ1110&gt;12,2,IF(BZ1110&gt;4,1,0))))-BX1110-2+1</f>
        <v/>
      </c>
      <c r="CE1110" s="30" t="n"/>
      <c r="CF1110" s="64">
        <f>CD1110*CI1110</f>
        <v/>
      </c>
      <c r="CG1110" s="65">
        <f>F1110-BY1110+1</f>
        <v/>
      </c>
      <c r="CH1110" s="64">
        <f>CE1110*16</f>
        <v/>
      </c>
      <c r="CI1110" s="66">
        <f>VLOOKUP(A1110,[1]DATA!$A$6:$AI$331,34,0)</f>
        <v/>
      </c>
      <c r="CJ1110" s="67">
        <f>VLOOKUP(A1110,[2]CHAMCONG!A$7:CI$333,79,0)</f>
        <v/>
      </c>
      <c r="CK1110" s="68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62">
        <f>COUNTIF($G1111:$BP1111,"a")+COUNTIF($G1111:$BP1111,"r0,a5")/2+COUNTIF($G1111:$BP1111,"p5,a5")/2</f>
        <v/>
      </c>
      <c r="BR1111" s="62">
        <f>COUNTIF($G1111:$BP1111,"d")+COUNTIF($G1111:$BP1111,"r0,d5")/2+COUNTIF($G1111:$BP1111,"p5,d5")/2</f>
        <v/>
      </c>
      <c r="BS1111" s="62">
        <f>COUNTIF($G1111:$BP1111,"b")+COUNTIF($G1111:$BP1111,"r0,b5")/2+COUNTIF($G1111:$BP1111,"p5,b5")/2</f>
        <v/>
      </c>
      <c r="BT1111" s="62">
        <f>COUNTIF($G1111:$BP1111,"c")+COUNTIF($G1111:$BP1111,"r0,c5")/2+COUNTIF($G1111:$BP1111,"p5,c5")/2</f>
        <v/>
      </c>
      <c r="BU1111" s="62">
        <f>COUNTIF($G1111:$BP1111,"KH")+COUNTIF($G1111:$BP1111,"TL")+COUNTIF($G1111:$BP1111,"L")</f>
        <v/>
      </c>
      <c r="BV1111" s="62" t="n"/>
      <c r="BW1111" s="62">
        <f>COUNTIF($G1111:$BP1111,"hh")</f>
        <v/>
      </c>
      <c r="BX1111" s="62">
        <f>COUNTIF($G1111:$BP1111,"nt7")</f>
        <v/>
      </c>
      <c r="BY1111" s="62">
        <f>COUNTIF($G1111:$BP1111,"P")+COUNTIF($G1111:$BP1111,"p5,a5")/2+COUNTIF($G1111:$BP1111,"p5,b5")/2+COUNTIF($G1111:$BP1111,"p5,c5")/2+COUNTIF($G1111:$BP1111,"p5,d5")/2</f>
        <v/>
      </c>
      <c r="BZ1111" s="63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4">
        <f>IF(BZ1111&gt;25,4,IF(BZ1111&gt;18,3,IF(BZ1111&gt;12,2,IF(BZ1111&gt;4,1,0))))-BX1111-2+1</f>
        <v/>
      </c>
      <c r="CE1111" s="30" t="n"/>
      <c r="CF1111" s="64">
        <f>CD1111*CI1111</f>
        <v/>
      </c>
      <c r="CG1111" s="65">
        <f>F1111-BY1111+1</f>
        <v/>
      </c>
      <c r="CH1111" s="64">
        <f>CE1111*16</f>
        <v/>
      </c>
      <c r="CI1111" s="66">
        <f>VLOOKUP(A1111,[1]DATA!$A$6:$AI$331,34,0)</f>
        <v/>
      </c>
      <c r="CJ1111" s="67">
        <f>VLOOKUP(A1111,[2]CHAMCONG!A$7:CI$333,79,0)</f>
        <v/>
      </c>
      <c r="CK1111" s="68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62">
        <f>COUNTIF($G1112:$BP1112,"a")+COUNTIF($G1112:$BP1112,"r0,a5")/2+COUNTIF($G1112:$BP1112,"p5,a5")/2</f>
        <v/>
      </c>
      <c r="BR1112" s="62">
        <f>COUNTIF($G1112:$BP1112,"d")+COUNTIF($G1112:$BP1112,"r0,d5")/2+COUNTIF($G1112:$BP1112,"p5,d5")/2</f>
        <v/>
      </c>
      <c r="BS1112" s="62">
        <f>COUNTIF($G1112:$BP1112,"b")+COUNTIF($G1112:$BP1112,"r0,b5")/2+COUNTIF($G1112:$BP1112,"p5,b5")/2</f>
        <v/>
      </c>
      <c r="BT1112" s="62">
        <f>COUNTIF($G1112:$BP1112,"c")+COUNTIF($G1112:$BP1112,"r0,c5")/2+COUNTIF($G1112:$BP1112,"p5,c5")/2</f>
        <v/>
      </c>
      <c r="BU1112" s="62">
        <f>COUNTIF($G1112:$BP1112,"KH")+COUNTIF($G1112:$BP1112,"TL")+COUNTIF($G1112:$BP1112,"L")</f>
        <v/>
      </c>
      <c r="BV1112" s="62" t="n"/>
      <c r="BW1112" s="62">
        <f>COUNTIF($G1112:$BP1112,"hh")</f>
        <v/>
      </c>
      <c r="BX1112" s="62">
        <f>COUNTIF($G1112:$BP1112,"nt7")</f>
        <v/>
      </c>
      <c r="BY1112" s="62">
        <f>COUNTIF($G1112:$BP1112,"P")+COUNTIF($G1112:$BP1112,"p5,a5")/2+COUNTIF($G1112:$BP1112,"p5,b5")/2+COUNTIF($G1112:$BP1112,"p5,c5")/2+COUNTIF($G1112:$BP1112,"p5,d5")/2</f>
        <v/>
      </c>
      <c r="BZ1112" s="63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4">
        <f>IF(BZ1112&gt;25,4,IF(BZ1112&gt;18,3,IF(BZ1112&gt;12,2,IF(BZ1112&gt;4,1,0))))-BX1112-2+1</f>
        <v/>
      </c>
      <c r="CE1112" s="30" t="n"/>
      <c r="CF1112" s="64">
        <f>CD1112*CI1112</f>
        <v/>
      </c>
      <c r="CG1112" s="65">
        <f>F1112-BY1112+1</f>
        <v/>
      </c>
      <c r="CH1112" s="64">
        <f>CE1112*16</f>
        <v/>
      </c>
      <c r="CI1112" s="66">
        <f>VLOOKUP(A1112,[1]DATA!$A$6:$AI$331,34,0)</f>
        <v/>
      </c>
      <c r="CJ1112" s="67">
        <f>VLOOKUP(A1112,[2]CHAMCONG!A$7:CI$333,79,0)</f>
        <v/>
      </c>
      <c r="CK1112" s="68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62">
        <f>COUNTIF($G1113:$BP1113,"a")+COUNTIF($G1113:$BP1113,"r0,a5")/2+COUNTIF($G1113:$BP1113,"p5,a5")/2</f>
        <v/>
      </c>
      <c r="BR1113" s="62">
        <f>COUNTIF($G1113:$BP1113,"d")+COUNTIF($G1113:$BP1113,"r0,d5")/2+COUNTIF($G1113:$BP1113,"p5,d5")/2</f>
        <v/>
      </c>
      <c r="BS1113" s="62">
        <f>COUNTIF($G1113:$BP1113,"b")+COUNTIF($G1113:$BP1113,"r0,b5")/2+COUNTIF($G1113:$BP1113,"p5,b5")/2</f>
        <v/>
      </c>
      <c r="BT1113" s="62">
        <f>COUNTIF($G1113:$BP1113,"c")+COUNTIF($G1113:$BP1113,"r0,c5")/2+COUNTIF($G1113:$BP1113,"p5,c5")/2</f>
        <v/>
      </c>
      <c r="BU1113" s="62">
        <f>COUNTIF($G1113:$BP1113,"KH")+COUNTIF($G1113:$BP1113,"TL")+COUNTIF($G1113:$BP1113,"L")</f>
        <v/>
      </c>
      <c r="BV1113" s="62" t="n"/>
      <c r="BW1113" s="62">
        <f>COUNTIF($G1113:$BP1113,"hh")</f>
        <v/>
      </c>
      <c r="BX1113" s="62">
        <f>COUNTIF($G1113:$BP1113,"nt7")</f>
        <v/>
      </c>
      <c r="BY1113" s="62">
        <f>COUNTIF($G1113:$BP1113,"P")+COUNTIF($G1113:$BP1113,"p5,a5")/2+COUNTIF($G1113:$BP1113,"p5,b5")/2+COUNTIF($G1113:$BP1113,"p5,c5")/2+COUNTIF($G1113:$BP1113,"p5,d5")/2</f>
        <v/>
      </c>
      <c r="BZ1113" s="63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4">
        <f>IF(BZ1113&gt;25,4,IF(BZ1113&gt;18,3,IF(BZ1113&gt;12,2,IF(BZ1113&gt;4,1,0))))-BX1113-2+1</f>
        <v/>
      </c>
      <c r="CE1113" s="30" t="n"/>
      <c r="CF1113" s="64">
        <f>CD1113*CI1113</f>
        <v/>
      </c>
      <c r="CG1113" s="65">
        <f>F1113-BY1113+1</f>
        <v/>
      </c>
      <c r="CH1113" s="64">
        <f>CE1113*16</f>
        <v/>
      </c>
      <c r="CI1113" s="66">
        <f>VLOOKUP(A1113,[1]DATA!$A$6:$AI$331,34,0)</f>
        <v/>
      </c>
      <c r="CJ1113" s="67">
        <f>VLOOKUP(A1113,[2]CHAMCONG!A$7:CI$333,79,0)</f>
        <v/>
      </c>
      <c r="CK1113" s="68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62">
        <f>COUNTIF($G1114:$BP1114,"a")+COUNTIF($G1114:$BP1114,"r0,a5")/2+COUNTIF($G1114:$BP1114,"p5,a5")/2</f>
        <v/>
      </c>
      <c r="BR1114" s="62">
        <f>COUNTIF($G1114:$BP1114,"d")+COUNTIF($G1114:$BP1114,"r0,d5")/2+COUNTIF($G1114:$BP1114,"p5,d5")/2</f>
        <v/>
      </c>
      <c r="BS1114" s="62">
        <f>COUNTIF($G1114:$BP1114,"b")+COUNTIF($G1114:$BP1114,"r0,b5")/2+COUNTIF($G1114:$BP1114,"p5,b5")/2</f>
        <v/>
      </c>
      <c r="BT1114" s="62">
        <f>COUNTIF($G1114:$BP1114,"c")+COUNTIF($G1114:$BP1114,"r0,c5")/2+COUNTIF($G1114:$BP1114,"p5,c5")/2</f>
        <v/>
      </c>
      <c r="BU1114" s="62">
        <f>COUNTIF($G1114:$BP1114,"KH")+COUNTIF($G1114:$BP1114,"TL")+COUNTIF($G1114:$BP1114,"L")</f>
        <v/>
      </c>
      <c r="BV1114" s="62" t="n"/>
      <c r="BW1114" s="62">
        <f>COUNTIF($G1114:$BP1114,"hh")</f>
        <v/>
      </c>
      <c r="BX1114" s="62">
        <f>COUNTIF($G1114:$BP1114,"nt7")</f>
        <v/>
      </c>
      <c r="BY1114" s="62">
        <f>COUNTIF($G1114:$BP1114,"P")+COUNTIF($G1114:$BP1114,"p5,a5")/2+COUNTIF($G1114:$BP1114,"p5,b5")/2+COUNTIF($G1114:$BP1114,"p5,c5")/2+COUNTIF($G1114:$BP1114,"p5,d5")/2</f>
        <v/>
      </c>
      <c r="BZ1114" s="63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4">
        <f>IF(BZ1114&gt;25,4,IF(BZ1114&gt;18,3,IF(BZ1114&gt;12,2,IF(BZ1114&gt;4,1,0))))-BX1114-2+1</f>
        <v/>
      </c>
      <c r="CE1114" s="30" t="n"/>
      <c r="CF1114" s="64">
        <f>CD1114*CI1114</f>
        <v/>
      </c>
      <c r="CG1114" s="65">
        <f>F1114-BY1114+1</f>
        <v/>
      </c>
      <c r="CH1114" s="64">
        <f>CE1114*16</f>
        <v/>
      </c>
      <c r="CI1114" s="66">
        <f>VLOOKUP(A1114,[1]DATA!$A$6:$AI$331,34,0)</f>
        <v/>
      </c>
      <c r="CJ1114" s="67">
        <f>VLOOKUP(A1114,[2]CHAMCONG!A$7:CI$333,79,0)</f>
        <v/>
      </c>
      <c r="CK1114" s="68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62">
        <f>COUNTIF($G1115:$BP1115,"a")+COUNTIF($G1115:$BP1115,"r0,a5")/2+COUNTIF($G1115:$BP1115,"p5,a5")/2</f>
        <v/>
      </c>
      <c r="BR1115" s="62">
        <f>COUNTIF($G1115:$BP1115,"d")+COUNTIF($G1115:$BP1115,"r0,d5")/2+COUNTIF($G1115:$BP1115,"p5,d5")/2</f>
        <v/>
      </c>
      <c r="BS1115" s="62">
        <f>COUNTIF($G1115:$BP1115,"b")+COUNTIF($G1115:$BP1115,"r0,b5")/2+COUNTIF($G1115:$BP1115,"p5,b5")/2</f>
        <v/>
      </c>
      <c r="BT1115" s="62">
        <f>COUNTIF($G1115:$BP1115,"c")+COUNTIF($G1115:$BP1115,"r0,c5")/2+COUNTIF($G1115:$BP1115,"p5,c5")/2</f>
        <v/>
      </c>
      <c r="BU1115" s="62">
        <f>COUNTIF($G1115:$BP1115,"KH")+COUNTIF($G1115:$BP1115,"TL")+COUNTIF($G1115:$BP1115,"L")</f>
        <v/>
      </c>
      <c r="BV1115" s="62" t="n"/>
      <c r="BW1115" s="62">
        <f>COUNTIF($G1115:$BP1115,"hh")</f>
        <v/>
      </c>
      <c r="BX1115" s="62">
        <f>COUNTIF($G1115:$BP1115,"nt7")</f>
        <v/>
      </c>
      <c r="BY1115" s="62">
        <f>COUNTIF($G1115:$BP1115,"P")+COUNTIF($G1115:$BP1115,"p5,a5")/2+COUNTIF($G1115:$BP1115,"p5,b5")/2+COUNTIF($G1115:$BP1115,"p5,c5")/2+COUNTIF($G1115:$BP1115,"p5,d5")/2</f>
        <v/>
      </c>
      <c r="BZ1115" s="63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4">
        <f>IF(BZ1115&gt;25,4,IF(BZ1115&gt;18,3,IF(BZ1115&gt;12,2,IF(BZ1115&gt;4,1,0))))-BX1115-2+1</f>
        <v/>
      </c>
      <c r="CE1115" s="30" t="n"/>
      <c r="CF1115" s="64">
        <f>CD1115*CI1115</f>
        <v/>
      </c>
      <c r="CG1115" s="65">
        <f>F1115-BY1115+1</f>
        <v/>
      </c>
      <c r="CH1115" s="64">
        <f>CE1115*16</f>
        <v/>
      </c>
      <c r="CI1115" s="66">
        <f>VLOOKUP(A1115,[1]DATA!$A$6:$AI$331,34,0)</f>
        <v/>
      </c>
      <c r="CJ1115" s="67">
        <f>VLOOKUP(A1115,[2]CHAMCONG!A$7:CI$333,79,0)</f>
        <v/>
      </c>
      <c r="CK1115" s="68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62">
        <f>COUNTIF($G1116:$BP1116,"a")+COUNTIF($G1116:$BP1116,"r0,a5")/2+COUNTIF($G1116:$BP1116,"p5,a5")/2</f>
        <v/>
      </c>
      <c r="BR1116" s="62">
        <f>COUNTIF($G1116:$BP1116,"d")+COUNTIF($G1116:$BP1116,"r0,d5")/2+COUNTIF($G1116:$BP1116,"p5,d5")/2</f>
        <v/>
      </c>
      <c r="BS1116" s="62">
        <f>COUNTIF($G1116:$BP1116,"b")+COUNTIF($G1116:$BP1116,"r0,b5")/2+COUNTIF($G1116:$BP1116,"p5,b5")/2</f>
        <v/>
      </c>
      <c r="BT1116" s="62">
        <f>COUNTIF($G1116:$BP1116,"c")+COUNTIF($G1116:$BP1116,"r0,c5")/2+COUNTIF($G1116:$BP1116,"p5,c5")/2</f>
        <v/>
      </c>
      <c r="BU1116" s="62">
        <f>COUNTIF($G1116:$BP1116,"KH")+COUNTIF($G1116:$BP1116,"TL")+COUNTIF($G1116:$BP1116,"L")</f>
        <v/>
      </c>
      <c r="BV1116" s="62" t="n"/>
      <c r="BW1116" s="62">
        <f>COUNTIF($G1116:$BP1116,"hh")</f>
        <v/>
      </c>
      <c r="BX1116" s="62">
        <f>COUNTIF($G1116:$BP1116,"nt7")</f>
        <v/>
      </c>
      <c r="BY1116" s="62">
        <f>COUNTIF($G1116:$BP1116,"P")+COUNTIF($G1116:$BP1116,"p5,a5")/2+COUNTIF($G1116:$BP1116,"p5,b5")/2+COUNTIF($G1116:$BP1116,"p5,c5")/2+COUNTIF($G1116:$BP1116,"p5,d5")/2</f>
        <v/>
      </c>
      <c r="BZ1116" s="63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4">
        <f>IF(BZ1116&gt;25,4,IF(BZ1116&gt;18,3,IF(BZ1116&gt;12,2,IF(BZ1116&gt;4,1,0))))-BX1116-2+1</f>
        <v/>
      </c>
      <c r="CE1116" s="30" t="n"/>
      <c r="CF1116" s="64">
        <f>CD1116*CI1116</f>
        <v/>
      </c>
      <c r="CG1116" s="65">
        <f>F1116-BY1116+1</f>
        <v/>
      </c>
      <c r="CH1116" s="64">
        <f>CE1116*16</f>
        <v/>
      </c>
      <c r="CI1116" s="66">
        <f>VLOOKUP(A1116,[1]DATA!$A$6:$AI$331,34,0)</f>
        <v/>
      </c>
      <c r="CJ1116" s="67">
        <f>VLOOKUP(A1116,[2]CHAMCONG!A$7:CI$333,79,0)</f>
        <v/>
      </c>
      <c r="CK1116" s="68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62">
        <f>COUNTIF($G1117:$BP1117,"a")+COUNTIF($G1117:$BP1117,"r0,a5")/2+COUNTIF($G1117:$BP1117,"p5,a5")/2</f>
        <v/>
      </c>
      <c r="BR1117" s="62">
        <f>COUNTIF($G1117:$BP1117,"d")+COUNTIF($G1117:$BP1117,"r0,d5")/2+COUNTIF($G1117:$BP1117,"p5,d5")/2</f>
        <v/>
      </c>
      <c r="BS1117" s="62">
        <f>COUNTIF($G1117:$BP1117,"b")+COUNTIF($G1117:$BP1117,"r0,b5")/2+COUNTIF($G1117:$BP1117,"p5,b5")/2</f>
        <v/>
      </c>
      <c r="BT1117" s="62">
        <f>COUNTIF($G1117:$BP1117,"c")+COUNTIF($G1117:$BP1117,"r0,c5")/2+COUNTIF($G1117:$BP1117,"p5,c5")/2</f>
        <v/>
      </c>
      <c r="BU1117" s="62">
        <f>COUNTIF($G1117:$BP1117,"KH")+COUNTIF($G1117:$BP1117,"TL")+COUNTIF($G1117:$BP1117,"L")</f>
        <v/>
      </c>
      <c r="BV1117" s="62" t="n"/>
      <c r="BW1117" s="62">
        <f>COUNTIF($G1117:$BP1117,"hh")</f>
        <v/>
      </c>
      <c r="BX1117" s="62">
        <f>COUNTIF($G1117:$BP1117,"nt7")</f>
        <v/>
      </c>
      <c r="BY1117" s="62">
        <f>COUNTIF($G1117:$BP1117,"P")+COUNTIF($G1117:$BP1117,"p5,a5")/2+COUNTIF($G1117:$BP1117,"p5,b5")/2+COUNTIF($G1117:$BP1117,"p5,c5")/2+COUNTIF($G1117:$BP1117,"p5,d5")/2</f>
        <v/>
      </c>
      <c r="BZ1117" s="63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4">
        <f>IF(BZ1117&gt;25,4,IF(BZ1117&gt;18,3,IF(BZ1117&gt;12,2,IF(BZ1117&gt;4,1,0))))-BX1117-2+1</f>
        <v/>
      </c>
      <c r="CE1117" s="30" t="n"/>
      <c r="CF1117" s="64">
        <f>CD1117*CI1117</f>
        <v/>
      </c>
      <c r="CG1117" s="65">
        <f>F1117-BY1117+1</f>
        <v/>
      </c>
      <c r="CH1117" s="64">
        <f>CE1117*16</f>
        <v/>
      </c>
      <c r="CI1117" s="66">
        <f>VLOOKUP(A1117,[1]DATA!$A$6:$AI$331,34,0)</f>
        <v/>
      </c>
      <c r="CJ1117" s="67">
        <f>VLOOKUP(A1117,[2]CHAMCONG!A$7:CI$333,79,0)</f>
        <v/>
      </c>
      <c r="CK1117" s="68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62">
        <f>COUNTIF($G1118:$BP1118,"a")+COUNTIF($G1118:$BP1118,"r0,a5")/2+COUNTIF($G1118:$BP1118,"p5,a5")/2</f>
        <v/>
      </c>
      <c r="BR1118" s="62">
        <f>COUNTIF($G1118:$BP1118,"d")+COUNTIF($G1118:$BP1118,"r0,d5")/2+COUNTIF($G1118:$BP1118,"p5,d5")/2</f>
        <v/>
      </c>
      <c r="BS1118" s="62">
        <f>COUNTIF($G1118:$BP1118,"b")+COUNTIF($G1118:$BP1118,"r0,b5")/2+COUNTIF($G1118:$BP1118,"p5,b5")/2</f>
        <v/>
      </c>
      <c r="BT1118" s="62">
        <f>COUNTIF($G1118:$BP1118,"c")+COUNTIF($G1118:$BP1118,"r0,c5")/2+COUNTIF($G1118:$BP1118,"p5,c5")/2</f>
        <v/>
      </c>
      <c r="BU1118" s="62">
        <f>COUNTIF($G1118:$BP1118,"KH")+COUNTIF($G1118:$BP1118,"TL")+COUNTIF($G1118:$BP1118,"L")</f>
        <v/>
      </c>
      <c r="BV1118" s="62" t="n"/>
      <c r="BW1118" s="62">
        <f>COUNTIF($G1118:$BP1118,"hh")</f>
        <v/>
      </c>
      <c r="BX1118" s="62">
        <f>COUNTIF($G1118:$BP1118,"nt7")</f>
        <v/>
      </c>
      <c r="BY1118" s="62">
        <f>COUNTIF($G1118:$BP1118,"P")+COUNTIF($G1118:$BP1118,"p5,a5")/2+COUNTIF($G1118:$BP1118,"p5,b5")/2+COUNTIF($G1118:$BP1118,"p5,c5")/2+COUNTIF($G1118:$BP1118,"p5,d5")/2</f>
        <v/>
      </c>
      <c r="BZ1118" s="63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4">
        <f>IF(BZ1118&gt;25,4,IF(BZ1118&gt;18,3,IF(BZ1118&gt;12,2,IF(BZ1118&gt;4,1,0))))-BX1118-2+1</f>
        <v/>
      </c>
      <c r="CE1118" s="30" t="n"/>
      <c r="CF1118" s="64">
        <f>CD1118*CI1118</f>
        <v/>
      </c>
      <c r="CG1118" s="65">
        <f>F1118-BY1118+1</f>
        <v/>
      </c>
      <c r="CH1118" s="64">
        <f>CE1118*16</f>
        <v/>
      </c>
      <c r="CI1118" s="66">
        <f>VLOOKUP(A1118,[1]DATA!$A$6:$AI$331,34,0)</f>
        <v/>
      </c>
      <c r="CJ1118" s="67">
        <f>VLOOKUP(A1118,[2]CHAMCONG!A$7:CI$333,79,0)</f>
        <v/>
      </c>
      <c r="CK1118" s="68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62">
        <f>COUNTIF($G1119:$BP1119,"a")+COUNTIF($G1119:$BP1119,"r0,a5")/2+COUNTIF($G1119:$BP1119,"p5,a5")/2</f>
        <v/>
      </c>
      <c r="BR1119" s="62">
        <f>COUNTIF($G1119:$BP1119,"d")+COUNTIF($G1119:$BP1119,"r0,d5")/2+COUNTIF($G1119:$BP1119,"p5,d5")/2</f>
        <v/>
      </c>
      <c r="BS1119" s="62">
        <f>COUNTIF($G1119:$BP1119,"b")+COUNTIF($G1119:$BP1119,"r0,b5")/2+COUNTIF($G1119:$BP1119,"p5,b5")/2</f>
        <v/>
      </c>
      <c r="BT1119" s="62">
        <f>COUNTIF($G1119:$BP1119,"c")+COUNTIF($G1119:$BP1119,"r0,c5")/2+COUNTIF($G1119:$BP1119,"p5,c5")/2</f>
        <v/>
      </c>
      <c r="BU1119" s="62">
        <f>COUNTIF($G1119:$BP1119,"KH")+COUNTIF($G1119:$BP1119,"TL")+COUNTIF($G1119:$BP1119,"L")</f>
        <v/>
      </c>
      <c r="BV1119" s="62" t="n"/>
      <c r="BW1119" s="62">
        <f>COUNTIF($G1119:$BP1119,"hh")</f>
        <v/>
      </c>
      <c r="BX1119" s="62">
        <f>COUNTIF($G1119:$BP1119,"nt7")</f>
        <v/>
      </c>
      <c r="BY1119" s="62">
        <f>COUNTIF($G1119:$BP1119,"P")+COUNTIF($G1119:$BP1119,"p5,a5")/2+COUNTIF($G1119:$BP1119,"p5,b5")/2+COUNTIF($G1119:$BP1119,"p5,c5")/2+COUNTIF($G1119:$BP1119,"p5,d5")/2</f>
        <v/>
      </c>
      <c r="BZ1119" s="63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4">
        <f>IF(BZ1119&gt;25,4,IF(BZ1119&gt;18,3,IF(BZ1119&gt;12,2,IF(BZ1119&gt;4,1,0))))-BX1119-2+1</f>
        <v/>
      </c>
      <c r="CE1119" s="30" t="n"/>
      <c r="CF1119" s="64">
        <f>CD1119*CI1119</f>
        <v/>
      </c>
      <c r="CG1119" s="65">
        <f>F1119-BY1119+1</f>
        <v/>
      </c>
      <c r="CH1119" s="64">
        <f>CE1119*16</f>
        <v/>
      </c>
      <c r="CI1119" s="66">
        <f>VLOOKUP(A1119,[1]DATA!$A$6:$AI$331,34,0)</f>
        <v/>
      </c>
      <c r="CJ1119" s="67">
        <f>VLOOKUP(A1119,[2]CHAMCONG!A$7:CI$333,79,0)</f>
        <v/>
      </c>
      <c r="CK1119" s="68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62">
        <f>COUNTIF($G1120:$BP1120,"a")+COUNTIF($G1120:$BP1120,"r0,a5")/2+COUNTIF($G1120:$BP1120,"p5,a5")/2</f>
        <v/>
      </c>
      <c r="BR1120" s="62">
        <f>COUNTIF($G1120:$BP1120,"d")+COUNTIF($G1120:$BP1120,"r0,d5")/2+COUNTIF($G1120:$BP1120,"p5,d5")/2</f>
        <v/>
      </c>
      <c r="BS1120" s="62">
        <f>COUNTIF($G1120:$BP1120,"b")+COUNTIF($G1120:$BP1120,"r0,b5")/2+COUNTIF($G1120:$BP1120,"p5,b5")/2</f>
        <v/>
      </c>
      <c r="BT1120" s="62">
        <f>COUNTIF($G1120:$BP1120,"c")+COUNTIF($G1120:$BP1120,"r0,c5")/2+COUNTIF($G1120:$BP1120,"p5,c5")/2</f>
        <v/>
      </c>
      <c r="BU1120" s="62">
        <f>COUNTIF($G1120:$BP1120,"KH")+COUNTIF($G1120:$BP1120,"TL")+COUNTIF($G1120:$BP1120,"L")</f>
        <v/>
      </c>
      <c r="BV1120" s="62" t="n"/>
      <c r="BW1120" s="62">
        <f>COUNTIF($G1120:$BP1120,"hh")</f>
        <v/>
      </c>
      <c r="BX1120" s="62">
        <f>COUNTIF($G1120:$BP1120,"nt7")</f>
        <v/>
      </c>
      <c r="BY1120" s="62">
        <f>COUNTIF($G1120:$BP1120,"P")+COUNTIF($G1120:$BP1120,"p5,a5")/2+COUNTIF($G1120:$BP1120,"p5,b5")/2+COUNTIF($G1120:$BP1120,"p5,c5")/2+COUNTIF($G1120:$BP1120,"p5,d5")/2</f>
        <v/>
      </c>
      <c r="BZ1120" s="63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4">
        <f>IF(BZ1120&gt;25,4,IF(BZ1120&gt;18,3,IF(BZ1120&gt;12,2,IF(BZ1120&gt;4,1,0))))-BX1120-2+1</f>
        <v/>
      </c>
      <c r="CE1120" s="30" t="n"/>
      <c r="CF1120" s="64">
        <f>CD1120*CI1120</f>
        <v/>
      </c>
      <c r="CG1120" s="65">
        <f>F1120-BY1120+1</f>
        <v/>
      </c>
      <c r="CH1120" s="64">
        <f>CE1120*16</f>
        <v/>
      </c>
      <c r="CI1120" s="66">
        <f>VLOOKUP(A1120,[1]DATA!$A$6:$AI$331,34,0)</f>
        <v/>
      </c>
      <c r="CJ1120" s="67">
        <f>VLOOKUP(A1120,[2]CHAMCONG!A$7:CI$333,79,0)</f>
        <v/>
      </c>
      <c r="CK1120" s="68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62">
        <f>COUNTIF($G1121:$BP1121,"a")+COUNTIF($G1121:$BP1121,"r0,a5")/2+COUNTIF($G1121:$BP1121,"p5,a5")/2</f>
        <v/>
      </c>
      <c r="BR1121" s="62">
        <f>COUNTIF($G1121:$BP1121,"d")+COUNTIF($G1121:$BP1121,"r0,d5")/2+COUNTIF($G1121:$BP1121,"p5,d5")/2</f>
        <v/>
      </c>
      <c r="BS1121" s="62">
        <f>COUNTIF($G1121:$BP1121,"b")+COUNTIF($G1121:$BP1121,"r0,b5")/2+COUNTIF($G1121:$BP1121,"p5,b5")/2</f>
        <v/>
      </c>
      <c r="BT1121" s="62">
        <f>COUNTIF($G1121:$BP1121,"c")+COUNTIF($G1121:$BP1121,"r0,c5")/2+COUNTIF($G1121:$BP1121,"p5,c5")/2</f>
        <v/>
      </c>
      <c r="BU1121" s="62">
        <f>COUNTIF($G1121:$BP1121,"KH")+COUNTIF($G1121:$BP1121,"TL")+COUNTIF($G1121:$BP1121,"L")</f>
        <v/>
      </c>
      <c r="BV1121" s="62" t="n"/>
      <c r="BW1121" s="62">
        <f>COUNTIF($G1121:$BP1121,"hh")</f>
        <v/>
      </c>
      <c r="BX1121" s="62">
        <f>COUNTIF($G1121:$BP1121,"nt7")</f>
        <v/>
      </c>
      <c r="BY1121" s="62">
        <f>COUNTIF($G1121:$BP1121,"P")+COUNTIF($G1121:$BP1121,"p5,a5")/2+COUNTIF($G1121:$BP1121,"p5,b5")/2+COUNTIF($G1121:$BP1121,"p5,c5")/2+COUNTIF($G1121:$BP1121,"p5,d5")/2</f>
        <v/>
      </c>
      <c r="BZ1121" s="63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4">
        <f>IF(BZ1121&gt;25,4,IF(BZ1121&gt;18,3,IF(BZ1121&gt;12,2,IF(BZ1121&gt;4,1,0))))-BX1121-2+1</f>
        <v/>
      </c>
      <c r="CE1121" s="30" t="n"/>
      <c r="CF1121" s="64">
        <f>CD1121*CI1121</f>
        <v/>
      </c>
      <c r="CG1121" s="65">
        <f>F1121-BY1121+1</f>
        <v/>
      </c>
      <c r="CH1121" s="64">
        <f>CE1121*16</f>
        <v/>
      </c>
      <c r="CI1121" s="66">
        <f>VLOOKUP(A1121,[1]DATA!$A$6:$AI$331,34,0)</f>
        <v/>
      </c>
      <c r="CJ1121" s="67">
        <f>VLOOKUP(A1121,[2]CHAMCONG!A$7:CI$333,79,0)</f>
        <v/>
      </c>
      <c r="CK1121" s="68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62">
        <f>COUNTIF($G1122:$BP1122,"a")+COUNTIF($G1122:$BP1122,"r0,a5")/2+COUNTIF($G1122:$BP1122,"p5,a5")/2</f>
        <v/>
      </c>
      <c r="BR1122" s="62">
        <f>COUNTIF($G1122:$BP1122,"d")+COUNTIF($G1122:$BP1122,"r0,d5")/2+COUNTIF($G1122:$BP1122,"p5,d5")/2</f>
        <v/>
      </c>
      <c r="BS1122" s="62">
        <f>COUNTIF($G1122:$BP1122,"b")+COUNTIF($G1122:$BP1122,"r0,b5")/2+COUNTIF($G1122:$BP1122,"p5,b5")/2</f>
        <v/>
      </c>
      <c r="BT1122" s="62">
        <f>COUNTIF($G1122:$BP1122,"c")+COUNTIF($G1122:$BP1122,"r0,c5")/2+COUNTIF($G1122:$BP1122,"p5,c5")/2</f>
        <v/>
      </c>
      <c r="BU1122" s="62">
        <f>COUNTIF($G1122:$BP1122,"KH")+COUNTIF($G1122:$BP1122,"TL")+COUNTIF($G1122:$BP1122,"L")</f>
        <v/>
      </c>
      <c r="BV1122" s="62" t="n"/>
      <c r="BW1122" s="62">
        <f>COUNTIF($G1122:$BP1122,"hh")</f>
        <v/>
      </c>
      <c r="BX1122" s="62">
        <f>COUNTIF($G1122:$BP1122,"nt7")</f>
        <v/>
      </c>
      <c r="BY1122" s="62">
        <f>COUNTIF($G1122:$BP1122,"P")+COUNTIF($G1122:$BP1122,"p5,a5")/2+COUNTIF($G1122:$BP1122,"p5,b5")/2+COUNTIF($G1122:$BP1122,"p5,c5")/2+COUNTIF($G1122:$BP1122,"p5,d5")/2</f>
        <v/>
      </c>
      <c r="BZ1122" s="63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4">
        <f>IF(BZ1122&gt;25,4,IF(BZ1122&gt;18,3,IF(BZ1122&gt;12,2,IF(BZ1122&gt;4,1,0))))-BX1122-2+1</f>
        <v/>
      </c>
      <c r="CE1122" s="30" t="n"/>
      <c r="CF1122" s="64">
        <f>CD1122*CI1122</f>
        <v/>
      </c>
      <c r="CG1122" s="65">
        <f>F1122-BY1122+1</f>
        <v/>
      </c>
      <c r="CH1122" s="64">
        <f>CE1122*16</f>
        <v/>
      </c>
      <c r="CI1122" s="66">
        <f>VLOOKUP(A1122,[1]DATA!$A$6:$AI$331,34,0)</f>
        <v/>
      </c>
      <c r="CJ1122" s="67">
        <f>VLOOKUP(A1122,[2]CHAMCONG!A$7:CI$333,79,0)</f>
        <v/>
      </c>
      <c r="CK1122" s="68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62">
        <f>COUNTIF($G1123:$BP1123,"a")+COUNTIF($G1123:$BP1123,"r0,a5")/2+COUNTIF($G1123:$BP1123,"p5,a5")/2</f>
        <v/>
      </c>
      <c r="BR1123" s="62">
        <f>COUNTIF($G1123:$BP1123,"d")+COUNTIF($G1123:$BP1123,"r0,d5")/2+COUNTIF($G1123:$BP1123,"p5,d5")/2</f>
        <v/>
      </c>
      <c r="BS1123" s="62">
        <f>COUNTIF($G1123:$BP1123,"b")+COUNTIF($G1123:$BP1123,"r0,b5")/2+COUNTIF($G1123:$BP1123,"p5,b5")/2</f>
        <v/>
      </c>
      <c r="BT1123" s="62">
        <f>COUNTIF($G1123:$BP1123,"c")+COUNTIF($G1123:$BP1123,"r0,c5")/2+COUNTIF($G1123:$BP1123,"p5,c5")/2</f>
        <v/>
      </c>
      <c r="BU1123" s="62">
        <f>COUNTIF($G1123:$BP1123,"KH")+COUNTIF($G1123:$BP1123,"TL")+COUNTIF($G1123:$BP1123,"L")</f>
        <v/>
      </c>
      <c r="BV1123" s="62" t="n"/>
      <c r="BW1123" s="62">
        <f>COUNTIF($G1123:$BP1123,"hh")</f>
        <v/>
      </c>
      <c r="BX1123" s="62">
        <f>COUNTIF($G1123:$BP1123,"nt7")</f>
        <v/>
      </c>
      <c r="BY1123" s="62">
        <f>COUNTIF($G1123:$BP1123,"P")+COUNTIF($G1123:$BP1123,"p5,a5")/2+COUNTIF($G1123:$BP1123,"p5,b5")/2+COUNTIF($G1123:$BP1123,"p5,c5")/2+COUNTIF($G1123:$BP1123,"p5,d5")/2</f>
        <v/>
      </c>
      <c r="BZ1123" s="63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4">
        <f>IF(BZ1123&gt;25,4,IF(BZ1123&gt;18,3,IF(BZ1123&gt;12,2,IF(BZ1123&gt;4,1,0))))-BX1123-2+1</f>
        <v/>
      </c>
      <c r="CE1123" s="30" t="n"/>
      <c r="CF1123" s="64">
        <f>CD1123*CI1123</f>
        <v/>
      </c>
      <c r="CG1123" s="65">
        <f>F1123-BY1123+1</f>
        <v/>
      </c>
      <c r="CH1123" s="64">
        <f>CE1123*16</f>
        <v/>
      </c>
      <c r="CI1123" s="66">
        <f>VLOOKUP(A1123,[1]DATA!$A$6:$AI$331,34,0)</f>
        <v/>
      </c>
      <c r="CJ1123" s="67">
        <f>VLOOKUP(A1123,[2]CHAMCONG!A$7:CI$333,79,0)</f>
        <v/>
      </c>
      <c r="CK1123" s="68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62">
        <f>COUNTIF($G1124:$BP1124,"a")+COUNTIF($G1124:$BP1124,"r0,a5")/2+COUNTIF($G1124:$BP1124,"p5,a5")/2</f>
        <v/>
      </c>
      <c r="BR1124" s="62">
        <f>COUNTIF($G1124:$BP1124,"d")+COUNTIF($G1124:$BP1124,"r0,d5")/2+COUNTIF($G1124:$BP1124,"p5,d5")/2</f>
        <v/>
      </c>
      <c r="BS1124" s="62">
        <f>COUNTIF($G1124:$BP1124,"b")+COUNTIF($G1124:$BP1124,"r0,b5")/2+COUNTIF($G1124:$BP1124,"p5,b5")/2</f>
        <v/>
      </c>
      <c r="BT1124" s="62">
        <f>COUNTIF($G1124:$BP1124,"c")+COUNTIF($G1124:$BP1124,"r0,c5")/2+COUNTIF($G1124:$BP1124,"p5,c5")/2</f>
        <v/>
      </c>
      <c r="BU1124" s="62">
        <f>COUNTIF($G1124:$BP1124,"KH")+COUNTIF($G1124:$BP1124,"TL")+COUNTIF($G1124:$BP1124,"L")</f>
        <v/>
      </c>
      <c r="BV1124" s="62" t="n"/>
      <c r="BW1124" s="62">
        <f>COUNTIF($G1124:$BP1124,"hh")</f>
        <v/>
      </c>
      <c r="BX1124" s="62">
        <f>COUNTIF($G1124:$BP1124,"nt7")</f>
        <v/>
      </c>
      <c r="BY1124" s="62">
        <f>COUNTIF($G1124:$BP1124,"P")+COUNTIF($G1124:$BP1124,"p5,a5")/2+COUNTIF($G1124:$BP1124,"p5,b5")/2+COUNTIF($G1124:$BP1124,"p5,c5")/2+COUNTIF($G1124:$BP1124,"p5,d5")/2</f>
        <v/>
      </c>
      <c r="BZ1124" s="63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4">
        <f>IF(BZ1124&gt;25,4,IF(BZ1124&gt;18,3,IF(BZ1124&gt;12,2,IF(BZ1124&gt;4,1,0))))-BX1124-2+1</f>
        <v/>
      </c>
      <c r="CE1124" s="30" t="n"/>
      <c r="CF1124" s="64">
        <f>CD1124*CI1124</f>
        <v/>
      </c>
      <c r="CG1124" s="65">
        <f>F1124-BY1124+1</f>
        <v/>
      </c>
      <c r="CH1124" s="64">
        <f>CE1124*16</f>
        <v/>
      </c>
      <c r="CI1124" s="66">
        <f>VLOOKUP(A1124,[1]DATA!$A$6:$AI$331,34,0)</f>
        <v/>
      </c>
      <c r="CJ1124" s="67">
        <f>VLOOKUP(A1124,[2]CHAMCONG!A$7:CI$333,79,0)</f>
        <v/>
      </c>
      <c r="CK1124" s="68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62">
        <f>COUNTIF($G1125:$BP1125,"a")+COUNTIF($G1125:$BP1125,"r0,a5")/2+COUNTIF($G1125:$BP1125,"p5,a5")/2</f>
        <v/>
      </c>
      <c r="BR1125" s="62">
        <f>COUNTIF($G1125:$BP1125,"d")+COUNTIF($G1125:$BP1125,"r0,d5")/2+COUNTIF($G1125:$BP1125,"p5,d5")/2</f>
        <v/>
      </c>
      <c r="BS1125" s="62">
        <f>COUNTIF($G1125:$BP1125,"b")+COUNTIF($G1125:$BP1125,"r0,b5")/2+COUNTIF($G1125:$BP1125,"p5,b5")/2</f>
        <v/>
      </c>
      <c r="BT1125" s="62">
        <f>COUNTIF($G1125:$BP1125,"c")+COUNTIF($G1125:$BP1125,"r0,c5")/2+COUNTIF($G1125:$BP1125,"p5,c5")/2</f>
        <v/>
      </c>
      <c r="BU1125" s="62">
        <f>COUNTIF($G1125:$BP1125,"KH")+COUNTIF($G1125:$BP1125,"TL")+COUNTIF($G1125:$BP1125,"L")</f>
        <v/>
      </c>
      <c r="BV1125" s="62" t="n"/>
      <c r="BW1125" s="62">
        <f>COUNTIF($G1125:$BP1125,"hh")</f>
        <v/>
      </c>
      <c r="BX1125" s="62">
        <f>COUNTIF($G1125:$BP1125,"nt7")</f>
        <v/>
      </c>
      <c r="BY1125" s="62">
        <f>COUNTIF($G1125:$BP1125,"P")+COUNTIF($G1125:$BP1125,"p5,a5")/2+COUNTIF($G1125:$BP1125,"p5,b5")/2+COUNTIF($G1125:$BP1125,"p5,c5")/2+COUNTIF($G1125:$BP1125,"p5,d5")/2</f>
        <v/>
      </c>
      <c r="BZ1125" s="63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4">
        <f>IF(BZ1125&gt;25,4,IF(BZ1125&gt;18,3,IF(BZ1125&gt;12,2,IF(BZ1125&gt;4,1,0))))-BX1125-2+1</f>
        <v/>
      </c>
      <c r="CE1125" s="30" t="n"/>
      <c r="CF1125" s="64">
        <f>CD1125*CI1125</f>
        <v/>
      </c>
      <c r="CG1125" s="65">
        <f>F1125-BY1125+1</f>
        <v/>
      </c>
      <c r="CH1125" s="64">
        <f>CE1125*16</f>
        <v/>
      </c>
      <c r="CI1125" s="66">
        <f>VLOOKUP(A1125,[1]DATA!$A$6:$AI$331,34,0)</f>
        <v/>
      </c>
      <c r="CJ1125" s="67">
        <f>VLOOKUP(A1125,[2]CHAMCONG!A$7:CI$333,79,0)</f>
        <v/>
      </c>
      <c r="CK1125" s="68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62">
        <f>COUNTIF($G1126:$BP1126,"a")+COUNTIF($G1126:$BP1126,"r0,a5")/2+COUNTIF($G1126:$BP1126,"p5,a5")/2</f>
        <v/>
      </c>
      <c r="BR1126" s="62">
        <f>COUNTIF($G1126:$BP1126,"d")+COUNTIF($G1126:$BP1126,"r0,d5")/2+COUNTIF($G1126:$BP1126,"p5,d5")/2</f>
        <v/>
      </c>
      <c r="BS1126" s="62">
        <f>COUNTIF($G1126:$BP1126,"b")+COUNTIF($G1126:$BP1126,"r0,b5")/2+COUNTIF($G1126:$BP1126,"p5,b5")/2</f>
        <v/>
      </c>
      <c r="BT1126" s="62">
        <f>COUNTIF($G1126:$BP1126,"c")+COUNTIF($G1126:$BP1126,"r0,c5")/2+COUNTIF($G1126:$BP1126,"p5,c5")/2</f>
        <v/>
      </c>
      <c r="BU1126" s="62">
        <f>COUNTIF($G1126:$BP1126,"KH")+COUNTIF($G1126:$BP1126,"TL")+COUNTIF($G1126:$BP1126,"L")</f>
        <v/>
      </c>
      <c r="BV1126" s="62" t="n"/>
      <c r="BW1126" s="62">
        <f>COUNTIF($G1126:$BP1126,"hh")</f>
        <v/>
      </c>
      <c r="BX1126" s="62">
        <f>COUNTIF($G1126:$BP1126,"nt7")</f>
        <v/>
      </c>
      <c r="BY1126" s="62">
        <f>COUNTIF($G1126:$BP1126,"P")+COUNTIF($G1126:$BP1126,"p5,a5")/2+COUNTIF($G1126:$BP1126,"p5,b5")/2+COUNTIF($G1126:$BP1126,"p5,c5")/2+COUNTIF($G1126:$BP1126,"p5,d5")/2</f>
        <v/>
      </c>
      <c r="BZ1126" s="63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4">
        <f>IF(BZ1126&gt;25,4,IF(BZ1126&gt;18,3,IF(BZ1126&gt;12,2,IF(BZ1126&gt;4,1,0))))-BX1126-2+1</f>
        <v/>
      </c>
      <c r="CE1126" s="30" t="n"/>
      <c r="CF1126" s="64">
        <f>CD1126*CI1126</f>
        <v/>
      </c>
      <c r="CG1126" s="65">
        <f>F1126-BY1126+1</f>
        <v/>
      </c>
      <c r="CH1126" s="64">
        <f>CE1126*16</f>
        <v/>
      </c>
      <c r="CI1126" s="66">
        <f>VLOOKUP(A1126,[1]DATA!$A$6:$AI$331,34,0)</f>
        <v/>
      </c>
      <c r="CJ1126" s="67">
        <f>VLOOKUP(A1126,[2]CHAMCONG!A$7:CI$333,79,0)</f>
        <v/>
      </c>
      <c r="CK1126" s="68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62">
        <f>COUNTIF($G1127:$BP1127,"a")+COUNTIF($G1127:$BP1127,"r0,a5")/2+COUNTIF($G1127:$BP1127,"p5,a5")/2</f>
        <v/>
      </c>
      <c r="BR1127" s="62">
        <f>COUNTIF($G1127:$BP1127,"d")+COUNTIF($G1127:$BP1127,"r0,d5")/2+COUNTIF($G1127:$BP1127,"p5,d5")/2</f>
        <v/>
      </c>
      <c r="BS1127" s="62">
        <f>COUNTIF($G1127:$BP1127,"b")+COUNTIF($G1127:$BP1127,"r0,b5")/2+COUNTIF($G1127:$BP1127,"p5,b5")/2</f>
        <v/>
      </c>
      <c r="BT1127" s="62">
        <f>COUNTIF($G1127:$BP1127,"c")+COUNTIF($G1127:$BP1127,"r0,c5")/2+COUNTIF($G1127:$BP1127,"p5,c5")/2</f>
        <v/>
      </c>
      <c r="BU1127" s="62">
        <f>COUNTIF($G1127:$BP1127,"KH")+COUNTIF($G1127:$BP1127,"TL")+COUNTIF($G1127:$BP1127,"L")</f>
        <v/>
      </c>
      <c r="BV1127" s="62" t="n"/>
      <c r="BW1127" s="62">
        <f>COUNTIF($G1127:$BP1127,"hh")</f>
        <v/>
      </c>
      <c r="BX1127" s="62">
        <f>COUNTIF($G1127:$BP1127,"nt7")</f>
        <v/>
      </c>
      <c r="BY1127" s="62">
        <f>COUNTIF($G1127:$BP1127,"P")+COUNTIF($G1127:$BP1127,"p5,a5")/2+COUNTIF($G1127:$BP1127,"p5,b5")/2+COUNTIF($G1127:$BP1127,"p5,c5")/2+COUNTIF($G1127:$BP1127,"p5,d5")/2</f>
        <v/>
      </c>
      <c r="BZ1127" s="63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4">
        <f>IF(BZ1127&gt;25,4,IF(BZ1127&gt;18,3,IF(BZ1127&gt;12,2,IF(BZ1127&gt;4,1,0))))-BX1127-2+1</f>
        <v/>
      </c>
      <c r="CE1127" s="30" t="n"/>
      <c r="CF1127" s="64">
        <f>CD1127*CI1127</f>
        <v/>
      </c>
      <c r="CG1127" s="65">
        <f>F1127-BY1127+1</f>
        <v/>
      </c>
      <c r="CH1127" s="64">
        <f>CE1127*16</f>
        <v/>
      </c>
      <c r="CI1127" s="66">
        <f>VLOOKUP(A1127,[1]DATA!$A$6:$AI$331,34,0)</f>
        <v/>
      </c>
      <c r="CJ1127" s="67">
        <f>VLOOKUP(A1127,[2]CHAMCONG!A$7:CI$333,79,0)</f>
        <v/>
      </c>
      <c r="CK1127" s="68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62">
        <f>COUNTIF($G1128:$BP1128,"a")+COUNTIF($G1128:$BP1128,"r0,a5")/2+COUNTIF($G1128:$BP1128,"p5,a5")/2</f>
        <v/>
      </c>
      <c r="BR1128" s="62">
        <f>COUNTIF($G1128:$BP1128,"d")+COUNTIF($G1128:$BP1128,"r0,d5")/2+COUNTIF($G1128:$BP1128,"p5,d5")/2</f>
        <v/>
      </c>
      <c r="BS1128" s="62">
        <f>COUNTIF($G1128:$BP1128,"b")+COUNTIF($G1128:$BP1128,"r0,b5")/2+COUNTIF($G1128:$BP1128,"p5,b5")/2</f>
        <v/>
      </c>
      <c r="BT1128" s="62">
        <f>COUNTIF($G1128:$BP1128,"c")+COUNTIF($G1128:$BP1128,"r0,c5")/2+COUNTIF($G1128:$BP1128,"p5,c5")/2</f>
        <v/>
      </c>
      <c r="BU1128" s="62">
        <f>COUNTIF($G1128:$BP1128,"KH")+COUNTIF($G1128:$BP1128,"TL")+COUNTIF($G1128:$BP1128,"L")</f>
        <v/>
      </c>
      <c r="BV1128" s="62" t="n"/>
      <c r="BW1128" s="62">
        <f>COUNTIF($G1128:$BP1128,"hh")</f>
        <v/>
      </c>
      <c r="BX1128" s="62">
        <f>COUNTIF($G1128:$BP1128,"nt7")</f>
        <v/>
      </c>
      <c r="BY1128" s="62">
        <f>COUNTIF($G1128:$BP1128,"P")+COUNTIF($G1128:$BP1128,"p5,a5")/2+COUNTIF($G1128:$BP1128,"p5,b5")/2+COUNTIF($G1128:$BP1128,"p5,c5")/2+COUNTIF($G1128:$BP1128,"p5,d5")/2</f>
        <v/>
      </c>
      <c r="BZ1128" s="63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4">
        <f>IF(BZ1128&gt;25,4,IF(BZ1128&gt;18,3,IF(BZ1128&gt;12,2,IF(BZ1128&gt;4,1,0))))-BX1128-2+1</f>
        <v/>
      </c>
      <c r="CE1128" s="30" t="n"/>
      <c r="CF1128" s="64">
        <f>CD1128*CI1128</f>
        <v/>
      </c>
      <c r="CG1128" s="65">
        <f>F1128-BY1128+1</f>
        <v/>
      </c>
      <c r="CH1128" s="64">
        <f>CE1128*16</f>
        <v/>
      </c>
      <c r="CI1128" s="66">
        <f>VLOOKUP(A1128,[1]DATA!$A$6:$AI$331,34,0)</f>
        <v/>
      </c>
      <c r="CJ1128" s="67">
        <f>VLOOKUP(A1128,[2]CHAMCONG!A$7:CI$333,79,0)</f>
        <v/>
      </c>
      <c r="CK1128" s="68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62">
        <f>COUNTIF($G1129:$BP1129,"a")+COUNTIF($G1129:$BP1129,"r0,a5")/2+COUNTIF($G1129:$BP1129,"p5,a5")/2</f>
        <v/>
      </c>
      <c r="BR1129" s="62">
        <f>COUNTIF($G1129:$BP1129,"d")+COUNTIF($G1129:$BP1129,"r0,d5")/2+COUNTIF($G1129:$BP1129,"p5,d5")/2</f>
        <v/>
      </c>
      <c r="BS1129" s="62">
        <f>COUNTIF($G1129:$BP1129,"b")+COUNTIF($G1129:$BP1129,"r0,b5")/2+COUNTIF($G1129:$BP1129,"p5,b5")/2</f>
        <v/>
      </c>
      <c r="BT1129" s="62">
        <f>COUNTIF($G1129:$BP1129,"c")+COUNTIF($G1129:$BP1129,"r0,c5")/2+COUNTIF($G1129:$BP1129,"p5,c5")/2</f>
        <v/>
      </c>
      <c r="BU1129" s="62">
        <f>COUNTIF($G1129:$BP1129,"KH")+COUNTIF($G1129:$BP1129,"TL")+COUNTIF($G1129:$BP1129,"L")</f>
        <v/>
      </c>
      <c r="BV1129" s="62" t="n"/>
      <c r="BW1129" s="62">
        <f>COUNTIF($G1129:$BP1129,"hh")</f>
        <v/>
      </c>
      <c r="BX1129" s="62">
        <f>COUNTIF($G1129:$BP1129,"nt7")</f>
        <v/>
      </c>
      <c r="BY1129" s="62">
        <f>COUNTIF($G1129:$BP1129,"P")+COUNTIF($G1129:$BP1129,"p5,a5")/2+COUNTIF($G1129:$BP1129,"p5,b5")/2+COUNTIF($G1129:$BP1129,"p5,c5")/2+COUNTIF($G1129:$BP1129,"p5,d5")/2</f>
        <v/>
      </c>
      <c r="BZ1129" s="63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4">
        <f>IF(BZ1129&gt;25,4,IF(BZ1129&gt;18,3,IF(BZ1129&gt;12,2,IF(BZ1129&gt;4,1,0))))-BX1129-2+1</f>
        <v/>
      </c>
      <c r="CE1129" s="30" t="n"/>
      <c r="CF1129" s="64">
        <f>CD1129*CI1129</f>
        <v/>
      </c>
      <c r="CG1129" s="65">
        <f>F1129-BY1129+1</f>
        <v/>
      </c>
      <c r="CH1129" s="64">
        <f>CE1129*16</f>
        <v/>
      </c>
      <c r="CI1129" s="66">
        <f>VLOOKUP(A1129,[1]DATA!$A$6:$AI$331,34,0)</f>
        <v/>
      </c>
      <c r="CJ1129" s="67">
        <f>VLOOKUP(A1129,[2]CHAMCONG!A$7:CI$333,79,0)</f>
        <v/>
      </c>
      <c r="CK1129" s="68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62">
        <f>COUNTIF($G1130:$BP1130,"a")+COUNTIF($G1130:$BP1130,"r0,a5")/2+COUNTIF($G1130:$BP1130,"p5,a5")/2</f>
        <v/>
      </c>
      <c r="BR1130" s="62">
        <f>COUNTIF($G1130:$BP1130,"d")+COUNTIF($G1130:$BP1130,"r0,d5")/2+COUNTIF($G1130:$BP1130,"p5,d5")/2</f>
        <v/>
      </c>
      <c r="BS1130" s="62">
        <f>COUNTIF($G1130:$BP1130,"b")+COUNTIF($G1130:$BP1130,"r0,b5")/2+COUNTIF($G1130:$BP1130,"p5,b5")/2</f>
        <v/>
      </c>
      <c r="BT1130" s="62">
        <f>COUNTIF($G1130:$BP1130,"c")+COUNTIF($G1130:$BP1130,"r0,c5")/2+COUNTIF($G1130:$BP1130,"p5,c5")/2</f>
        <v/>
      </c>
      <c r="BU1130" s="62">
        <f>COUNTIF($G1130:$BP1130,"KH")+COUNTIF($G1130:$BP1130,"TL")+COUNTIF($G1130:$BP1130,"L")</f>
        <v/>
      </c>
      <c r="BV1130" s="62" t="n"/>
      <c r="BW1130" s="62">
        <f>COUNTIF($G1130:$BP1130,"hh")</f>
        <v/>
      </c>
      <c r="BX1130" s="62">
        <f>COUNTIF($G1130:$BP1130,"nt7")</f>
        <v/>
      </c>
      <c r="BY1130" s="62">
        <f>COUNTIF($G1130:$BP1130,"P")+COUNTIF($G1130:$BP1130,"p5,a5")/2+COUNTIF($G1130:$BP1130,"p5,b5")/2+COUNTIF($G1130:$BP1130,"p5,c5")/2+COUNTIF($G1130:$BP1130,"p5,d5")/2</f>
        <v/>
      </c>
      <c r="BZ1130" s="63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4">
        <f>IF(BZ1130&gt;25,4,IF(BZ1130&gt;18,3,IF(BZ1130&gt;12,2,IF(BZ1130&gt;4,1,0))))-BX1130-2+1</f>
        <v/>
      </c>
      <c r="CE1130" s="30" t="n"/>
      <c r="CF1130" s="64">
        <f>CD1130*CI1130</f>
        <v/>
      </c>
      <c r="CG1130" s="65">
        <f>F1130-BY1130+1</f>
        <v/>
      </c>
      <c r="CH1130" s="64">
        <f>CE1130*16</f>
        <v/>
      </c>
      <c r="CI1130" s="66">
        <f>VLOOKUP(A1130,[1]DATA!$A$6:$AI$331,34,0)</f>
        <v/>
      </c>
      <c r="CJ1130" s="67">
        <f>VLOOKUP(A1130,[2]CHAMCONG!A$7:CI$333,79,0)</f>
        <v/>
      </c>
      <c r="CK1130" s="68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62">
        <f>COUNTIF($G1131:$BP1131,"a")+COUNTIF($G1131:$BP1131,"r0,a5")/2+COUNTIF($G1131:$BP1131,"p5,a5")/2</f>
        <v/>
      </c>
      <c r="BR1131" s="62">
        <f>COUNTIF($G1131:$BP1131,"d")+COUNTIF($G1131:$BP1131,"r0,d5")/2+COUNTIF($G1131:$BP1131,"p5,d5")/2</f>
        <v/>
      </c>
      <c r="BS1131" s="62">
        <f>COUNTIF($G1131:$BP1131,"b")+COUNTIF($G1131:$BP1131,"r0,b5")/2+COUNTIF($G1131:$BP1131,"p5,b5")/2</f>
        <v/>
      </c>
      <c r="BT1131" s="62">
        <f>COUNTIF($G1131:$BP1131,"c")+COUNTIF($G1131:$BP1131,"r0,c5")/2+COUNTIF($G1131:$BP1131,"p5,c5")/2</f>
        <v/>
      </c>
      <c r="BU1131" s="62">
        <f>COUNTIF($G1131:$BP1131,"KH")+COUNTIF($G1131:$BP1131,"TL")+COUNTIF($G1131:$BP1131,"L")</f>
        <v/>
      </c>
      <c r="BV1131" s="62" t="n"/>
      <c r="BW1131" s="62">
        <f>COUNTIF($G1131:$BP1131,"hh")</f>
        <v/>
      </c>
      <c r="BX1131" s="62">
        <f>COUNTIF($G1131:$BP1131,"nt7")</f>
        <v/>
      </c>
      <c r="BY1131" s="62">
        <f>COUNTIF($G1131:$BP1131,"P")+COUNTIF($G1131:$BP1131,"p5,a5")/2+COUNTIF($G1131:$BP1131,"p5,b5")/2+COUNTIF($G1131:$BP1131,"p5,c5")/2+COUNTIF($G1131:$BP1131,"p5,d5")/2</f>
        <v/>
      </c>
      <c r="BZ1131" s="63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4">
        <f>IF(BZ1131&gt;25,4,IF(BZ1131&gt;18,3,IF(BZ1131&gt;12,2,IF(BZ1131&gt;4,1,0))))-BX1131-2+1</f>
        <v/>
      </c>
      <c r="CE1131" s="30" t="n"/>
      <c r="CF1131" s="64">
        <f>CD1131*CI1131</f>
        <v/>
      </c>
      <c r="CG1131" s="65">
        <f>F1131-BY1131+1</f>
        <v/>
      </c>
      <c r="CH1131" s="64">
        <f>CE1131*16</f>
        <v/>
      </c>
      <c r="CI1131" s="66">
        <f>VLOOKUP(A1131,[1]DATA!$A$6:$AI$331,34,0)</f>
        <v/>
      </c>
      <c r="CJ1131" s="67">
        <f>VLOOKUP(A1131,[2]CHAMCONG!A$7:CI$333,79,0)</f>
        <v/>
      </c>
      <c r="CK1131" s="68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62">
        <f>COUNTIF($G1132:$BP1132,"a")+COUNTIF($G1132:$BP1132,"r0,a5")/2+COUNTIF($G1132:$BP1132,"p5,a5")/2</f>
        <v/>
      </c>
      <c r="BR1132" s="62">
        <f>COUNTIF($G1132:$BP1132,"d")+COUNTIF($G1132:$BP1132,"r0,d5")/2+COUNTIF($G1132:$BP1132,"p5,d5")/2</f>
        <v/>
      </c>
      <c r="BS1132" s="62">
        <f>COUNTIF($G1132:$BP1132,"b")+COUNTIF($G1132:$BP1132,"r0,b5")/2+COUNTIF($G1132:$BP1132,"p5,b5")/2</f>
        <v/>
      </c>
      <c r="BT1132" s="62">
        <f>COUNTIF($G1132:$BP1132,"c")+COUNTIF($G1132:$BP1132,"r0,c5")/2+COUNTIF($G1132:$BP1132,"p5,c5")/2</f>
        <v/>
      </c>
      <c r="BU1132" s="62">
        <f>COUNTIF($G1132:$BP1132,"KH")+COUNTIF($G1132:$BP1132,"TL")+COUNTIF($G1132:$BP1132,"L")</f>
        <v/>
      </c>
      <c r="BV1132" s="62" t="n"/>
      <c r="BW1132" s="62">
        <f>COUNTIF($G1132:$BP1132,"hh")</f>
        <v/>
      </c>
      <c r="BX1132" s="62">
        <f>COUNTIF($G1132:$BP1132,"nt7")</f>
        <v/>
      </c>
      <c r="BY1132" s="62">
        <f>COUNTIF($G1132:$BP1132,"P")+COUNTIF($G1132:$BP1132,"p5,a5")/2+COUNTIF($G1132:$BP1132,"p5,b5")/2+COUNTIF($G1132:$BP1132,"p5,c5")/2+COUNTIF($G1132:$BP1132,"p5,d5")/2</f>
        <v/>
      </c>
      <c r="BZ1132" s="63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4">
        <f>IF(BZ1132&gt;25,4,IF(BZ1132&gt;18,3,IF(BZ1132&gt;12,2,IF(BZ1132&gt;4,1,0))))-BX1132-2+1</f>
        <v/>
      </c>
      <c r="CE1132" s="30" t="n"/>
      <c r="CF1132" s="64">
        <f>CD1132*CI1132</f>
        <v/>
      </c>
      <c r="CG1132" s="65">
        <f>F1132-BY1132+1</f>
        <v/>
      </c>
      <c r="CH1132" s="64">
        <f>CE1132*16</f>
        <v/>
      </c>
      <c r="CI1132" s="66">
        <f>VLOOKUP(A1132,[1]DATA!$A$6:$AI$331,34,0)</f>
        <v/>
      </c>
      <c r="CJ1132" s="67">
        <f>VLOOKUP(A1132,[2]CHAMCONG!A$7:CI$333,79,0)</f>
        <v/>
      </c>
      <c r="CK1132" s="68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62">
        <f>COUNTIF($G1133:$BP1133,"a")+COUNTIF($G1133:$BP1133,"r0,a5")/2+COUNTIF($G1133:$BP1133,"p5,a5")/2</f>
        <v/>
      </c>
      <c r="BR1133" s="62">
        <f>COUNTIF($G1133:$BP1133,"d")+COUNTIF($G1133:$BP1133,"r0,d5")/2+COUNTIF($G1133:$BP1133,"p5,d5")/2</f>
        <v/>
      </c>
      <c r="BS1133" s="62">
        <f>COUNTIF($G1133:$BP1133,"b")+COUNTIF($G1133:$BP1133,"r0,b5")/2+COUNTIF($G1133:$BP1133,"p5,b5")/2</f>
        <v/>
      </c>
      <c r="BT1133" s="62">
        <f>COUNTIF($G1133:$BP1133,"c")+COUNTIF($G1133:$BP1133,"r0,c5")/2+COUNTIF($G1133:$BP1133,"p5,c5")/2</f>
        <v/>
      </c>
      <c r="BU1133" s="62">
        <f>COUNTIF($G1133:$BP1133,"KH")+COUNTIF($G1133:$BP1133,"TL")+COUNTIF($G1133:$BP1133,"L")</f>
        <v/>
      </c>
      <c r="BV1133" s="62" t="n"/>
      <c r="BW1133" s="62">
        <f>COUNTIF($G1133:$BP1133,"hh")</f>
        <v/>
      </c>
      <c r="BX1133" s="62">
        <f>COUNTIF($G1133:$BP1133,"nt7")</f>
        <v/>
      </c>
      <c r="BY1133" s="62">
        <f>COUNTIF($G1133:$BP1133,"P")+COUNTIF($G1133:$BP1133,"p5,a5")/2+COUNTIF($G1133:$BP1133,"p5,b5")/2+COUNTIF($G1133:$BP1133,"p5,c5")/2+COUNTIF($G1133:$BP1133,"p5,d5")/2</f>
        <v/>
      </c>
      <c r="BZ1133" s="63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4">
        <f>IF(BZ1133&gt;25,4,IF(BZ1133&gt;18,3,IF(BZ1133&gt;12,2,IF(BZ1133&gt;4,1,0))))-BX1133-2+1</f>
        <v/>
      </c>
      <c r="CE1133" s="30" t="n"/>
      <c r="CF1133" s="64">
        <f>CD1133*CI1133</f>
        <v/>
      </c>
      <c r="CG1133" s="65">
        <f>F1133-BY1133+1</f>
        <v/>
      </c>
      <c r="CH1133" s="64">
        <f>CE1133*16</f>
        <v/>
      </c>
      <c r="CI1133" s="66">
        <f>VLOOKUP(A1133,[1]DATA!$A$6:$AI$331,34,0)</f>
        <v/>
      </c>
      <c r="CJ1133" s="67">
        <f>VLOOKUP(A1133,[2]CHAMCONG!A$7:CI$333,79,0)</f>
        <v/>
      </c>
      <c r="CK1133" s="68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62">
        <f>COUNTIF($G1134:$BP1134,"a")+COUNTIF($G1134:$BP1134,"r0,a5")/2+COUNTIF($G1134:$BP1134,"p5,a5")/2</f>
        <v/>
      </c>
      <c r="BR1134" s="62">
        <f>COUNTIF($G1134:$BP1134,"d")+COUNTIF($G1134:$BP1134,"r0,d5")/2+COUNTIF($G1134:$BP1134,"p5,d5")/2</f>
        <v/>
      </c>
      <c r="BS1134" s="62">
        <f>COUNTIF($G1134:$BP1134,"b")+COUNTIF($G1134:$BP1134,"r0,b5")/2+COUNTIF($G1134:$BP1134,"p5,b5")/2</f>
        <v/>
      </c>
      <c r="BT1134" s="62">
        <f>COUNTIF($G1134:$BP1134,"c")+COUNTIF($G1134:$BP1134,"r0,c5")/2+COUNTIF($G1134:$BP1134,"p5,c5")/2</f>
        <v/>
      </c>
      <c r="BU1134" s="62">
        <f>COUNTIF($G1134:$BP1134,"KH")+COUNTIF($G1134:$BP1134,"TL")+COUNTIF($G1134:$BP1134,"L")</f>
        <v/>
      </c>
      <c r="BV1134" s="62" t="n"/>
      <c r="BW1134" s="62">
        <f>COUNTIF($G1134:$BP1134,"hh")</f>
        <v/>
      </c>
      <c r="BX1134" s="62">
        <f>COUNTIF($G1134:$BP1134,"nt7")</f>
        <v/>
      </c>
      <c r="BY1134" s="62">
        <f>COUNTIF($G1134:$BP1134,"P")+COUNTIF($G1134:$BP1134,"p5,a5")/2+COUNTIF($G1134:$BP1134,"p5,b5")/2+COUNTIF($G1134:$BP1134,"p5,c5")/2+COUNTIF($G1134:$BP1134,"p5,d5")/2</f>
        <v/>
      </c>
      <c r="BZ1134" s="63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4">
        <f>IF(BZ1134&gt;25,4,IF(BZ1134&gt;18,3,IF(BZ1134&gt;12,2,IF(BZ1134&gt;4,1,0))))-BX1134-2+1</f>
        <v/>
      </c>
      <c r="CE1134" s="30" t="n"/>
      <c r="CF1134" s="64">
        <f>CD1134*CI1134</f>
        <v/>
      </c>
      <c r="CG1134" s="65">
        <f>F1134-BY1134+1</f>
        <v/>
      </c>
      <c r="CH1134" s="64">
        <f>CE1134*16</f>
        <v/>
      </c>
      <c r="CI1134" s="66">
        <f>VLOOKUP(A1134,[1]DATA!$A$6:$AI$331,34,0)</f>
        <v/>
      </c>
      <c r="CJ1134" s="67">
        <f>VLOOKUP(A1134,[2]CHAMCONG!A$7:CI$333,79,0)</f>
        <v/>
      </c>
      <c r="CK1134" s="68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62">
        <f>COUNTIF($G1135:$BP1135,"a")+COUNTIF($G1135:$BP1135,"r0,a5")/2+COUNTIF($G1135:$BP1135,"p5,a5")/2</f>
        <v/>
      </c>
      <c r="BR1135" s="62">
        <f>COUNTIF($G1135:$BP1135,"d")+COUNTIF($G1135:$BP1135,"r0,d5")/2+COUNTIF($G1135:$BP1135,"p5,d5")/2</f>
        <v/>
      </c>
      <c r="BS1135" s="62">
        <f>COUNTIF($G1135:$BP1135,"b")+COUNTIF($G1135:$BP1135,"r0,b5")/2+COUNTIF($G1135:$BP1135,"p5,b5")/2</f>
        <v/>
      </c>
      <c r="BT1135" s="62">
        <f>COUNTIF($G1135:$BP1135,"c")+COUNTIF($G1135:$BP1135,"r0,c5")/2+COUNTIF($G1135:$BP1135,"p5,c5")/2</f>
        <v/>
      </c>
      <c r="BU1135" s="62">
        <f>COUNTIF($G1135:$BP1135,"KH")+COUNTIF($G1135:$BP1135,"TL")+COUNTIF($G1135:$BP1135,"L")</f>
        <v/>
      </c>
      <c r="BV1135" s="62" t="n"/>
      <c r="BW1135" s="62">
        <f>COUNTIF($G1135:$BP1135,"hh")</f>
        <v/>
      </c>
      <c r="BX1135" s="62">
        <f>COUNTIF($G1135:$BP1135,"nt7")</f>
        <v/>
      </c>
      <c r="BY1135" s="62">
        <f>COUNTIF($G1135:$BP1135,"P")+COUNTIF($G1135:$BP1135,"p5,a5")/2+COUNTIF($G1135:$BP1135,"p5,b5")/2+COUNTIF($G1135:$BP1135,"p5,c5")/2+COUNTIF($G1135:$BP1135,"p5,d5")/2</f>
        <v/>
      </c>
      <c r="BZ1135" s="63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4">
        <f>IF(BZ1135&gt;25,4,IF(BZ1135&gt;18,3,IF(BZ1135&gt;12,2,IF(BZ1135&gt;4,1,0))))-BX1135-2+1</f>
        <v/>
      </c>
      <c r="CE1135" s="30" t="n"/>
      <c r="CF1135" s="64">
        <f>CD1135*CI1135</f>
        <v/>
      </c>
      <c r="CG1135" s="65">
        <f>F1135-BY1135+1</f>
        <v/>
      </c>
      <c r="CH1135" s="64">
        <f>CE1135*16</f>
        <v/>
      </c>
      <c r="CI1135" s="66">
        <f>VLOOKUP(A1135,[1]DATA!$A$6:$AI$331,34,0)</f>
        <v/>
      </c>
      <c r="CJ1135" s="67">
        <f>VLOOKUP(A1135,[2]CHAMCONG!A$7:CI$333,79,0)</f>
        <v/>
      </c>
      <c r="CK1135" s="68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62">
        <f>COUNTIF($G1136:$BP1136,"a")+COUNTIF($G1136:$BP1136,"r0,a5")/2+COUNTIF($G1136:$BP1136,"p5,a5")/2</f>
        <v/>
      </c>
      <c r="BR1136" s="62">
        <f>COUNTIF($G1136:$BP1136,"d")+COUNTIF($G1136:$BP1136,"r0,d5")/2+COUNTIF($G1136:$BP1136,"p5,d5")/2</f>
        <v/>
      </c>
      <c r="BS1136" s="62">
        <f>COUNTIF($G1136:$BP1136,"b")+COUNTIF($G1136:$BP1136,"r0,b5")/2+COUNTIF($G1136:$BP1136,"p5,b5")/2</f>
        <v/>
      </c>
      <c r="BT1136" s="62">
        <f>COUNTIF($G1136:$BP1136,"c")+COUNTIF($G1136:$BP1136,"r0,c5")/2+COUNTIF($G1136:$BP1136,"p5,c5")/2</f>
        <v/>
      </c>
      <c r="BU1136" s="62">
        <f>COUNTIF($G1136:$BP1136,"KH")+COUNTIF($G1136:$BP1136,"TL")+COUNTIF($G1136:$BP1136,"L")</f>
        <v/>
      </c>
      <c r="BV1136" s="62" t="n"/>
      <c r="BW1136" s="62">
        <f>COUNTIF($G1136:$BP1136,"hh")</f>
        <v/>
      </c>
      <c r="BX1136" s="62">
        <f>COUNTIF($G1136:$BP1136,"nt7")</f>
        <v/>
      </c>
      <c r="BY1136" s="62">
        <f>COUNTIF($G1136:$BP1136,"P")+COUNTIF($G1136:$BP1136,"p5,a5")/2+COUNTIF($G1136:$BP1136,"p5,b5")/2+COUNTIF($G1136:$BP1136,"p5,c5")/2+COUNTIF($G1136:$BP1136,"p5,d5")/2</f>
        <v/>
      </c>
      <c r="BZ1136" s="63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4">
        <f>IF(BZ1136&gt;25,4,IF(BZ1136&gt;18,3,IF(BZ1136&gt;12,2,IF(BZ1136&gt;4,1,0))))-BX1136-2+1</f>
        <v/>
      </c>
      <c r="CE1136" s="30" t="n"/>
      <c r="CF1136" s="64">
        <f>CD1136*CI1136</f>
        <v/>
      </c>
      <c r="CG1136" s="65">
        <f>F1136-BY1136+1</f>
        <v/>
      </c>
      <c r="CH1136" s="64">
        <f>CE1136*16</f>
        <v/>
      </c>
      <c r="CI1136" s="66">
        <f>VLOOKUP(A1136,[1]DATA!$A$6:$AI$331,34,0)</f>
        <v/>
      </c>
      <c r="CJ1136" s="67">
        <f>VLOOKUP(A1136,[2]CHAMCONG!A$7:CI$333,79,0)</f>
        <v/>
      </c>
      <c r="CK1136" s="68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62">
        <f>COUNTIF($G1137:$BP1137,"a")+COUNTIF($G1137:$BP1137,"r0,a5")/2+COUNTIF($G1137:$BP1137,"p5,a5")/2</f>
        <v/>
      </c>
      <c r="BR1137" s="62">
        <f>COUNTIF($G1137:$BP1137,"d")+COUNTIF($G1137:$BP1137,"r0,d5")/2+COUNTIF($G1137:$BP1137,"p5,d5")/2</f>
        <v/>
      </c>
      <c r="BS1137" s="62">
        <f>COUNTIF($G1137:$BP1137,"b")+COUNTIF($G1137:$BP1137,"r0,b5")/2+COUNTIF($G1137:$BP1137,"p5,b5")/2</f>
        <v/>
      </c>
      <c r="BT1137" s="62">
        <f>COUNTIF($G1137:$BP1137,"c")+COUNTIF($G1137:$BP1137,"r0,c5")/2+COUNTIF($G1137:$BP1137,"p5,c5")/2</f>
        <v/>
      </c>
      <c r="BU1137" s="62">
        <f>COUNTIF($G1137:$BP1137,"KH")+COUNTIF($G1137:$BP1137,"TL")+COUNTIF($G1137:$BP1137,"L")</f>
        <v/>
      </c>
      <c r="BV1137" s="62" t="n"/>
      <c r="BW1137" s="62">
        <f>COUNTIF($G1137:$BP1137,"hh")</f>
        <v/>
      </c>
      <c r="BX1137" s="62">
        <f>COUNTIF($G1137:$BP1137,"nt7")</f>
        <v/>
      </c>
      <c r="BY1137" s="62">
        <f>COUNTIF($G1137:$BP1137,"P")+COUNTIF($G1137:$BP1137,"p5,a5")/2+COUNTIF($G1137:$BP1137,"p5,b5")/2+COUNTIF($G1137:$BP1137,"p5,c5")/2+COUNTIF($G1137:$BP1137,"p5,d5")/2</f>
        <v/>
      </c>
      <c r="BZ1137" s="63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4">
        <f>IF(BZ1137&gt;25,4,IF(BZ1137&gt;18,3,IF(BZ1137&gt;12,2,IF(BZ1137&gt;4,1,0))))-BX1137-2+1</f>
        <v/>
      </c>
      <c r="CE1137" s="30" t="n"/>
      <c r="CF1137" s="64">
        <f>CD1137*CI1137</f>
        <v/>
      </c>
      <c r="CG1137" s="65">
        <f>F1137-BY1137+1</f>
        <v/>
      </c>
      <c r="CH1137" s="64">
        <f>CE1137*16</f>
        <v/>
      </c>
      <c r="CI1137" s="66">
        <f>VLOOKUP(A1137,[1]DATA!$A$6:$AI$331,34,0)</f>
        <v/>
      </c>
      <c r="CJ1137" s="67">
        <f>VLOOKUP(A1137,[2]CHAMCONG!A$7:CI$333,79,0)</f>
        <v/>
      </c>
      <c r="CK1137" s="68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62">
        <f>COUNTIF($G1138:$BP1138,"a")+COUNTIF($G1138:$BP1138,"r0,a5")/2+COUNTIF($G1138:$BP1138,"p5,a5")/2</f>
        <v/>
      </c>
      <c r="BR1138" s="62">
        <f>COUNTIF($G1138:$BP1138,"d")+COUNTIF($G1138:$BP1138,"r0,d5")/2+COUNTIF($G1138:$BP1138,"p5,d5")/2</f>
        <v/>
      </c>
      <c r="BS1138" s="62">
        <f>COUNTIF($G1138:$BP1138,"b")+COUNTIF($G1138:$BP1138,"r0,b5")/2+COUNTIF($G1138:$BP1138,"p5,b5")/2</f>
        <v/>
      </c>
      <c r="BT1138" s="62">
        <f>COUNTIF($G1138:$BP1138,"c")+COUNTIF($G1138:$BP1138,"r0,c5")/2+COUNTIF($G1138:$BP1138,"p5,c5")/2</f>
        <v/>
      </c>
      <c r="BU1138" s="62">
        <f>COUNTIF($G1138:$BP1138,"KH")+COUNTIF($G1138:$BP1138,"TL")+COUNTIF($G1138:$BP1138,"L")</f>
        <v/>
      </c>
      <c r="BV1138" s="62" t="n"/>
      <c r="BW1138" s="62">
        <f>COUNTIF($G1138:$BP1138,"hh")</f>
        <v/>
      </c>
      <c r="BX1138" s="62">
        <f>COUNTIF($G1138:$BP1138,"nt7")</f>
        <v/>
      </c>
      <c r="BY1138" s="62">
        <f>COUNTIF($G1138:$BP1138,"P")+COUNTIF($G1138:$BP1138,"p5,a5")/2+COUNTIF($G1138:$BP1138,"p5,b5")/2+COUNTIF($G1138:$BP1138,"p5,c5")/2+COUNTIF($G1138:$BP1138,"p5,d5")/2</f>
        <v/>
      </c>
      <c r="BZ1138" s="63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4">
        <f>IF(BZ1138&gt;25,4,IF(BZ1138&gt;18,3,IF(BZ1138&gt;12,2,IF(BZ1138&gt;4,1,0))))-BX1138-2+1</f>
        <v/>
      </c>
      <c r="CE1138" s="30" t="n"/>
      <c r="CF1138" s="64">
        <f>CD1138*CI1138</f>
        <v/>
      </c>
      <c r="CG1138" s="65">
        <f>F1138-BY1138+1</f>
        <v/>
      </c>
      <c r="CH1138" s="64">
        <f>CE1138*16</f>
        <v/>
      </c>
      <c r="CI1138" s="66">
        <f>VLOOKUP(A1138,[1]DATA!$A$6:$AI$331,34,0)</f>
        <v/>
      </c>
      <c r="CJ1138" s="67">
        <f>VLOOKUP(A1138,[2]CHAMCONG!A$7:CI$333,79,0)</f>
        <v/>
      </c>
      <c r="CK1138" s="68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62">
        <f>COUNTIF($G1139:$BP1139,"a")+COUNTIF($G1139:$BP1139,"r0,a5")/2+COUNTIF($G1139:$BP1139,"p5,a5")/2</f>
        <v/>
      </c>
      <c r="BR1139" s="62">
        <f>COUNTIF($G1139:$BP1139,"d")+COUNTIF($G1139:$BP1139,"r0,d5")/2+COUNTIF($G1139:$BP1139,"p5,d5")/2</f>
        <v/>
      </c>
      <c r="BS1139" s="62">
        <f>COUNTIF($G1139:$BP1139,"b")+COUNTIF($G1139:$BP1139,"r0,b5")/2+COUNTIF($G1139:$BP1139,"p5,b5")/2</f>
        <v/>
      </c>
      <c r="BT1139" s="62">
        <f>COUNTIF($G1139:$BP1139,"c")+COUNTIF($G1139:$BP1139,"r0,c5")/2+COUNTIF($G1139:$BP1139,"p5,c5")/2</f>
        <v/>
      </c>
      <c r="BU1139" s="62">
        <f>COUNTIF($G1139:$BP1139,"KH")+COUNTIF($G1139:$BP1139,"TL")+COUNTIF($G1139:$BP1139,"L")</f>
        <v/>
      </c>
      <c r="BV1139" s="62" t="n"/>
      <c r="BW1139" s="62">
        <f>COUNTIF($G1139:$BP1139,"hh")</f>
        <v/>
      </c>
      <c r="BX1139" s="62">
        <f>COUNTIF($G1139:$BP1139,"nt7")</f>
        <v/>
      </c>
      <c r="BY1139" s="62">
        <f>COUNTIF($G1139:$BP1139,"P")+COUNTIF($G1139:$BP1139,"p5,a5")/2+COUNTIF($G1139:$BP1139,"p5,b5")/2+COUNTIF($G1139:$BP1139,"p5,c5")/2+COUNTIF($G1139:$BP1139,"p5,d5")/2</f>
        <v/>
      </c>
      <c r="BZ1139" s="63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4">
        <f>IF(BZ1139&gt;25,4,IF(BZ1139&gt;18,3,IF(BZ1139&gt;12,2,IF(BZ1139&gt;4,1,0))))-BX1139-2+1</f>
        <v/>
      </c>
      <c r="CE1139" s="30" t="n"/>
      <c r="CF1139" s="64">
        <f>CD1139*CI1139</f>
        <v/>
      </c>
      <c r="CG1139" s="65">
        <f>F1139-BY1139+1</f>
        <v/>
      </c>
      <c r="CH1139" s="64">
        <f>CE1139*16</f>
        <v/>
      </c>
      <c r="CI1139" s="66">
        <f>VLOOKUP(A1139,[1]DATA!$A$6:$AI$331,34,0)</f>
        <v/>
      </c>
      <c r="CJ1139" s="67">
        <f>VLOOKUP(A1139,[2]CHAMCONG!A$7:CI$333,79,0)</f>
        <v/>
      </c>
      <c r="CK1139" s="68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62">
        <f>COUNTIF($G1140:$BP1140,"a")+COUNTIF($G1140:$BP1140,"r0,a5")/2+COUNTIF($G1140:$BP1140,"p5,a5")/2</f>
        <v/>
      </c>
      <c r="BR1140" s="62">
        <f>COUNTIF($G1140:$BP1140,"d")+COUNTIF($G1140:$BP1140,"r0,d5")/2+COUNTIF($G1140:$BP1140,"p5,d5")/2</f>
        <v/>
      </c>
      <c r="BS1140" s="62">
        <f>COUNTIF($G1140:$BP1140,"b")+COUNTIF($G1140:$BP1140,"r0,b5")/2+COUNTIF($G1140:$BP1140,"p5,b5")/2</f>
        <v/>
      </c>
      <c r="BT1140" s="62">
        <f>COUNTIF($G1140:$BP1140,"c")+COUNTIF($G1140:$BP1140,"r0,c5")/2+COUNTIF($G1140:$BP1140,"p5,c5")/2</f>
        <v/>
      </c>
      <c r="BU1140" s="62">
        <f>COUNTIF($G1140:$BP1140,"KH")+COUNTIF($G1140:$BP1140,"TL")+COUNTIF($G1140:$BP1140,"L")</f>
        <v/>
      </c>
      <c r="BV1140" s="62" t="n"/>
      <c r="BW1140" s="62">
        <f>COUNTIF($G1140:$BP1140,"hh")</f>
        <v/>
      </c>
      <c r="BX1140" s="62">
        <f>COUNTIF($G1140:$BP1140,"nt7")</f>
        <v/>
      </c>
      <c r="BY1140" s="62">
        <f>COUNTIF($G1140:$BP1140,"P")+COUNTIF($G1140:$BP1140,"p5,a5")/2+COUNTIF($G1140:$BP1140,"p5,b5")/2+COUNTIF($G1140:$BP1140,"p5,c5")/2+COUNTIF($G1140:$BP1140,"p5,d5")/2</f>
        <v/>
      </c>
      <c r="BZ1140" s="63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4">
        <f>IF(BZ1140&gt;25,4,IF(BZ1140&gt;18,3,IF(BZ1140&gt;12,2,IF(BZ1140&gt;4,1,0))))-BX1140-2+1</f>
        <v/>
      </c>
      <c r="CE1140" s="30" t="n"/>
      <c r="CF1140" s="64">
        <f>CD1140*CI1140</f>
        <v/>
      </c>
      <c r="CG1140" s="65">
        <f>F1140-BY1140+1</f>
        <v/>
      </c>
      <c r="CH1140" s="64">
        <f>CE1140*16</f>
        <v/>
      </c>
      <c r="CI1140" s="66">
        <f>VLOOKUP(A1140,[1]DATA!$A$6:$AI$331,34,0)</f>
        <v/>
      </c>
      <c r="CJ1140" s="67">
        <f>VLOOKUP(A1140,[2]CHAMCONG!A$7:CI$333,79,0)</f>
        <v/>
      </c>
      <c r="CK1140" s="68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62">
        <f>COUNTIF($G1141:$BP1141,"a")+COUNTIF($G1141:$BP1141,"r0,a5")/2+COUNTIF($G1141:$BP1141,"p5,a5")/2</f>
        <v/>
      </c>
      <c r="BR1141" s="62">
        <f>COUNTIF($G1141:$BP1141,"d")+COUNTIF($G1141:$BP1141,"r0,d5")/2+COUNTIF($G1141:$BP1141,"p5,d5")/2</f>
        <v/>
      </c>
      <c r="BS1141" s="62">
        <f>COUNTIF($G1141:$BP1141,"b")+COUNTIF($G1141:$BP1141,"r0,b5")/2+COUNTIF($G1141:$BP1141,"p5,b5")/2</f>
        <v/>
      </c>
      <c r="BT1141" s="62">
        <f>COUNTIF($G1141:$BP1141,"c")+COUNTIF($G1141:$BP1141,"r0,c5")/2+COUNTIF($G1141:$BP1141,"p5,c5")/2</f>
        <v/>
      </c>
      <c r="BU1141" s="62">
        <f>COUNTIF($G1141:$BP1141,"KH")+COUNTIF($G1141:$BP1141,"TL")+COUNTIF($G1141:$BP1141,"L")</f>
        <v/>
      </c>
      <c r="BV1141" s="62" t="n"/>
      <c r="BW1141" s="62">
        <f>COUNTIF($G1141:$BP1141,"hh")</f>
        <v/>
      </c>
      <c r="BX1141" s="62">
        <f>COUNTIF($G1141:$BP1141,"nt7")</f>
        <v/>
      </c>
      <c r="BY1141" s="62">
        <f>COUNTIF($G1141:$BP1141,"P")+COUNTIF($G1141:$BP1141,"p5,a5")/2+COUNTIF($G1141:$BP1141,"p5,b5")/2+COUNTIF($G1141:$BP1141,"p5,c5")/2+COUNTIF($G1141:$BP1141,"p5,d5")/2</f>
        <v/>
      </c>
      <c r="BZ1141" s="63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4">
        <f>IF(BZ1141&gt;25,4,IF(BZ1141&gt;18,3,IF(BZ1141&gt;12,2,IF(BZ1141&gt;4,1,0))))-BX1141-2+1</f>
        <v/>
      </c>
      <c r="CE1141" s="30" t="n"/>
      <c r="CF1141" s="64">
        <f>CD1141*CI1141</f>
        <v/>
      </c>
      <c r="CG1141" s="65">
        <f>F1141-BY1141+1</f>
        <v/>
      </c>
      <c r="CH1141" s="64">
        <f>CE1141*16</f>
        <v/>
      </c>
      <c r="CI1141" s="66">
        <f>VLOOKUP(A1141,[1]DATA!$A$6:$AI$331,34,0)</f>
        <v/>
      </c>
      <c r="CJ1141" s="67">
        <f>VLOOKUP(A1141,[2]CHAMCONG!A$7:CI$333,79,0)</f>
        <v/>
      </c>
      <c r="CK1141" s="68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62">
        <f>COUNTIF($G1142:$BP1142,"a")+COUNTIF($G1142:$BP1142,"r0,a5")/2+COUNTIF($G1142:$BP1142,"p5,a5")/2</f>
        <v/>
      </c>
      <c r="BR1142" s="62">
        <f>COUNTIF($G1142:$BP1142,"d")+COUNTIF($G1142:$BP1142,"r0,d5")/2+COUNTIF($G1142:$BP1142,"p5,d5")/2</f>
        <v/>
      </c>
      <c r="BS1142" s="62">
        <f>COUNTIF($G1142:$BP1142,"b")+COUNTIF($G1142:$BP1142,"r0,b5")/2+COUNTIF($G1142:$BP1142,"p5,b5")/2</f>
        <v/>
      </c>
      <c r="BT1142" s="62">
        <f>COUNTIF($G1142:$BP1142,"c")+COUNTIF($G1142:$BP1142,"r0,c5")/2+COUNTIF($G1142:$BP1142,"p5,c5")/2</f>
        <v/>
      </c>
      <c r="BU1142" s="62">
        <f>COUNTIF($G1142:$BP1142,"KH")+COUNTIF($G1142:$BP1142,"TL")+COUNTIF($G1142:$BP1142,"L")</f>
        <v/>
      </c>
      <c r="BV1142" s="62" t="n"/>
      <c r="BW1142" s="62">
        <f>COUNTIF($G1142:$BP1142,"hh")</f>
        <v/>
      </c>
      <c r="BX1142" s="62">
        <f>COUNTIF($G1142:$BP1142,"nt7")</f>
        <v/>
      </c>
      <c r="BY1142" s="62">
        <f>COUNTIF($G1142:$BP1142,"P")+COUNTIF($G1142:$BP1142,"p5,a5")/2+COUNTIF($G1142:$BP1142,"p5,b5")/2+COUNTIF($G1142:$BP1142,"p5,c5")/2+COUNTIF($G1142:$BP1142,"p5,d5")/2</f>
        <v/>
      </c>
      <c r="BZ1142" s="63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4">
        <f>IF(BZ1142&gt;25,4,IF(BZ1142&gt;18,3,IF(BZ1142&gt;12,2,IF(BZ1142&gt;4,1,0))))-BX1142-2+1</f>
        <v/>
      </c>
      <c r="CE1142" s="30" t="n"/>
      <c r="CF1142" s="64">
        <f>CD1142*CI1142</f>
        <v/>
      </c>
      <c r="CG1142" s="65">
        <f>F1142-BY1142+1</f>
        <v/>
      </c>
      <c r="CH1142" s="64">
        <f>CE1142*16</f>
        <v/>
      </c>
      <c r="CI1142" s="66">
        <f>VLOOKUP(A1142,[1]DATA!$A$6:$AI$331,34,0)</f>
        <v/>
      </c>
      <c r="CJ1142" s="67">
        <f>VLOOKUP(A1142,[2]CHAMCONG!A$7:CI$333,79,0)</f>
        <v/>
      </c>
      <c r="CK1142" s="68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62">
        <f>COUNTIF($G1143:$BP1143,"a")+COUNTIF($G1143:$BP1143,"r0,a5")/2+COUNTIF($G1143:$BP1143,"p5,a5")/2</f>
        <v/>
      </c>
      <c r="BR1143" s="62">
        <f>COUNTIF($G1143:$BP1143,"d")+COUNTIF($G1143:$BP1143,"r0,d5")/2+COUNTIF($G1143:$BP1143,"p5,d5")/2</f>
        <v/>
      </c>
      <c r="BS1143" s="62">
        <f>COUNTIF($G1143:$BP1143,"b")+COUNTIF($G1143:$BP1143,"r0,b5")/2+COUNTIF($G1143:$BP1143,"p5,b5")/2</f>
        <v/>
      </c>
      <c r="BT1143" s="62">
        <f>COUNTIF($G1143:$BP1143,"c")+COUNTIF($G1143:$BP1143,"r0,c5")/2+COUNTIF($G1143:$BP1143,"p5,c5")/2</f>
        <v/>
      </c>
      <c r="BU1143" s="62">
        <f>COUNTIF($G1143:$BP1143,"KH")+COUNTIF($G1143:$BP1143,"TL")+COUNTIF($G1143:$BP1143,"L")</f>
        <v/>
      </c>
      <c r="BV1143" s="62" t="n"/>
      <c r="BW1143" s="62">
        <f>COUNTIF($G1143:$BP1143,"hh")</f>
        <v/>
      </c>
      <c r="BX1143" s="62">
        <f>COUNTIF($G1143:$BP1143,"nt7")</f>
        <v/>
      </c>
      <c r="BY1143" s="62">
        <f>COUNTIF($G1143:$BP1143,"P")+COUNTIF($G1143:$BP1143,"p5,a5")/2+COUNTIF($G1143:$BP1143,"p5,b5")/2+COUNTIF($G1143:$BP1143,"p5,c5")/2+COUNTIF($G1143:$BP1143,"p5,d5")/2</f>
        <v/>
      </c>
      <c r="BZ1143" s="63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4">
        <f>IF(BZ1143&gt;25,4,IF(BZ1143&gt;18,3,IF(BZ1143&gt;12,2,IF(BZ1143&gt;4,1,0))))-BX1143-2+1</f>
        <v/>
      </c>
      <c r="CE1143" s="30" t="n"/>
      <c r="CF1143" s="64">
        <f>CD1143*CI1143</f>
        <v/>
      </c>
      <c r="CG1143" s="65">
        <f>F1143-BY1143+1</f>
        <v/>
      </c>
      <c r="CH1143" s="64">
        <f>CE1143*16</f>
        <v/>
      </c>
      <c r="CI1143" s="66">
        <f>VLOOKUP(A1143,[1]DATA!$A$6:$AI$331,34,0)</f>
        <v/>
      </c>
      <c r="CJ1143" s="67">
        <f>VLOOKUP(A1143,[2]CHAMCONG!A$7:CI$333,79,0)</f>
        <v/>
      </c>
      <c r="CK1143" s="68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62">
        <f>COUNTIF($G1144:$BP1144,"a")+COUNTIF($G1144:$BP1144,"r0,a5")/2+COUNTIF($G1144:$BP1144,"p5,a5")/2</f>
        <v/>
      </c>
      <c r="BR1144" s="62">
        <f>COUNTIF($G1144:$BP1144,"d")+COUNTIF($G1144:$BP1144,"r0,d5")/2+COUNTIF($G1144:$BP1144,"p5,d5")/2</f>
        <v/>
      </c>
      <c r="BS1144" s="62">
        <f>COUNTIF($G1144:$BP1144,"b")+COUNTIF($G1144:$BP1144,"r0,b5")/2+COUNTIF($G1144:$BP1144,"p5,b5")/2</f>
        <v/>
      </c>
      <c r="BT1144" s="62">
        <f>COUNTIF($G1144:$BP1144,"c")+COUNTIF($G1144:$BP1144,"r0,c5")/2+COUNTIF($G1144:$BP1144,"p5,c5")/2</f>
        <v/>
      </c>
      <c r="BU1144" s="62">
        <f>COUNTIF($G1144:$BP1144,"KH")+COUNTIF($G1144:$BP1144,"TL")+COUNTIF($G1144:$BP1144,"L")</f>
        <v/>
      </c>
      <c r="BV1144" s="62" t="n"/>
      <c r="BW1144" s="62">
        <f>COUNTIF($G1144:$BP1144,"hh")</f>
        <v/>
      </c>
      <c r="BX1144" s="62">
        <f>COUNTIF($G1144:$BP1144,"nt7")</f>
        <v/>
      </c>
      <c r="BY1144" s="62">
        <f>COUNTIF($G1144:$BP1144,"P")+COUNTIF($G1144:$BP1144,"p5,a5")/2+COUNTIF($G1144:$BP1144,"p5,b5")/2+COUNTIF($G1144:$BP1144,"p5,c5")/2+COUNTIF($G1144:$BP1144,"p5,d5")/2</f>
        <v/>
      </c>
      <c r="BZ1144" s="63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4">
        <f>IF(BZ1144&gt;25,4,IF(BZ1144&gt;18,3,IF(BZ1144&gt;12,2,IF(BZ1144&gt;4,1,0))))-BX1144-2+1</f>
        <v/>
      </c>
      <c r="CE1144" s="30" t="n"/>
      <c r="CF1144" s="64">
        <f>CD1144*CI1144</f>
        <v/>
      </c>
      <c r="CG1144" s="65">
        <f>F1144-BY1144+1</f>
        <v/>
      </c>
      <c r="CH1144" s="64">
        <f>CE1144*16</f>
        <v/>
      </c>
      <c r="CI1144" s="66">
        <f>VLOOKUP(A1144,[1]DATA!$A$6:$AI$331,34,0)</f>
        <v/>
      </c>
      <c r="CJ1144" s="67">
        <f>VLOOKUP(A1144,[2]CHAMCONG!A$7:CI$333,79,0)</f>
        <v/>
      </c>
      <c r="CK1144" s="68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62">
        <f>COUNTIF($G1145:$BP1145,"a")+COUNTIF($G1145:$BP1145,"r0,a5")/2+COUNTIF($G1145:$BP1145,"p5,a5")/2</f>
        <v/>
      </c>
      <c r="BR1145" s="62">
        <f>COUNTIF($G1145:$BP1145,"d")+COUNTIF($G1145:$BP1145,"r0,d5")/2+COUNTIF($G1145:$BP1145,"p5,d5")/2</f>
        <v/>
      </c>
      <c r="BS1145" s="62">
        <f>COUNTIF($G1145:$BP1145,"b")+COUNTIF($G1145:$BP1145,"r0,b5")/2+COUNTIF($G1145:$BP1145,"p5,b5")/2</f>
        <v/>
      </c>
      <c r="BT1145" s="62">
        <f>COUNTIF($G1145:$BP1145,"c")+COUNTIF($G1145:$BP1145,"r0,c5")/2+COUNTIF($G1145:$BP1145,"p5,c5")/2</f>
        <v/>
      </c>
      <c r="BU1145" s="62">
        <f>COUNTIF($G1145:$BP1145,"KH")+COUNTIF($G1145:$BP1145,"TL")+COUNTIF($G1145:$BP1145,"L")</f>
        <v/>
      </c>
      <c r="BV1145" s="62" t="n"/>
      <c r="BW1145" s="62">
        <f>COUNTIF($G1145:$BP1145,"hh")</f>
        <v/>
      </c>
      <c r="BX1145" s="62">
        <f>COUNTIF($G1145:$BP1145,"nt7")</f>
        <v/>
      </c>
      <c r="BY1145" s="62">
        <f>COUNTIF($G1145:$BP1145,"P")+COUNTIF($G1145:$BP1145,"p5,a5")/2+COUNTIF($G1145:$BP1145,"p5,b5")/2+COUNTIF($G1145:$BP1145,"p5,c5")/2+COUNTIF($G1145:$BP1145,"p5,d5")/2</f>
        <v/>
      </c>
      <c r="BZ1145" s="63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4">
        <f>IF(BZ1145&gt;25,4,IF(BZ1145&gt;18,3,IF(BZ1145&gt;12,2,IF(BZ1145&gt;4,1,0))))-BX1145-2+1</f>
        <v/>
      </c>
      <c r="CE1145" s="30" t="n"/>
      <c r="CF1145" s="64">
        <f>CD1145*CI1145</f>
        <v/>
      </c>
      <c r="CG1145" s="65">
        <f>F1145-BY1145+1</f>
        <v/>
      </c>
      <c r="CH1145" s="64">
        <f>CE1145*16</f>
        <v/>
      </c>
      <c r="CI1145" s="66">
        <f>VLOOKUP(A1145,[1]DATA!$A$6:$AI$331,34,0)</f>
        <v/>
      </c>
      <c r="CJ1145" s="67">
        <f>VLOOKUP(A1145,[2]CHAMCONG!A$7:CI$333,79,0)</f>
        <v/>
      </c>
      <c r="CK1145" s="68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62">
        <f>COUNTIF($G1146:$BP1146,"a")+COUNTIF($G1146:$BP1146,"r0,a5")/2+COUNTIF($G1146:$BP1146,"p5,a5")/2</f>
        <v/>
      </c>
      <c r="BR1146" s="62">
        <f>COUNTIF($G1146:$BP1146,"d")+COUNTIF($G1146:$BP1146,"r0,d5")/2+COUNTIF($G1146:$BP1146,"p5,d5")/2</f>
        <v/>
      </c>
      <c r="BS1146" s="62">
        <f>COUNTIF($G1146:$BP1146,"b")+COUNTIF($G1146:$BP1146,"r0,b5")/2+COUNTIF($G1146:$BP1146,"p5,b5")/2</f>
        <v/>
      </c>
      <c r="BT1146" s="62">
        <f>COUNTIF($G1146:$BP1146,"c")+COUNTIF($G1146:$BP1146,"r0,c5")/2+COUNTIF($G1146:$BP1146,"p5,c5")/2</f>
        <v/>
      </c>
      <c r="BU1146" s="62">
        <f>COUNTIF($G1146:$BP1146,"KH")+COUNTIF($G1146:$BP1146,"TL")+COUNTIF($G1146:$BP1146,"L")</f>
        <v/>
      </c>
      <c r="BV1146" s="62" t="n"/>
      <c r="BW1146" s="62">
        <f>COUNTIF($G1146:$BP1146,"hh")</f>
        <v/>
      </c>
      <c r="BX1146" s="62">
        <f>COUNTIF($G1146:$BP1146,"nt7")</f>
        <v/>
      </c>
      <c r="BY1146" s="62">
        <f>COUNTIF($G1146:$BP1146,"P")+COUNTIF($G1146:$BP1146,"p5,a5")/2+COUNTIF($G1146:$BP1146,"p5,b5")/2+COUNTIF($G1146:$BP1146,"p5,c5")/2+COUNTIF($G1146:$BP1146,"p5,d5")/2</f>
        <v/>
      </c>
      <c r="BZ1146" s="63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4">
        <f>IF(BZ1146&gt;25,4,IF(BZ1146&gt;18,3,IF(BZ1146&gt;12,2,IF(BZ1146&gt;4,1,0))))-BX1146-2+1</f>
        <v/>
      </c>
      <c r="CE1146" s="30" t="n"/>
      <c r="CF1146" s="64">
        <f>CD1146*CI1146</f>
        <v/>
      </c>
      <c r="CG1146" s="65">
        <f>F1146-BY1146+1</f>
        <v/>
      </c>
      <c r="CH1146" s="64">
        <f>CE1146*16</f>
        <v/>
      </c>
      <c r="CI1146" s="66">
        <f>VLOOKUP(A1146,[1]DATA!$A$6:$AI$331,34,0)</f>
        <v/>
      </c>
      <c r="CJ1146" s="67">
        <f>VLOOKUP(A1146,[2]CHAMCONG!A$7:CI$333,79,0)</f>
        <v/>
      </c>
      <c r="CK1146" s="68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62">
        <f>COUNTIF($G1147:$BP1147,"a")+COUNTIF($G1147:$BP1147,"r0,a5")/2+COUNTIF($G1147:$BP1147,"p5,a5")/2</f>
        <v/>
      </c>
      <c r="BR1147" s="62">
        <f>COUNTIF($G1147:$BP1147,"d")+COUNTIF($G1147:$BP1147,"r0,d5")/2+COUNTIF($G1147:$BP1147,"p5,d5")/2</f>
        <v/>
      </c>
      <c r="BS1147" s="62">
        <f>COUNTIF($G1147:$BP1147,"b")+COUNTIF($G1147:$BP1147,"r0,b5")/2+COUNTIF($G1147:$BP1147,"p5,b5")/2</f>
        <v/>
      </c>
      <c r="BT1147" s="62">
        <f>COUNTIF($G1147:$BP1147,"c")+COUNTIF($G1147:$BP1147,"r0,c5")/2+COUNTIF($G1147:$BP1147,"p5,c5")/2</f>
        <v/>
      </c>
      <c r="BU1147" s="62">
        <f>COUNTIF($G1147:$BP1147,"KH")+COUNTIF($G1147:$BP1147,"TL")+COUNTIF($G1147:$BP1147,"L")</f>
        <v/>
      </c>
      <c r="BV1147" s="62" t="n"/>
      <c r="BW1147" s="62">
        <f>COUNTIF($G1147:$BP1147,"hh")</f>
        <v/>
      </c>
      <c r="BX1147" s="62">
        <f>COUNTIF($G1147:$BP1147,"nt7")</f>
        <v/>
      </c>
      <c r="BY1147" s="62">
        <f>COUNTIF($G1147:$BP1147,"P")+COUNTIF($G1147:$BP1147,"p5,a5")/2+COUNTIF($G1147:$BP1147,"p5,b5")/2+COUNTIF($G1147:$BP1147,"p5,c5")/2+COUNTIF($G1147:$BP1147,"p5,d5")/2</f>
        <v/>
      </c>
      <c r="BZ1147" s="63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4">
        <f>IF(BZ1147&gt;25,4,IF(BZ1147&gt;18,3,IF(BZ1147&gt;12,2,IF(BZ1147&gt;4,1,0))))-BX1147-2+1</f>
        <v/>
      </c>
      <c r="CE1147" s="30" t="n"/>
      <c r="CF1147" s="64">
        <f>CD1147*CI1147</f>
        <v/>
      </c>
      <c r="CG1147" s="65">
        <f>F1147-BY1147+1</f>
        <v/>
      </c>
      <c r="CH1147" s="64">
        <f>CE1147*16</f>
        <v/>
      </c>
      <c r="CI1147" s="66">
        <f>VLOOKUP(A1147,[1]DATA!$A$6:$AI$331,34,0)</f>
        <v/>
      </c>
      <c r="CJ1147" s="67">
        <f>VLOOKUP(A1147,[2]CHAMCONG!A$7:CI$333,79,0)</f>
        <v/>
      </c>
      <c r="CK1147" s="68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62">
        <f>COUNTIF($G1148:$BP1148,"a")+COUNTIF($G1148:$BP1148,"r0,a5")/2+COUNTIF($G1148:$BP1148,"p5,a5")/2</f>
        <v/>
      </c>
      <c r="BR1148" s="62">
        <f>COUNTIF($G1148:$BP1148,"d")+COUNTIF($G1148:$BP1148,"r0,d5")/2+COUNTIF($G1148:$BP1148,"p5,d5")/2</f>
        <v/>
      </c>
      <c r="BS1148" s="62">
        <f>COUNTIF($G1148:$BP1148,"b")+COUNTIF($G1148:$BP1148,"r0,b5")/2+COUNTIF($G1148:$BP1148,"p5,b5")/2</f>
        <v/>
      </c>
      <c r="BT1148" s="62">
        <f>COUNTIF($G1148:$BP1148,"c")+COUNTIF($G1148:$BP1148,"r0,c5")/2+COUNTIF($G1148:$BP1148,"p5,c5")/2</f>
        <v/>
      </c>
      <c r="BU1148" s="62">
        <f>COUNTIF($G1148:$BP1148,"KH")+COUNTIF($G1148:$BP1148,"TL")+COUNTIF($G1148:$BP1148,"L")</f>
        <v/>
      </c>
      <c r="BV1148" s="62" t="n"/>
      <c r="BW1148" s="62">
        <f>COUNTIF($G1148:$BP1148,"hh")</f>
        <v/>
      </c>
      <c r="BX1148" s="62">
        <f>COUNTIF($G1148:$BP1148,"nt7")</f>
        <v/>
      </c>
      <c r="BY1148" s="62">
        <f>COUNTIF($G1148:$BP1148,"P")+COUNTIF($G1148:$BP1148,"p5,a5")/2+COUNTIF($G1148:$BP1148,"p5,b5")/2+COUNTIF($G1148:$BP1148,"p5,c5")/2+COUNTIF($G1148:$BP1148,"p5,d5")/2</f>
        <v/>
      </c>
      <c r="BZ1148" s="63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4">
        <f>IF(BZ1148&gt;25,4,IF(BZ1148&gt;18,3,IF(BZ1148&gt;12,2,IF(BZ1148&gt;4,1,0))))-BX1148-2+1</f>
        <v/>
      </c>
      <c r="CE1148" s="30" t="n"/>
      <c r="CF1148" s="64">
        <f>CD1148*CI1148</f>
        <v/>
      </c>
      <c r="CG1148" s="65">
        <f>F1148-BY1148+1</f>
        <v/>
      </c>
      <c r="CH1148" s="64">
        <f>CE1148*16</f>
        <v/>
      </c>
      <c r="CI1148" s="66">
        <f>VLOOKUP(A1148,[1]DATA!$A$6:$AI$331,34,0)</f>
        <v/>
      </c>
      <c r="CJ1148" s="67">
        <f>VLOOKUP(A1148,[2]CHAMCONG!A$7:CI$333,79,0)</f>
        <v/>
      </c>
      <c r="CK1148" s="68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62">
        <f>COUNTIF($G1149:$BP1149,"a")+COUNTIF($G1149:$BP1149,"r0,a5")/2+COUNTIF($G1149:$BP1149,"p5,a5")/2</f>
        <v/>
      </c>
      <c r="BR1149" s="62">
        <f>COUNTIF($G1149:$BP1149,"d")+COUNTIF($G1149:$BP1149,"r0,d5")/2+COUNTIF($G1149:$BP1149,"p5,d5")/2</f>
        <v/>
      </c>
      <c r="BS1149" s="62">
        <f>COUNTIF($G1149:$BP1149,"b")+COUNTIF($G1149:$BP1149,"r0,b5")/2+COUNTIF($G1149:$BP1149,"p5,b5")/2</f>
        <v/>
      </c>
      <c r="BT1149" s="62">
        <f>COUNTIF($G1149:$BP1149,"c")+COUNTIF($G1149:$BP1149,"r0,c5")/2+COUNTIF($G1149:$BP1149,"p5,c5")/2</f>
        <v/>
      </c>
      <c r="BU1149" s="62">
        <f>COUNTIF($G1149:$BP1149,"KH")+COUNTIF($G1149:$BP1149,"TL")+COUNTIF($G1149:$BP1149,"L")</f>
        <v/>
      </c>
      <c r="BV1149" s="62" t="n"/>
      <c r="BW1149" s="62">
        <f>COUNTIF($G1149:$BP1149,"hh")</f>
        <v/>
      </c>
      <c r="BX1149" s="62">
        <f>COUNTIF($G1149:$BP1149,"nt7")</f>
        <v/>
      </c>
      <c r="BY1149" s="62">
        <f>COUNTIF($G1149:$BP1149,"P")+COUNTIF($G1149:$BP1149,"p5,a5")/2+COUNTIF($G1149:$BP1149,"p5,b5")/2+COUNTIF($G1149:$BP1149,"p5,c5")/2+COUNTIF($G1149:$BP1149,"p5,d5")/2</f>
        <v/>
      </c>
      <c r="BZ1149" s="63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4">
        <f>IF(BZ1149&gt;25,4,IF(BZ1149&gt;18,3,IF(BZ1149&gt;12,2,IF(BZ1149&gt;4,1,0))))-BX1149-2+1</f>
        <v/>
      </c>
      <c r="CE1149" s="30" t="n"/>
      <c r="CF1149" s="64">
        <f>CD1149*CI1149</f>
        <v/>
      </c>
      <c r="CG1149" s="65">
        <f>F1149-BY1149+1</f>
        <v/>
      </c>
      <c r="CH1149" s="64">
        <f>CE1149*16</f>
        <v/>
      </c>
      <c r="CI1149" s="66">
        <f>VLOOKUP(A1149,[1]DATA!$A$6:$AI$331,34,0)</f>
        <v/>
      </c>
      <c r="CJ1149" s="67">
        <f>VLOOKUP(A1149,[2]CHAMCONG!A$7:CI$333,79,0)</f>
        <v/>
      </c>
      <c r="CK1149" s="68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62">
        <f>COUNTIF($G1150:$BP1150,"a")+COUNTIF($G1150:$BP1150,"r0,a5")/2+COUNTIF($G1150:$BP1150,"p5,a5")/2</f>
        <v/>
      </c>
      <c r="BR1150" s="62">
        <f>COUNTIF($G1150:$BP1150,"d")+COUNTIF($G1150:$BP1150,"r0,d5")/2+COUNTIF($G1150:$BP1150,"p5,d5")/2</f>
        <v/>
      </c>
      <c r="BS1150" s="62">
        <f>COUNTIF($G1150:$BP1150,"b")+COUNTIF($G1150:$BP1150,"r0,b5")/2+COUNTIF($G1150:$BP1150,"p5,b5")/2</f>
        <v/>
      </c>
      <c r="BT1150" s="62">
        <f>COUNTIF($G1150:$BP1150,"c")+COUNTIF($G1150:$BP1150,"r0,c5")/2+COUNTIF($G1150:$BP1150,"p5,c5")/2</f>
        <v/>
      </c>
      <c r="BU1150" s="62">
        <f>COUNTIF($G1150:$BP1150,"KH")+COUNTIF($G1150:$BP1150,"TL")+COUNTIF($G1150:$BP1150,"L")</f>
        <v/>
      </c>
      <c r="BV1150" s="62" t="n"/>
      <c r="BW1150" s="62">
        <f>COUNTIF($G1150:$BP1150,"hh")</f>
        <v/>
      </c>
      <c r="BX1150" s="62">
        <f>COUNTIF($G1150:$BP1150,"nt7")</f>
        <v/>
      </c>
      <c r="BY1150" s="62">
        <f>COUNTIF($G1150:$BP1150,"P")+COUNTIF($G1150:$BP1150,"p5,a5")/2+COUNTIF($G1150:$BP1150,"p5,b5")/2+COUNTIF($G1150:$BP1150,"p5,c5")/2+COUNTIF($G1150:$BP1150,"p5,d5")/2</f>
        <v/>
      </c>
      <c r="BZ1150" s="63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4">
        <f>IF(BZ1150&gt;25,4,IF(BZ1150&gt;18,3,IF(BZ1150&gt;12,2,IF(BZ1150&gt;4,1,0))))-BX1150-2+1</f>
        <v/>
      </c>
      <c r="CE1150" s="30" t="n"/>
      <c r="CF1150" s="64">
        <f>CD1150*CI1150</f>
        <v/>
      </c>
      <c r="CG1150" s="65">
        <f>F1150-BY1150+1</f>
        <v/>
      </c>
      <c r="CH1150" s="64">
        <f>CE1150*16</f>
        <v/>
      </c>
      <c r="CI1150" s="66">
        <f>VLOOKUP(A1150,[1]DATA!$A$6:$AI$331,34,0)</f>
        <v/>
      </c>
      <c r="CJ1150" s="67">
        <f>VLOOKUP(A1150,[2]CHAMCONG!A$7:CI$333,79,0)</f>
        <v/>
      </c>
      <c r="CK1150" s="68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62">
        <f>COUNTIF($G1151:$BP1151,"a")+COUNTIF($G1151:$BP1151,"r0,a5")/2+COUNTIF($G1151:$BP1151,"p5,a5")/2</f>
        <v/>
      </c>
      <c r="BR1151" s="62">
        <f>COUNTIF($G1151:$BP1151,"d")+COUNTIF($G1151:$BP1151,"r0,d5")/2+COUNTIF($G1151:$BP1151,"p5,d5")/2</f>
        <v/>
      </c>
      <c r="BS1151" s="62">
        <f>COUNTIF($G1151:$BP1151,"b")+COUNTIF($G1151:$BP1151,"r0,b5")/2+COUNTIF($G1151:$BP1151,"p5,b5")/2</f>
        <v/>
      </c>
      <c r="BT1151" s="62">
        <f>COUNTIF($G1151:$BP1151,"c")+COUNTIF($G1151:$BP1151,"r0,c5")/2+COUNTIF($G1151:$BP1151,"p5,c5")/2</f>
        <v/>
      </c>
      <c r="BU1151" s="62">
        <f>COUNTIF($G1151:$BP1151,"KH")+COUNTIF($G1151:$BP1151,"TL")+COUNTIF($G1151:$BP1151,"L")</f>
        <v/>
      </c>
      <c r="BV1151" s="62" t="n"/>
      <c r="BW1151" s="62">
        <f>COUNTIF($G1151:$BP1151,"hh")</f>
        <v/>
      </c>
      <c r="BX1151" s="62">
        <f>COUNTIF($G1151:$BP1151,"nt7")</f>
        <v/>
      </c>
      <c r="BY1151" s="62">
        <f>COUNTIF($G1151:$BP1151,"P")+COUNTIF($G1151:$BP1151,"p5,a5")/2+COUNTIF($G1151:$BP1151,"p5,b5")/2+COUNTIF($G1151:$BP1151,"p5,c5")/2+COUNTIF($G1151:$BP1151,"p5,d5")/2</f>
        <v/>
      </c>
      <c r="BZ1151" s="63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4">
        <f>IF(BZ1151&gt;25,4,IF(BZ1151&gt;18,3,IF(BZ1151&gt;12,2,IF(BZ1151&gt;4,1,0))))-BX1151-2+1</f>
        <v/>
      </c>
      <c r="CE1151" s="30" t="n"/>
      <c r="CF1151" s="64">
        <f>CD1151*CI1151</f>
        <v/>
      </c>
      <c r="CG1151" s="65">
        <f>F1151-BY1151+1</f>
        <v/>
      </c>
      <c r="CH1151" s="64">
        <f>CE1151*16</f>
        <v/>
      </c>
      <c r="CI1151" s="66">
        <f>VLOOKUP(A1151,[1]DATA!$A$6:$AI$331,34,0)</f>
        <v/>
      </c>
      <c r="CJ1151" s="67">
        <f>VLOOKUP(A1151,[2]CHAMCONG!A$7:CI$333,79,0)</f>
        <v/>
      </c>
      <c r="CK1151" s="68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62">
        <f>COUNTIF($G1152:$BP1152,"a")+COUNTIF($G1152:$BP1152,"r0,a5")/2+COUNTIF($G1152:$BP1152,"p5,a5")/2</f>
        <v/>
      </c>
      <c r="BR1152" s="62">
        <f>COUNTIF($G1152:$BP1152,"d")+COUNTIF($G1152:$BP1152,"r0,d5")/2+COUNTIF($G1152:$BP1152,"p5,d5")/2</f>
        <v/>
      </c>
      <c r="BS1152" s="62">
        <f>COUNTIF($G1152:$BP1152,"b")+COUNTIF($G1152:$BP1152,"r0,b5")/2+COUNTIF($G1152:$BP1152,"p5,b5")/2</f>
        <v/>
      </c>
      <c r="BT1152" s="62">
        <f>COUNTIF($G1152:$BP1152,"c")+COUNTIF($G1152:$BP1152,"r0,c5")/2+COUNTIF($G1152:$BP1152,"p5,c5")/2</f>
        <v/>
      </c>
      <c r="BU1152" s="62">
        <f>COUNTIF($G1152:$BP1152,"KH")+COUNTIF($G1152:$BP1152,"TL")+COUNTIF($G1152:$BP1152,"L")</f>
        <v/>
      </c>
      <c r="BV1152" s="62" t="n"/>
      <c r="BW1152" s="62">
        <f>COUNTIF($G1152:$BP1152,"hh")</f>
        <v/>
      </c>
      <c r="BX1152" s="62">
        <f>COUNTIF($G1152:$BP1152,"nt7")</f>
        <v/>
      </c>
      <c r="BY1152" s="62">
        <f>COUNTIF($G1152:$BP1152,"P")+COUNTIF($G1152:$BP1152,"p5,a5")/2+COUNTIF($G1152:$BP1152,"p5,b5")/2+COUNTIF($G1152:$BP1152,"p5,c5")/2+COUNTIF($G1152:$BP1152,"p5,d5")/2</f>
        <v/>
      </c>
      <c r="BZ1152" s="63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4">
        <f>IF(BZ1152&gt;25,4,IF(BZ1152&gt;18,3,IF(BZ1152&gt;12,2,IF(BZ1152&gt;4,1,0))))-BX1152-2+1</f>
        <v/>
      </c>
      <c r="CE1152" s="30" t="n"/>
      <c r="CF1152" s="64">
        <f>CD1152*CI1152</f>
        <v/>
      </c>
      <c r="CG1152" s="65">
        <f>F1152-BY1152+1</f>
        <v/>
      </c>
      <c r="CH1152" s="64">
        <f>CE1152*16</f>
        <v/>
      </c>
      <c r="CI1152" s="66">
        <f>VLOOKUP(A1152,[1]DATA!$A$6:$AI$331,34,0)</f>
        <v/>
      </c>
      <c r="CJ1152" s="67">
        <f>VLOOKUP(A1152,[2]CHAMCONG!A$7:CI$333,79,0)</f>
        <v/>
      </c>
      <c r="CK1152" s="68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62">
        <f>COUNTIF($G1153:$BP1153,"a")+COUNTIF($G1153:$BP1153,"r0,a5")/2+COUNTIF($G1153:$BP1153,"p5,a5")/2</f>
        <v/>
      </c>
      <c r="BR1153" s="62">
        <f>COUNTIF($G1153:$BP1153,"d")+COUNTIF($G1153:$BP1153,"r0,d5")/2+COUNTIF($G1153:$BP1153,"p5,d5")/2</f>
        <v/>
      </c>
      <c r="BS1153" s="62">
        <f>COUNTIF($G1153:$BP1153,"b")+COUNTIF($G1153:$BP1153,"r0,b5")/2+COUNTIF($G1153:$BP1153,"p5,b5")/2</f>
        <v/>
      </c>
      <c r="BT1153" s="62">
        <f>COUNTIF($G1153:$BP1153,"c")+COUNTIF($G1153:$BP1153,"r0,c5")/2+COUNTIF($G1153:$BP1153,"p5,c5")/2</f>
        <v/>
      </c>
      <c r="BU1153" s="62">
        <f>COUNTIF($G1153:$BP1153,"KH")+COUNTIF($G1153:$BP1153,"TL")+COUNTIF($G1153:$BP1153,"L")</f>
        <v/>
      </c>
      <c r="BV1153" s="62" t="n"/>
      <c r="BW1153" s="62">
        <f>COUNTIF($G1153:$BP1153,"hh")</f>
        <v/>
      </c>
      <c r="BX1153" s="62">
        <f>COUNTIF($G1153:$BP1153,"nt7")</f>
        <v/>
      </c>
      <c r="BY1153" s="62">
        <f>COUNTIF($G1153:$BP1153,"P")+COUNTIF($G1153:$BP1153,"p5,a5")/2+COUNTIF($G1153:$BP1153,"p5,b5")/2+COUNTIF($G1153:$BP1153,"p5,c5")/2+COUNTIF($G1153:$BP1153,"p5,d5")/2</f>
        <v/>
      </c>
      <c r="BZ1153" s="63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4">
        <f>IF(BZ1153&gt;25,4,IF(BZ1153&gt;18,3,IF(BZ1153&gt;12,2,IF(BZ1153&gt;4,1,0))))-BX1153-2+1</f>
        <v/>
      </c>
      <c r="CE1153" s="30" t="n"/>
      <c r="CF1153" s="64">
        <f>CD1153*CI1153</f>
        <v/>
      </c>
      <c r="CG1153" s="65">
        <f>F1153-BY1153+1</f>
        <v/>
      </c>
      <c r="CH1153" s="64">
        <f>CE1153*16</f>
        <v/>
      </c>
      <c r="CI1153" s="66">
        <f>VLOOKUP(A1153,[1]DATA!$A$6:$AI$331,34,0)</f>
        <v/>
      </c>
      <c r="CJ1153" s="67">
        <f>VLOOKUP(A1153,[2]CHAMCONG!A$7:CI$333,79,0)</f>
        <v/>
      </c>
      <c r="CK1153" s="68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62">
        <f>COUNTIF($G1154:$BP1154,"a")+COUNTIF($G1154:$BP1154,"r0,a5")/2+COUNTIF($G1154:$BP1154,"p5,a5")/2</f>
        <v/>
      </c>
      <c r="BR1154" s="62">
        <f>COUNTIF($G1154:$BP1154,"d")+COUNTIF($G1154:$BP1154,"r0,d5")/2+COUNTIF($G1154:$BP1154,"p5,d5")/2</f>
        <v/>
      </c>
      <c r="BS1154" s="62">
        <f>COUNTIF($G1154:$BP1154,"b")+COUNTIF($G1154:$BP1154,"r0,b5")/2+COUNTIF($G1154:$BP1154,"p5,b5")/2</f>
        <v/>
      </c>
      <c r="BT1154" s="62">
        <f>COUNTIF($G1154:$BP1154,"c")+COUNTIF($G1154:$BP1154,"r0,c5")/2+COUNTIF($G1154:$BP1154,"p5,c5")/2</f>
        <v/>
      </c>
      <c r="BU1154" s="62">
        <f>COUNTIF($G1154:$BP1154,"KH")+COUNTIF($G1154:$BP1154,"TL")+COUNTIF($G1154:$BP1154,"L")</f>
        <v/>
      </c>
      <c r="BV1154" s="62" t="n"/>
      <c r="BW1154" s="62">
        <f>COUNTIF($G1154:$BP1154,"hh")</f>
        <v/>
      </c>
      <c r="BX1154" s="62">
        <f>COUNTIF($G1154:$BP1154,"nt7")</f>
        <v/>
      </c>
      <c r="BY1154" s="62">
        <f>COUNTIF($G1154:$BP1154,"P")+COUNTIF($G1154:$BP1154,"p5,a5")/2+COUNTIF($G1154:$BP1154,"p5,b5")/2+COUNTIF($G1154:$BP1154,"p5,c5")/2+COUNTIF($G1154:$BP1154,"p5,d5")/2</f>
        <v/>
      </c>
      <c r="BZ1154" s="63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4">
        <f>IF(BZ1154&gt;25,4,IF(BZ1154&gt;18,3,IF(BZ1154&gt;12,2,IF(BZ1154&gt;4,1,0))))-BX1154-2+1</f>
        <v/>
      </c>
      <c r="CE1154" s="30" t="n"/>
      <c r="CF1154" s="64">
        <f>CD1154*CI1154</f>
        <v/>
      </c>
      <c r="CG1154" s="65">
        <f>F1154-BY1154+1</f>
        <v/>
      </c>
      <c r="CH1154" s="64">
        <f>CE1154*16</f>
        <v/>
      </c>
      <c r="CI1154" s="66">
        <f>VLOOKUP(A1154,[1]DATA!$A$6:$AI$331,34,0)</f>
        <v/>
      </c>
      <c r="CJ1154" s="67">
        <f>VLOOKUP(A1154,[2]CHAMCONG!A$7:CI$333,79,0)</f>
        <v/>
      </c>
      <c r="CK1154" s="68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62">
        <f>COUNTIF($G1155:$BP1155,"a")+COUNTIF($G1155:$BP1155,"r0,a5")/2+COUNTIF($G1155:$BP1155,"p5,a5")/2</f>
        <v/>
      </c>
      <c r="BR1155" s="62">
        <f>COUNTIF($G1155:$BP1155,"d")+COUNTIF($G1155:$BP1155,"r0,d5")/2+COUNTIF($G1155:$BP1155,"p5,d5")/2</f>
        <v/>
      </c>
      <c r="BS1155" s="62">
        <f>COUNTIF($G1155:$BP1155,"b")+COUNTIF($G1155:$BP1155,"r0,b5")/2+COUNTIF($G1155:$BP1155,"p5,b5")/2</f>
        <v/>
      </c>
      <c r="BT1155" s="62">
        <f>COUNTIF($G1155:$BP1155,"c")+COUNTIF($G1155:$BP1155,"r0,c5")/2+COUNTIF($G1155:$BP1155,"p5,c5")/2</f>
        <v/>
      </c>
      <c r="BU1155" s="62">
        <f>COUNTIF($G1155:$BP1155,"KH")+COUNTIF($G1155:$BP1155,"TL")+COUNTIF($G1155:$BP1155,"L")</f>
        <v/>
      </c>
      <c r="BV1155" s="62" t="n"/>
      <c r="BW1155" s="62">
        <f>COUNTIF($G1155:$BP1155,"hh")</f>
        <v/>
      </c>
      <c r="BX1155" s="62">
        <f>COUNTIF($G1155:$BP1155,"nt7")</f>
        <v/>
      </c>
      <c r="BY1155" s="62">
        <f>COUNTIF($G1155:$BP1155,"P")+COUNTIF($G1155:$BP1155,"p5,a5")/2+COUNTIF($G1155:$BP1155,"p5,b5")/2+COUNTIF($G1155:$BP1155,"p5,c5")/2+COUNTIF($G1155:$BP1155,"p5,d5")/2</f>
        <v/>
      </c>
      <c r="BZ1155" s="63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4">
        <f>IF(BZ1155&gt;25,4,IF(BZ1155&gt;18,3,IF(BZ1155&gt;12,2,IF(BZ1155&gt;4,1,0))))-BX1155-2+1</f>
        <v/>
      </c>
      <c r="CE1155" s="30" t="n"/>
      <c r="CF1155" s="64">
        <f>CD1155*CI1155</f>
        <v/>
      </c>
      <c r="CG1155" s="65">
        <f>F1155-BY1155+1</f>
        <v/>
      </c>
      <c r="CH1155" s="64">
        <f>CE1155*16</f>
        <v/>
      </c>
      <c r="CI1155" s="66">
        <f>VLOOKUP(A1155,[1]DATA!$A$6:$AI$331,34,0)</f>
        <v/>
      </c>
      <c r="CJ1155" s="67">
        <f>VLOOKUP(A1155,[2]CHAMCONG!A$7:CI$333,79,0)</f>
        <v/>
      </c>
      <c r="CK1155" s="68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62">
        <f>COUNTIF($G1156:$BP1156,"a")+COUNTIF($G1156:$BP1156,"r0,a5")/2+COUNTIF($G1156:$BP1156,"p5,a5")/2</f>
        <v/>
      </c>
      <c r="BR1156" s="62">
        <f>COUNTIF($G1156:$BP1156,"d")+COUNTIF($G1156:$BP1156,"r0,d5")/2+COUNTIF($G1156:$BP1156,"p5,d5")/2</f>
        <v/>
      </c>
      <c r="BS1156" s="62">
        <f>COUNTIF($G1156:$BP1156,"b")+COUNTIF($G1156:$BP1156,"r0,b5")/2+COUNTIF($G1156:$BP1156,"p5,b5")/2</f>
        <v/>
      </c>
      <c r="BT1156" s="62">
        <f>COUNTIF($G1156:$BP1156,"c")+COUNTIF($G1156:$BP1156,"r0,c5")/2+COUNTIF($G1156:$BP1156,"p5,c5")/2</f>
        <v/>
      </c>
      <c r="BU1156" s="62">
        <f>COUNTIF($G1156:$BP1156,"KH")+COUNTIF($G1156:$BP1156,"TL")+COUNTIF($G1156:$BP1156,"L")</f>
        <v/>
      </c>
      <c r="BV1156" s="62" t="n"/>
      <c r="BW1156" s="62">
        <f>COUNTIF($G1156:$BP1156,"hh")</f>
        <v/>
      </c>
      <c r="BX1156" s="62">
        <f>COUNTIF($G1156:$BP1156,"nt7")</f>
        <v/>
      </c>
      <c r="BY1156" s="62">
        <f>COUNTIF($G1156:$BP1156,"P")+COUNTIF($G1156:$BP1156,"p5,a5")/2+COUNTIF($G1156:$BP1156,"p5,b5")/2+COUNTIF($G1156:$BP1156,"p5,c5")/2+COUNTIF($G1156:$BP1156,"p5,d5")/2</f>
        <v/>
      </c>
      <c r="BZ1156" s="63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4">
        <f>IF(BZ1156&gt;25,4,IF(BZ1156&gt;18,3,IF(BZ1156&gt;12,2,IF(BZ1156&gt;4,1,0))))-BX1156-2+1</f>
        <v/>
      </c>
      <c r="CE1156" s="30" t="n"/>
      <c r="CF1156" s="64">
        <f>CD1156*CI1156</f>
        <v/>
      </c>
      <c r="CG1156" s="65">
        <f>F1156-BY1156+1</f>
        <v/>
      </c>
      <c r="CH1156" s="64">
        <f>CE1156*16</f>
        <v/>
      </c>
      <c r="CI1156" s="66">
        <f>VLOOKUP(A1156,[1]DATA!$A$6:$AI$331,34,0)</f>
        <v/>
      </c>
      <c r="CJ1156" s="67">
        <f>VLOOKUP(A1156,[2]CHAMCONG!A$7:CI$333,79,0)</f>
        <v/>
      </c>
      <c r="CK1156" s="68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62">
        <f>COUNTIF($G1157:$BP1157,"a")+COUNTIF($G1157:$BP1157,"r0,a5")/2+COUNTIF($G1157:$BP1157,"p5,a5")/2</f>
        <v/>
      </c>
      <c r="BR1157" s="62">
        <f>COUNTIF($G1157:$BP1157,"d")+COUNTIF($G1157:$BP1157,"r0,d5")/2+COUNTIF($G1157:$BP1157,"p5,d5")/2</f>
        <v/>
      </c>
      <c r="BS1157" s="62">
        <f>COUNTIF($G1157:$BP1157,"b")+COUNTIF($G1157:$BP1157,"r0,b5")/2+COUNTIF($G1157:$BP1157,"p5,b5")/2</f>
        <v/>
      </c>
      <c r="BT1157" s="62">
        <f>COUNTIF($G1157:$BP1157,"c")+COUNTIF($G1157:$BP1157,"r0,c5")/2+COUNTIF($G1157:$BP1157,"p5,c5")/2</f>
        <v/>
      </c>
      <c r="BU1157" s="62">
        <f>COUNTIF($G1157:$BP1157,"KH")+COUNTIF($G1157:$BP1157,"TL")+COUNTIF($G1157:$BP1157,"L")</f>
        <v/>
      </c>
      <c r="BV1157" s="62" t="n"/>
      <c r="BW1157" s="62">
        <f>COUNTIF($G1157:$BP1157,"hh")</f>
        <v/>
      </c>
      <c r="BX1157" s="62">
        <f>COUNTIF($G1157:$BP1157,"nt7")</f>
        <v/>
      </c>
      <c r="BY1157" s="62">
        <f>COUNTIF($G1157:$BP1157,"P")+COUNTIF($G1157:$BP1157,"p5,a5")/2+COUNTIF($G1157:$BP1157,"p5,b5")/2+COUNTIF($G1157:$BP1157,"p5,c5")/2+COUNTIF($G1157:$BP1157,"p5,d5")/2</f>
        <v/>
      </c>
      <c r="BZ1157" s="63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4">
        <f>IF(BZ1157&gt;25,4,IF(BZ1157&gt;18,3,IF(BZ1157&gt;12,2,IF(BZ1157&gt;4,1,0))))-BX1157-2+1</f>
        <v/>
      </c>
      <c r="CE1157" s="30" t="n"/>
      <c r="CF1157" s="64">
        <f>CD1157*CI1157</f>
        <v/>
      </c>
      <c r="CG1157" s="65">
        <f>F1157-BY1157+1</f>
        <v/>
      </c>
      <c r="CH1157" s="64">
        <f>CE1157*16</f>
        <v/>
      </c>
      <c r="CI1157" s="66">
        <f>VLOOKUP(A1157,[1]DATA!$A$6:$AI$331,34,0)</f>
        <v/>
      </c>
      <c r="CJ1157" s="67">
        <f>VLOOKUP(A1157,[2]CHAMCONG!A$7:CI$333,79,0)</f>
        <v/>
      </c>
      <c r="CK1157" s="68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62">
        <f>COUNTIF($G1158:$BP1158,"a")+COUNTIF($G1158:$BP1158,"r0,a5")/2+COUNTIF($G1158:$BP1158,"p5,a5")/2</f>
        <v/>
      </c>
      <c r="BR1158" s="62">
        <f>COUNTIF($G1158:$BP1158,"d")+COUNTIF($G1158:$BP1158,"r0,d5")/2+COUNTIF($G1158:$BP1158,"p5,d5")/2</f>
        <v/>
      </c>
      <c r="BS1158" s="62">
        <f>COUNTIF($G1158:$BP1158,"b")+COUNTIF($G1158:$BP1158,"r0,b5")/2+COUNTIF($G1158:$BP1158,"p5,b5")/2</f>
        <v/>
      </c>
      <c r="BT1158" s="62">
        <f>COUNTIF($G1158:$BP1158,"c")+COUNTIF($G1158:$BP1158,"r0,c5")/2+COUNTIF($G1158:$BP1158,"p5,c5")/2</f>
        <v/>
      </c>
      <c r="BU1158" s="62">
        <f>COUNTIF($G1158:$BP1158,"KH")+COUNTIF($G1158:$BP1158,"TL")+COUNTIF($G1158:$BP1158,"L")</f>
        <v/>
      </c>
      <c r="BV1158" s="62" t="n"/>
      <c r="BW1158" s="62">
        <f>COUNTIF($G1158:$BP1158,"hh")</f>
        <v/>
      </c>
      <c r="BX1158" s="62">
        <f>COUNTIF($G1158:$BP1158,"nt7")</f>
        <v/>
      </c>
      <c r="BY1158" s="62">
        <f>COUNTIF($G1158:$BP1158,"P")+COUNTIF($G1158:$BP1158,"p5,a5")/2+COUNTIF($G1158:$BP1158,"p5,b5")/2+COUNTIF($G1158:$BP1158,"p5,c5")/2+COUNTIF($G1158:$BP1158,"p5,d5")/2</f>
        <v/>
      </c>
      <c r="BZ1158" s="63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4">
        <f>IF(BZ1158&gt;25,4,IF(BZ1158&gt;18,3,IF(BZ1158&gt;12,2,IF(BZ1158&gt;4,1,0))))-BX1158-2+1</f>
        <v/>
      </c>
      <c r="CE1158" s="30" t="n"/>
      <c r="CF1158" s="64">
        <f>CD1158*CI1158</f>
        <v/>
      </c>
      <c r="CG1158" s="65">
        <f>F1158-BY1158+1</f>
        <v/>
      </c>
      <c r="CH1158" s="64">
        <f>CE1158*16</f>
        <v/>
      </c>
      <c r="CI1158" s="66">
        <f>VLOOKUP(A1158,[1]DATA!$A$6:$AI$331,34,0)</f>
        <v/>
      </c>
      <c r="CJ1158" s="67">
        <f>VLOOKUP(A1158,[2]CHAMCONG!A$7:CI$333,79,0)</f>
        <v/>
      </c>
      <c r="CK1158" s="68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62">
        <f>COUNTIF($G1159:$BP1159,"a")+COUNTIF($G1159:$BP1159,"r0,a5")/2+COUNTIF($G1159:$BP1159,"p5,a5")/2</f>
        <v/>
      </c>
      <c r="BR1159" s="62">
        <f>COUNTIF($G1159:$BP1159,"d")+COUNTIF($G1159:$BP1159,"r0,d5")/2+COUNTIF($G1159:$BP1159,"p5,d5")/2</f>
        <v/>
      </c>
      <c r="BS1159" s="62">
        <f>COUNTIF($G1159:$BP1159,"b")+COUNTIF($G1159:$BP1159,"r0,b5")/2+COUNTIF($G1159:$BP1159,"p5,b5")/2</f>
        <v/>
      </c>
      <c r="BT1159" s="62">
        <f>COUNTIF($G1159:$BP1159,"c")+COUNTIF($G1159:$BP1159,"r0,c5")/2+COUNTIF($G1159:$BP1159,"p5,c5")/2</f>
        <v/>
      </c>
      <c r="BU1159" s="62">
        <f>COUNTIF($G1159:$BP1159,"KH")+COUNTIF($G1159:$BP1159,"TL")+COUNTIF($G1159:$BP1159,"L")</f>
        <v/>
      </c>
      <c r="BV1159" s="62" t="n"/>
      <c r="BW1159" s="62">
        <f>COUNTIF($G1159:$BP1159,"hh")</f>
        <v/>
      </c>
      <c r="BX1159" s="62">
        <f>COUNTIF($G1159:$BP1159,"nt7")</f>
        <v/>
      </c>
      <c r="BY1159" s="62">
        <f>COUNTIF($G1159:$BP1159,"P")+COUNTIF($G1159:$BP1159,"p5,a5")/2+COUNTIF($G1159:$BP1159,"p5,b5")/2+COUNTIF($G1159:$BP1159,"p5,c5")/2+COUNTIF($G1159:$BP1159,"p5,d5")/2</f>
        <v/>
      </c>
      <c r="BZ1159" s="63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4">
        <f>IF(BZ1159&gt;25,4,IF(BZ1159&gt;18,3,IF(BZ1159&gt;12,2,IF(BZ1159&gt;4,1,0))))-BX1159-2+1</f>
        <v/>
      </c>
      <c r="CE1159" s="30" t="n"/>
      <c r="CF1159" s="64">
        <f>CD1159*CI1159</f>
        <v/>
      </c>
      <c r="CG1159" s="65">
        <f>F1159-BY1159+1</f>
        <v/>
      </c>
      <c r="CH1159" s="64">
        <f>CE1159*16</f>
        <v/>
      </c>
      <c r="CI1159" s="66">
        <f>VLOOKUP(A1159,[1]DATA!$A$6:$AI$331,34,0)</f>
        <v/>
      </c>
      <c r="CJ1159" s="67">
        <f>VLOOKUP(A1159,[2]CHAMCONG!A$7:CI$333,79,0)</f>
        <v/>
      </c>
      <c r="CK1159" s="68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62">
        <f>COUNTIF($G1160:$BP1160,"a")+COUNTIF($G1160:$BP1160,"r0,a5")/2+COUNTIF($G1160:$BP1160,"p5,a5")/2</f>
        <v/>
      </c>
      <c r="BR1160" s="62">
        <f>COUNTIF($G1160:$BP1160,"d")+COUNTIF($G1160:$BP1160,"r0,d5")/2+COUNTIF($G1160:$BP1160,"p5,d5")/2</f>
        <v/>
      </c>
      <c r="BS1160" s="62">
        <f>COUNTIF($G1160:$BP1160,"b")+COUNTIF($G1160:$BP1160,"r0,b5")/2+COUNTIF($G1160:$BP1160,"p5,b5")/2</f>
        <v/>
      </c>
      <c r="BT1160" s="62">
        <f>COUNTIF($G1160:$BP1160,"c")+COUNTIF($G1160:$BP1160,"r0,c5")/2+COUNTIF($G1160:$BP1160,"p5,c5")/2</f>
        <v/>
      </c>
      <c r="BU1160" s="62">
        <f>COUNTIF($G1160:$BP1160,"KH")+COUNTIF($G1160:$BP1160,"TL")+COUNTIF($G1160:$BP1160,"L")</f>
        <v/>
      </c>
      <c r="BV1160" s="62" t="n"/>
      <c r="BW1160" s="62">
        <f>COUNTIF($G1160:$BP1160,"hh")</f>
        <v/>
      </c>
      <c r="BX1160" s="62">
        <f>COUNTIF($G1160:$BP1160,"nt7")</f>
        <v/>
      </c>
      <c r="BY1160" s="62">
        <f>COUNTIF($G1160:$BP1160,"P")+COUNTIF($G1160:$BP1160,"p5,a5")/2+COUNTIF($G1160:$BP1160,"p5,b5")/2+COUNTIF($G1160:$BP1160,"p5,c5")/2+COUNTIF($G1160:$BP1160,"p5,d5")/2</f>
        <v/>
      </c>
      <c r="BZ1160" s="63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4">
        <f>IF(BZ1160&gt;25,4,IF(BZ1160&gt;18,3,IF(BZ1160&gt;12,2,IF(BZ1160&gt;4,1,0))))-BX1160-2+1</f>
        <v/>
      </c>
      <c r="CE1160" s="30" t="n"/>
      <c r="CF1160" s="64">
        <f>CD1160*CI1160</f>
        <v/>
      </c>
      <c r="CG1160" s="65">
        <f>F1160-BY1160+1</f>
        <v/>
      </c>
      <c r="CH1160" s="64">
        <f>CE1160*16</f>
        <v/>
      </c>
      <c r="CI1160" s="66">
        <f>VLOOKUP(A1160,[1]DATA!$A$6:$AI$331,34,0)</f>
        <v/>
      </c>
      <c r="CJ1160" s="67">
        <f>VLOOKUP(A1160,[2]CHAMCONG!A$7:CI$333,79,0)</f>
        <v/>
      </c>
      <c r="CK1160" s="68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62">
        <f>COUNTIF($G1161:$BP1161,"a")+COUNTIF($G1161:$BP1161,"r0,a5")/2+COUNTIF($G1161:$BP1161,"p5,a5")/2</f>
        <v/>
      </c>
      <c r="BR1161" s="62">
        <f>COUNTIF($G1161:$BP1161,"d")+COUNTIF($G1161:$BP1161,"r0,d5")/2+COUNTIF($G1161:$BP1161,"p5,d5")/2</f>
        <v/>
      </c>
      <c r="BS1161" s="62">
        <f>COUNTIF($G1161:$BP1161,"b")+COUNTIF($G1161:$BP1161,"r0,b5")/2+COUNTIF($G1161:$BP1161,"p5,b5")/2</f>
        <v/>
      </c>
      <c r="BT1161" s="62">
        <f>COUNTIF($G1161:$BP1161,"c")+COUNTIF($G1161:$BP1161,"r0,c5")/2+COUNTIF($G1161:$BP1161,"p5,c5")/2</f>
        <v/>
      </c>
      <c r="BU1161" s="62">
        <f>COUNTIF($G1161:$BP1161,"KH")+COUNTIF($G1161:$BP1161,"TL")+COUNTIF($G1161:$BP1161,"L")</f>
        <v/>
      </c>
      <c r="BV1161" s="62" t="n"/>
      <c r="BW1161" s="62">
        <f>COUNTIF($G1161:$BP1161,"hh")</f>
        <v/>
      </c>
      <c r="BX1161" s="62">
        <f>COUNTIF($G1161:$BP1161,"nt7")</f>
        <v/>
      </c>
      <c r="BY1161" s="62">
        <f>COUNTIF($G1161:$BP1161,"P")+COUNTIF($G1161:$BP1161,"p5,a5")/2+COUNTIF($G1161:$BP1161,"p5,b5")/2+COUNTIF($G1161:$BP1161,"p5,c5")/2+COUNTIF($G1161:$BP1161,"p5,d5")/2</f>
        <v/>
      </c>
      <c r="BZ1161" s="63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4">
        <f>IF(BZ1161&gt;25,4,IF(BZ1161&gt;18,3,IF(BZ1161&gt;12,2,IF(BZ1161&gt;4,1,0))))-BX1161-2+1</f>
        <v/>
      </c>
      <c r="CE1161" s="30" t="n"/>
      <c r="CF1161" s="64">
        <f>CD1161*CI1161</f>
        <v/>
      </c>
      <c r="CG1161" s="65">
        <f>F1161-BY1161+1</f>
        <v/>
      </c>
      <c r="CH1161" s="64">
        <f>CE1161*16</f>
        <v/>
      </c>
      <c r="CI1161" s="66">
        <f>VLOOKUP(A1161,[1]DATA!$A$6:$AI$331,34,0)</f>
        <v/>
      </c>
      <c r="CJ1161" s="67">
        <f>VLOOKUP(A1161,[2]CHAMCONG!A$7:CI$333,79,0)</f>
        <v/>
      </c>
      <c r="CK1161" s="68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62">
        <f>COUNTIF($G1162:$BP1162,"a")+COUNTIF($G1162:$BP1162,"r0,a5")/2+COUNTIF($G1162:$BP1162,"p5,a5")/2</f>
        <v/>
      </c>
      <c r="BR1162" s="62">
        <f>COUNTIF($G1162:$BP1162,"d")+COUNTIF($G1162:$BP1162,"r0,d5")/2+COUNTIF($G1162:$BP1162,"p5,d5")/2</f>
        <v/>
      </c>
      <c r="BS1162" s="62">
        <f>COUNTIF($G1162:$BP1162,"b")+COUNTIF($G1162:$BP1162,"r0,b5")/2+COUNTIF($G1162:$BP1162,"p5,b5")/2</f>
        <v/>
      </c>
      <c r="BT1162" s="62">
        <f>COUNTIF($G1162:$BP1162,"c")+COUNTIF($G1162:$BP1162,"r0,c5")/2+COUNTIF($G1162:$BP1162,"p5,c5")/2</f>
        <v/>
      </c>
      <c r="BU1162" s="62">
        <f>COUNTIF($G1162:$BP1162,"KH")+COUNTIF($G1162:$BP1162,"TL")+COUNTIF($G1162:$BP1162,"L")</f>
        <v/>
      </c>
      <c r="BV1162" s="62" t="n"/>
      <c r="BW1162" s="62">
        <f>COUNTIF($G1162:$BP1162,"hh")</f>
        <v/>
      </c>
      <c r="BX1162" s="62">
        <f>COUNTIF($G1162:$BP1162,"nt7")</f>
        <v/>
      </c>
      <c r="BY1162" s="62">
        <f>COUNTIF($G1162:$BP1162,"P")+COUNTIF($G1162:$BP1162,"p5,a5")/2+COUNTIF($G1162:$BP1162,"p5,b5")/2+COUNTIF($G1162:$BP1162,"p5,c5")/2+COUNTIF($G1162:$BP1162,"p5,d5")/2</f>
        <v/>
      </c>
      <c r="BZ1162" s="63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4">
        <f>IF(BZ1162&gt;25,4,IF(BZ1162&gt;18,3,IF(BZ1162&gt;12,2,IF(BZ1162&gt;4,1,0))))-BX1162-2+1</f>
        <v/>
      </c>
      <c r="CE1162" s="30" t="n"/>
      <c r="CF1162" s="64">
        <f>CD1162*CI1162</f>
        <v/>
      </c>
      <c r="CG1162" s="65">
        <f>F1162-BY1162+1</f>
        <v/>
      </c>
      <c r="CH1162" s="64">
        <f>CE1162*16</f>
        <v/>
      </c>
      <c r="CI1162" s="66">
        <f>VLOOKUP(A1162,[1]DATA!$A$6:$AI$331,34,0)</f>
        <v/>
      </c>
      <c r="CJ1162" s="67">
        <f>VLOOKUP(A1162,[2]CHAMCONG!A$7:CI$333,79,0)</f>
        <v/>
      </c>
      <c r="CK1162" s="68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62">
        <f>COUNTIF($G1163:$BP1163,"a")+COUNTIF($G1163:$BP1163,"r0,a5")/2+COUNTIF($G1163:$BP1163,"p5,a5")/2</f>
        <v/>
      </c>
      <c r="BR1163" s="62">
        <f>COUNTIF($G1163:$BP1163,"d")+COUNTIF($G1163:$BP1163,"r0,d5")/2+COUNTIF($G1163:$BP1163,"p5,d5")/2</f>
        <v/>
      </c>
      <c r="BS1163" s="62">
        <f>COUNTIF($G1163:$BP1163,"b")+COUNTIF($G1163:$BP1163,"r0,b5")/2+COUNTIF($G1163:$BP1163,"p5,b5")/2</f>
        <v/>
      </c>
      <c r="BT1163" s="62">
        <f>COUNTIF($G1163:$BP1163,"c")+COUNTIF($G1163:$BP1163,"r0,c5")/2+COUNTIF($G1163:$BP1163,"p5,c5")/2</f>
        <v/>
      </c>
      <c r="BU1163" s="62">
        <f>COUNTIF($G1163:$BP1163,"KH")+COUNTIF($G1163:$BP1163,"TL")+COUNTIF($G1163:$BP1163,"L")</f>
        <v/>
      </c>
      <c r="BV1163" s="62" t="n"/>
      <c r="BW1163" s="62">
        <f>COUNTIF($G1163:$BP1163,"hh")</f>
        <v/>
      </c>
      <c r="BX1163" s="62">
        <f>COUNTIF($G1163:$BP1163,"nt7")</f>
        <v/>
      </c>
      <c r="BY1163" s="62">
        <f>COUNTIF($G1163:$BP1163,"P")+COUNTIF($G1163:$BP1163,"p5,a5")/2+COUNTIF($G1163:$BP1163,"p5,b5")/2+COUNTIF($G1163:$BP1163,"p5,c5")/2+COUNTIF($G1163:$BP1163,"p5,d5")/2</f>
        <v/>
      </c>
      <c r="BZ1163" s="63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4">
        <f>IF(BZ1163&gt;25,4,IF(BZ1163&gt;18,3,IF(BZ1163&gt;12,2,IF(BZ1163&gt;4,1,0))))-BX1163-2+1</f>
        <v/>
      </c>
      <c r="CE1163" s="30" t="n"/>
      <c r="CF1163" s="64">
        <f>CD1163*CI1163</f>
        <v/>
      </c>
      <c r="CG1163" s="65">
        <f>F1163-BY1163+1</f>
        <v/>
      </c>
      <c r="CH1163" s="64">
        <f>CE1163*16</f>
        <v/>
      </c>
      <c r="CI1163" s="66">
        <f>VLOOKUP(A1163,[1]DATA!$A$6:$AI$331,34,0)</f>
        <v/>
      </c>
      <c r="CJ1163" s="67">
        <f>VLOOKUP(A1163,[2]CHAMCONG!A$7:CI$333,79,0)</f>
        <v/>
      </c>
      <c r="CK1163" s="68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62">
        <f>COUNTIF($G1164:$BP1164,"a")+COUNTIF($G1164:$BP1164,"r0,a5")/2+COUNTIF($G1164:$BP1164,"p5,a5")/2</f>
        <v/>
      </c>
      <c r="BR1164" s="62">
        <f>COUNTIF($G1164:$BP1164,"d")+COUNTIF($G1164:$BP1164,"r0,d5")/2+COUNTIF($G1164:$BP1164,"p5,d5")/2</f>
        <v/>
      </c>
      <c r="BS1164" s="62">
        <f>COUNTIF($G1164:$BP1164,"b")+COUNTIF($G1164:$BP1164,"r0,b5")/2+COUNTIF($G1164:$BP1164,"p5,b5")/2</f>
        <v/>
      </c>
      <c r="BT1164" s="62">
        <f>COUNTIF($G1164:$BP1164,"c")+COUNTIF($G1164:$BP1164,"r0,c5")/2+COUNTIF($G1164:$BP1164,"p5,c5")/2</f>
        <v/>
      </c>
      <c r="BU1164" s="62">
        <f>COUNTIF($G1164:$BP1164,"KH")+COUNTIF($G1164:$BP1164,"TL")+COUNTIF($G1164:$BP1164,"L")</f>
        <v/>
      </c>
      <c r="BV1164" s="62" t="n"/>
      <c r="BW1164" s="62">
        <f>COUNTIF($G1164:$BP1164,"hh")</f>
        <v/>
      </c>
      <c r="BX1164" s="62">
        <f>COUNTIF($G1164:$BP1164,"nt7")</f>
        <v/>
      </c>
      <c r="BY1164" s="62">
        <f>COUNTIF($G1164:$BP1164,"P")+COUNTIF($G1164:$BP1164,"p5,a5")/2+COUNTIF($G1164:$BP1164,"p5,b5")/2+COUNTIF($G1164:$BP1164,"p5,c5")/2+COUNTIF($G1164:$BP1164,"p5,d5")/2</f>
        <v/>
      </c>
      <c r="BZ1164" s="63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4">
        <f>IF(BZ1164&gt;25,4,IF(BZ1164&gt;18,3,IF(BZ1164&gt;12,2,IF(BZ1164&gt;4,1,0))))-BX1164-2+1</f>
        <v/>
      </c>
      <c r="CE1164" s="30" t="n"/>
      <c r="CF1164" s="64">
        <f>CD1164*CI1164</f>
        <v/>
      </c>
      <c r="CG1164" s="65">
        <f>F1164-BY1164+1</f>
        <v/>
      </c>
      <c r="CH1164" s="64">
        <f>CE1164*16</f>
        <v/>
      </c>
      <c r="CI1164" s="66">
        <f>VLOOKUP(A1164,[1]DATA!$A$6:$AI$331,34,0)</f>
        <v/>
      </c>
      <c r="CJ1164" s="67">
        <f>VLOOKUP(A1164,[2]CHAMCONG!A$7:CI$333,79,0)</f>
        <v/>
      </c>
      <c r="CK1164" s="68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62">
        <f>COUNTIF($G1165:$BP1165,"a")+COUNTIF($G1165:$BP1165,"r0,a5")/2+COUNTIF($G1165:$BP1165,"p5,a5")/2</f>
        <v/>
      </c>
      <c r="BR1165" s="62">
        <f>COUNTIF($G1165:$BP1165,"d")+COUNTIF($G1165:$BP1165,"r0,d5")/2+COUNTIF($G1165:$BP1165,"p5,d5")/2</f>
        <v/>
      </c>
      <c r="BS1165" s="62">
        <f>COUNTIF($G1165:$BP1165,"b")+COUNTIF($G1165:$BP1165,"r0,b5")/2+COUNTIF($G1165:$BP1165,"p5,b5")/2</f>
        <v/>
      </c>
      <c r="BT1165" s="62">
        <f>COUNTIF($G1165:$BP1165,"c")+COUNTIF($G1165:$BP1165,"r0,c5")/2+COUNTIF($G1165:$BP1165,"p5,c5")/2</f>
        <v/>
      </c>
      <c r="BU1165" s="62">
        <f>COUNTIF($G1165:$BP1165,"KH")+COUNTIF($G1165:$BP1165,"TL")+COUNTIF($G1165:$BP1165,"L")</f>
        <v/>
      </c>
      <c r="BV1165" s="62" t="n"/>
      <c r="BW1165" s="62">
        <f>COUNTIF($G1165:$BP1165,"hh")</f>
        <v/>
      </c>
      <c r="BX1165" s="62">
        <f>COUNTIF($G1165:$BP1165,"nt7")</f>
        <v/>
      </c>
      <c r="BY1165" s="62">
        <f>COUNTIF($G1165:$BP1165,"P")+COUNTIF($G1165:$BP1165,"p5,a5")/2+COUNTIF($G1165:$BP1165,"p5,b5")/2+COUNTIF($G1165:$BP1165,"p5,c5")/2+COUNTIF($G1165:$BP1165,"p5,d5")/2</f>
        <v/>
      </c>
      <c r="BZ1165" s="63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4">
        <f>IF(BZ1165&gt;25,4,IF(BZ1165&gt;18,3,IF(BZ1165&gt;12,2,IF(BZ1165&gt;4,1,0))))-BX1165-2+1</f>
        <v/>
      </c>
      <c r="CE1165" s="30" t="n"/>
      <c r="CF1165" s="64">
        <f>CD1165*CI1165</f>
        <v/>
      </c>
      <c r="CG1165" s="65">
        <f>F1165-BY1165+1</f>
        <v/>
      </c>
      <c r="CH1165" s="64">
        <f>CE1165*16</f>
        <v/>
      </c>
      <c r="CI1165" s="66">
        <f>VLOOKUP(A1165,[1]DATA!$A$6:$AI$331,34,0)</f>
        <v/>
      </c>
      <c r="CJ1165" s="67">
        <f>VLOOKUP(A1165,[2]CHAMCONG!A$7:CI$333,79,0)</f>
        <v/>
      </c>
      <c r="CK1165" s="68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62">
        <f>COUNTIF($G1166:$BP1166,"a")+COUNTIF($G1166:$BP1166,"r0,a5")/2+COUNTIF($G1166:$BP1166,"p5,a5")/2</f>
        <v/>
      </c>
      <c r="BR1166" s="62">
        <f>COUNTIF($G1166:$BP1166,"d")+COUNTIF($G1166:$BP1166,"r0,d5")/2+COUNTIF($G1166:$BP1166,"p5,d5")/2</f>
        <v/>
      </c>
      <c r="BS1166" s="62">
        <f>COUNTIF($G1166:$BP1166,"b")+COUNTIF($G1166:$BP1166,"r0,b5")/2+COUNTIF($G1166:$BP1166,"p5,b5")/2</f>
        <v/>
      </c>
      <c r="BT1166" s="62">
        <f>COUNTIF($G1166:$BP1166,"c")+COUNTIF($G1166:$BP1166,"r0,c5")/2+COUNTIF($G1166:$BP1166,"p5,c5")/2</f>
        <v/>
      </c>
      <c r="BU1166" s="62">
        <f>COUNTIF($G1166:$BP1166,"KH")+COUNTIF($G1166:$BP1166,"TL")+COUNTIF($G1166:$BP1166,"L")</f>
        <v/>
      </c>
      <c r="BV1166" s="62" t="n"/>
      <c r="BW1166" s="62">
        <f>COUNTIF($G1166:$BP1166,"hh")</f>
        <v/>
      </c>
      <c r="BX1166" s="62">
        <f>COUNTIF($G1166:$BP1166,"nt7")</f>
        <v/>
      </c>
      <c r="BY1166" s="62">
        <f>COUNTIF($G1166:$BP1166,"P")+COUNTIF($G1166:$BP1166,"p5,a5")/2+COUNTIF($G1166:$BP1166,"p5,b5")/2+COUNTIF($G1166:$BP1166,"p5,c5")/2+COUNTIF($G1166:$BP1166,"p5,d5")/2</f>
        <v/>
      </c>
      <c r="BZ1166" s="63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4">
        <f>IF(BZ1166&gt;25,4,IF(BZ1166&gt;18,3,IF(BZ1166&gt;12,2,IF(BZ1166&gt;4,1,0))))-BX1166-2+1</f>
        <v/>
      </c>
      <c r="CE1166" s="30" t="n"/>
      <c r="CF1166" s="64">
        <f>CD1166*CI1166</f>
        <v/>
      </c>
      <c r="CG1166" s="65">
        <f>F1166-BY1166+1</f>
        <v/>
      </c>
      <c r="CH1166" s="64">
        <f>CE1166*16</f>
        <v/>
      </c>
      <c r="CI1166" s="66">
        <f>VLOOKUP(A1166,[1]DATA!$A$6:$AI$331,34,0)</f>
        <v/>
      </c>
      <c r="CJ1166" s="67">
        <f>VLOOKUP(A1166,[2]CHAMCONG!A$7:CI$333,79,0)</f>
        <v/>
      </c>
      <c r="CK1166" s="68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62">
        <f>COUNTIF($G1167:$BP1167,"a")+COUNTIF($G1167:$BP1167,"r0,a5")/2+COUNTIF($G1167:$BP1167,"p5,a5")/2</f>
        <v/>
      </c>
      <c r="BR1167" s="62">
        <f>COUNTIF($G1167:$BP1167,"d")+COUNTIF($G1167:$BP1167,"r0,d5")/2+COUNTIF($G1167:$BP1167,"p5,d5")/2</f>
        <v/>
      </c>
      <c r="BS1167" s="62">
        <f>COUNTIF($G1167:$BP1167,"b")+COUNTIF($G1167:$BP1167,"r0,b5")/2+COUNTIF($G1167:$BP1167,"p5,b5")/2</f>
        <v/>
      </c>
      <c r="BT1167" s="62">
        <f>COUNTIF($G1167:$BP1167,"c")+COUNTIF($G1167:$BP1167,"r0,c5")/2+COUNTIF($G1167:$BP1167,"p5,c5")/2</f>
        <v/>
      </c>
      <c r="BU1167" s="62">
        <f>COUNTIF($G1167:$BP1167,"KH")+COUNTIF($G1167:$BP1167,"TL")+COUNTIF($G1167:$BP1167,"L")</f>
        <v/>
      </c>
      <c r="BV1167" s="62" t="n"/>
      <c r="BW1167" s="62">
        <f>COUNTIF($G1167:$BP1167,"hh")</f>
        <v/>
      </c>
      <c r="BX1167" s="62">
        <f>COUNTIF($G1167:$BP1167,"nt7")</f>
        <v/>
      </c>
      <c r="BY1167" s="62">
        <f>COUNTIF($G1167:$BP1167,"P")+COUNTIF($G1167:$BP1167,"p5,a5")/2+COUNTIF($G1167:$BP1167,"p5,b5")/2+COUNTIF($G1167:$BP1167,"p5,c5")/2+COUNTIF($G1167:$BP1167,"p5,d5")/2</f>
        <v/>
      </c>
      <c r="BZ1167" s="63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4">
        <f>IF(BZ1167&gt;25,4,IF(BZ1167&gt;18,3,IF(BZ1167&gt;12,2,IF(BZ1167&gt;4,1,0))))-BX1167-2+1</f>
        <v/>
      </c>
      <c r="CE1167" s="30" t="n"/>
      <c r="CF1167" s="64">
        <f>CD1167*CI1167</f>
        <v/>
      </c>
      <c r="CG1167" s="65">
        <f>F1167-BY1167+1</f>
        <v/>
      </c>
      <c r="CH1167" s="64">
        <f>CE1167*16</f>
        <v/>
      </c>
      <c r="CI1167" s="66">
        <f>VLOOKUP(A1167,[1]DATA!$A$6:$AI$331,34,0)</f>
        <v/>
      </c>
      <c r="CJ1167" s="67">
        <f>VLOOKUP(A1167,[2]CHAMCONG!A$7:CI$333,79,0)</f>
        <v/>
      </c>
      <c r="CK1167" s="68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62">
        <f>COUNTIF($G1168:$BP1168,"a")+COUNTIF($G1168:$BP1168,"r0,a5")/2+COUNTIF($G1168:$BP1168,"p5,a5")/2</f>
        <v/>
      </c>
      <c r="BR1168" s="62">
        <f>COUNTIF($G1168:$BP1168,"d")+COUNTIF($G1168:$BP1168,"r0,d5")/2+COUNTIF($G1168:$BP1168,"p5,d5")/2</f>
        <v/>
      </c>
      <c r="BS1168" s="62">
        <f>COUNTIF($G1168:$BP1168,"b")+COUNTIF($G1168:$BP1168,"r0,b5")/2+COUNTIF($G1168:$BP1168,"p5,b5")/2</f>
        <v/>
      </c>
      <c r="BT1168" s="62">
        <f>COUNTIF($G1168:$BP1168,"c")+COUNTIF($G1168:$BP1168,"r0,c5")/2+COUNTIF($G1168:$BP1168,"p5,c5")/2</f>
        <v/>
      </c>
      <c r="BU1168" s="62">
        <f>COUNTIF($G1168:$BP1168,"KH")+COUNTIF($G1168:$BP1168,"TL")+COUNTIF($G1168:$BP1168,"L")</f>
        <v/>
      </c>
      <c r="BV1168" s="62" t="n"/>
      <c r="BW1168" s="62">
        <f>COUNTIF($G1168:$BP1168,"hh")</f>
        <v/>
      </c>
      <c r="BX1168" s="62">
        <f>COUNTIF($G1168:$BP1168,"nt7")</f>
        <v/>
      </c>
      <c r="BY1168" s="62">
        <f>COUNTIF($G1168:$BP1168,"P")+COUNTIF($G1168:$BP1168,"p5,a5")/2+COUNTIF($G1168:$BP1168,"p5,b5")/2+COUNTIF($G1168:$BP1168,"p5,c5")/2+COUNTIF($G1168:$BP1168,"p5,d5")/2</f>
        <v/>
      </c>
      <c r="BZ1168" s="63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4">
        <f>IF(BZ1168&gt;25,4,IF(BZ1168&gt;18,3,IF(BZ1168&gt;12,2,IF(BZ1168&gt;4,1,0))))-BX1168-2+1</f>
        <v/>
      </c>
      <c r="CE1168" s="30" t="n"/>
      <c r="CF1168" s="64">
        <f>CD1168*CI1168</f>
        <v/>
      </c>
      <c r="CG1168" s="65">
        <f>F1168-BY1168+1</f>
        <v/>
      </c>
      <c r="CH1168" s="64">
        <f>CE1168*16</f>
        <v/>
      </c>
      <c r="CI1168" s="66">
        <f>VLOOKUP(A1168,[1]DATA!$A$6:$AI$331,34,0)</f>
        <v/>
      </c>
      <c r="CJ1168" s="67">
        <f>VLOOKUP(A1168,[2]CHAMCONG!A$7:CI$333,79,0)</f>
        <v/>
      </c>
      <c r="CK1168" s="68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62">
        <f>COUNTIF($G1169:$BP1169,"a")+COUNTIF($G1169:$BP1169,"r0,a5")/2+COUNTIF($G1169:$BP1169,"p5,a5")/2</f>
        <v/>
      </c>
      <c r="BR1169" s="62">
        <f>COUNTIF($G1169:$BP1169,"d")+COUNTIF($G1169:$BP1169,"r0,d5")/2+COUNTIF($G1169:$BP1169,"p5,d5")/2</f>
        <v/>
      </c>
      <c r="BS1169" s="62">
        <f>COUNTIF($G1169:$BP1169,"b")+COUNTIF($G1169:$BP1169,"r0,b5")/2+COUNTIF($G1169:$BP1169,"p5,b5")/2</f>
        <v/>
      </c>
      <c r="BT1169" s="62">
        <f>COUNTIF($G1169:$BP1169,"c")+COUNTIF($G1169:$BP1169,"r0,c5")/2+COUNTIF($G1169:$BP1169,"p5,c5")/2</f>
        <v/>
      </c>
      <c r="BU1169" s="62">
        <f>COUNTIF($G1169:$BP1169,"KH")+COUNTIF($G1169:$BP1169,"TL")+COUNTIF($G1169:$BP1169,"L")</f>
        <v/>
      </c>
      <c r="BV1169" s="62" t="n"/>
      <c r="BW1169" s="62">
        <f>COUNTIF($G1169:$BP1169,"hh")</f>
        <v/>
      </c>
      <c r="BX1169" s="62">
        <f>COUNTIF($G1169:$BP1169,"nt7")</f>
        <v/>
      </c>
      <c r="BY1169" s="62">
        <f>COUNTIF($G1169:$BP1169,"P")+COUNTIF($G1169:$BP1169,"p5,a5")/2+COUNTIF($G1169:$BP1169,"p5,b5")/2+COUNTIF($G1169:$BP1169,"p5,c5")/2+COUNTIF($G1169:$BP1169,"p5,d5")/2</f>
        <v/>
      </c>
      <c r="BZ1169" s="63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4">
        <f>IF(BZ1169&gt;25,4,IF(BZ1169&gt;18,3,IF(BZ1169&gt;12,2,IF(BZ1169&gt;4,1,0))))-BX1169-2+1</f>
        <v/>
      </c>
      <c r="CE1169" s="30" t="n"/>
      <c r="CF1169" s="64">
        <f>CD1169*CI1169</f>
        <v/>
      </c>
      <c r="CG1169" s="65">
        <f>F1169-BY1169+1</f>
        <v/>
      </c>
      <c r="CH1169" s="64">
        <f>CE1169*16</f>
        <v/>
      </c>
      <c r="CI1169" s="66">
        <f>VLOOKUP(A1169,[1]DATA!$A$6:$AI$331,34,0)</f>
        <v/>
      </c>
      <c r="CJ1169" s="67">
        <f>VLOOKUP(A1169,[2]CHAMCONG!A$7:CI$333,79,0)</f>
        <v/>
      </c>
      <c r="CK1169" s="68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62">
        <f>COUNTIF($G1170:$BP1170,"a")+COUNTIF($G1170:$BP1170,"r0,a5")/2+COUNTIF($G1170:$BP1170,"p5,a5")/2</f>
        <v/>
      </c>
      <c r="BR1170" s="62">
        <f>COUNTIF($G1170:$BP1170,"d")+COUNTIF($G1170:$BP1170,"r0,d5")/2+COUNTIF($G1170:$BP1170,"p5,d5")/2</f>
        <v/>
      </c>
      <c r="BS1170" s="62">
        <f>COUNTIF($G1170:$BP1170,"b")+COUNTIF($G1170:$BP1170,"r0,b5")/2+COUNTIF($G1170:$BP1170,"p5,b5")/2</f>
        <v/>
      </c>
      <c r="BT1170" s="62">
        <f>COUNTIF($G1170:$BP1170,"c")+COUNTIF($G1170:$BP1170,"r0,c5")/2+COUNTIF($G1170:$BP1170,"p5,c5")/2</f>
        <v/>
      </c>
      <c r="BU1170" s="62">
        <f>COUNTIF($G1170:$BP1170,"KH")+COUNTIF($G1170:$BP1170,"TL")+COUNTIF($G1170:$BP1170,"L")</f>
        <v/>
      </c>
      <c r="BV1170" s="62" t="n"/>
      <c r="BW1170" s="62">
        <f>COUNTIF($G1170:$BP1170,"hh")</f>
        <v/>
      </c>
      <c r="BX1170" s="62">
        <f>COUNTIF($G1170:$BP1170,"nt7")</f>
        <v/>
      </c>
      <c r="BY1170" s="62">
        <f>COUNTIF($G1170:$BP1170,"P")+COUNTIF($G1170:$BP1170,"p5,a5")/2+COUNTIF($G1170:$BP1170,"p5,b5")/2+COUNTIF($G1170:$BP1170,"p5,c5")/2+COUNTIF($G1170:$BP1170,"p5,d5")/2</f>
        <v/>
      </c>
      <c r="BZ1170" s="63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4">
        <f>IF(BZ1170&gt;25,4,IF(BZ1170&gt;18,3,IF(BZ1170&gt;12,2,IF(BZ1170&gt;4,1,0))))-BX1170-2+1</f>
        <v/>
      </c>
      <c r="CE1170" s="30" t="n"/>
      <c r="CF1170" s="64">
        <f>CD1170*CI1170</f>
        <v/>
      </c>
      <c r="CG1170" s="65">
        <f>F1170-BY1170+1</f>
        <v/>
      </c>
      <c r="CH1170" s="64">
        <f>CE1170*16</f>
        <v/>
      </c>
      <c r="CI1170" s="66">
        <f>VLOOKUP(A1170,[1]DATA!$A$6:$AI$331,34,0)</f>
        <v/>
      </c>
      <c r="CJ1170" s="67">
        <f>VLOOKUP(A1170,[2]CHAMCONG!A$7:CI$333,79,0)</f>
        <v/>
      </c>
      <c r="CK1170" s="68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62">
        <f>COUNTIF($G1171:$BP1171,"a")+COUNTIF($G1171:$BP1171,"r0,a5")/2+COUNTIF($G1171:$BP1171,"p5,a5")/2</f>
        <v/>
      </c>
      <c r="BR1171" s="62">
        <f>COUNTIF($G1171:$BP1171,"d")+COUNTIF($G1171:$BP1171,"r0,d5")/2+COUNTIF($G1171:$BP1171,"p5,d5")/2</f>
        <v/>
      </c>
      <c r="BS1171" s="62">
        <f>COUNTIF($G1171:$BP1171,"b")+COUNTIF($G1171:$BP1171,"r0,b5")/2+COUNTIF($G1171:$BP1171,"p5,b5")/2</f>
        <v/>
      </c>
      <c r="BT1171" s="62">
        <f>COUNTIF($G1171:$BP1171,"c")+COUNTIF($G1171:$BP1171,"r0,c5")/2+COUNTIF($G1171:$BP1171,"p5,c5")/2</f>
        <v/>
      </c>
      <c r="BU1171" s="62">
        <f>COUNTIF($G1171:$BP1171,"KH")+COUNTIF($G1171:$BP1171,"TL")+COUNTIF($G1171:$BP1171,"L")</f>
        <v/>
      </c>
      <c r="BV1171" s="62" t="n"/>
      <c r="BW1171" s="62">
        <f>COUNTIF($G1171:$BP1171,"hh")</f>
        <v/>
      </c>
      <c r="BX1171" s="62">
        <f>COUNTIF($G1171:$BP1171,"nt7")</f>
        <v/>
      </c>
      <c r="BY1171" s="62">
        <f>COUNTIF($G1171:$BP1171,"P")+COUNTIF($G1171:$BP1171,"p5,a5")/2+COUNTIF($G1171:$BP1171,"p5,b5")/2+COUNTIF($G1171:$BP1171,"p5,c5")/2+COUNTIF($G1171:$BP1171,"p5,d5")/2</f>
        <v/>
      </c>
      <c r="BZ1171" s="63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4">
        <f>IF(BZ1171&gt;25,4,IF(BZ1171&gt;18,3,IF(BZ1171&gt;12,2,IF(BZ1171&gt;4,1,0))))-BX1171-2+1</f>
        <v/>
      </c>
      <c r="CE1171" s="30" t="n"/>
      <c r="CF1171" s="64">
        <f>CD1171*CI1171</f>
        <v/>
      </c>
      <c r="CG1171" s="65">
        <f>F1171-BY1171+1</f>
        <v/>
      </c>
      <c r="CH1171" s="64">
        <f>CE1171*16</f>
        <v/>
      </c>
      <c r="CI1171" s="66">
        <f>VLOOKUP(A1171,[1]DATA!$A$6:$AI$331,34,0)</f>
        <v/>
      </c>
      <c r="CJ1171" s="67">
        <f>VLOOKUP(A1171,[2]CHAMCONG!A$7:CI$333,79,0)</f>
        <v/>
      </c>
      <c r="CK1171" s="68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62">
        <f>COUNTIF($G1172:$BP1172,"a")+COUNTIF($G1172:$BP1172,"r0,a5")/2+COUNTIF($G1172:$BP1172,"p5,a5")/2</f>
        <v/>
      </c>
      <c r="BR1172" s="62">
        <f>COUNTIF($G1172:$BP1172,"d")+COUNTIF($G1172:$BP1172,"r0,d5")/2+COUNTIF($G1172:$BP1172,"p5,d5")/2</f>
        <v/>
      </c>
      <c r="BS1172" s="62">
        <f>COUNTIF($G1172:$BP1172,"b")+COUNTIF($G1172:$BP1172,"r0,b5")/2+COUNTIF($G1172:$BP1172,"p5,b5")/2</f>
        <v/>
      </c>
      <c r="BT1172" s="62">
        <f>COUNTIF($G1172:$BP1172,"c")+COUNTIF($G1172:$BP1172,"r0,c5")/2+COUNTIF($G1172:$BP1172,"p5,c5")/2</f>
        <v/>
      </c>
      <c r="BU1172" s="62">
        <f>COUNTIF($G1172:$BP1172,"KH")+COUNTIF($G1172:$BP1172,"TL")+COUNTIF($G1172:$BP1172,"L")</f>
        <v/>
      </c>
      <c r="BV1172" s="62" t="n"/>
      <c r="BW1172" s="62">
        <f>COUNTIF($G1172:$BP1172,"hh")</f>
        <v/>
      </c>
      <c r="BX1172" s="62">
        <f>COUNTIF($G1172:$BP1172,"nt7")</f>
        <v/>
      </c>
      <c r="BY1172" s="62">
        <f>COUNTIF($G1172:$BP1172,"P")+COUNTIF($G1172:$BP1172,"p5,a5")/2+COUNTIF($G1172:$BP1172,"p5,b5")/2+COUNTIF($G1172:$BP1172,"p5,c5")/2+COUNTIF($G1172:$BP1172,"p5,d5")/2</f>
        <v/>
      </c>
      <c r="BZ1172" s="63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4">
        <f>IF(BZ1172&gt;25,4,IF(BZ1172&gt;18,3,IF(BZ1172&gt;12,2,IF(BZ1172&gt;4,1,0))))-BX1172-2+1</f>
        <v/>
      </c>
      <c r="CE1172" s="30" t="n"/>
      <c r="CF1172" s="64">
        <f>CD1172*CI1172</f>
        <v/>
      </c>
      <c r="CG1172" s="65">
        <f>F1172-BY1172+1</f>
        <v/>
      </c>
      <c r="CH1172" s="64">
        <f>CE1172*16</f>
        <v/>
      </c>
      <c r="CI1172" s="66">
        <f>VLOOKUP(A1172,[1]DATA!$A$6:$AI$331,34,0)</f>
        <v/>
      </c>
      <c r="CJ1172" s="67">
        <f>VLOOKUP(A1172,[2]CHAMCONG!A$7:CI$333,79,0)</f>
        <v/>
      </c>
      <c r="CK1172" s="68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62">
        <f>COUNTIF($G1173:$BP1173,"a")+COUNTIF($G1173:$BP1173,"r0,a5")/2+COUNTIF($G1173:$BP1173,"p5,a5")/2</f>
        <v/>
      </c>
      <c r="BR1173" s="62">
        <f>COUNTIF($G1173:$BP1173,"d")+COUNTIF($G1173:$BP1173,"r0,d5")/2+COUNTIF($G1173:$BP1173,"p5,d5")/2</f>
        <v/>
      </c>
      <c r="BS1173" s="62">
        <f>COUNTIF($G1173:$BP1173,"b")+COUNTIF($G1173:$BP1173,"r0,b5")/2+COUNTIF($G1173:$BP1173,"p5,b5")/2</f>
        <v/>
      </c>
      <c r="BT1173" s="62">
        <f>COUNTIF($G1173:$BP1173,"c")+COUNTIF($G1173:$BP1173,"r0,c5")/2+COUNTIF($G1173:$BP1173,"p5,c5")/2</f>
        <v/>
      </c>
      <c r="BU1173" s="62">
        <f>COUNTIF($G1173:$BP1173,"KH")+COUNTIF($G1173:$BP1173,"TL")+COUNTIF($G1173:$BP1173,"L")</f>
        <v/>
      </c>
      <c r="BV1173" s="62" t="n"/>
      <c r="BW1173" s="62">
        <f>COUNTIF($G1173:$BP1173,"hh")</f>
        <v/>
      </c>
      <c r="BX1173" s="62">
        <f>COUNTIF($G1173:$BP1173,"nt7")</f>
        <v/>
      </c>
      <c r="BY1173" s="62">
        <f>COUNTIF($G1173:$BP1173,"P")+COUNTIF($G1173:$BP1173,"p5,a5")/2+COUNTIF($G1173:$BP1173,"p5,b5")/2+COUNTIF($G1173:$BP1173,"p5,c5")/2+COUNTIF($G1173:$BP1173,"p5,d5")/2</f>
        <v/>
      </c>
      <c r="BZ1173" s="63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4">
        <f>IF(BZ1173&gt;25,4,IF(BZ1173&gt;18,3,IF(BZ1173&gt;12,2,IF(BZ1173&gt;4,1,0))))-BX1173-2+1</f>
        <v/>
      </c>
      <c r="CE1173" s="30" t="n"/>
      <c r="CF1173" s="64">
        <f>CD1173*CI1173</f>
        <v/>
      </c>
      <c r="CG1173" s="65">
        <f>F1173-BY1173+1</f>
        <v/>
      </c>
      <c r="CH1173" s="64">
        <f>CE1173*16</f>
        <v/>
      </c>
      <c r="CI1173" s="66">
        <f>VLOOKUP(A1173,[1]DATA!$A$6:$AI$331,34,0)</f>
        <v/>
      </c>
      <c r="CJ1173" s="67">
        <f>VLOOKUP(A1173,[2]CHAMCONG!A$7:CI$333,79,0)</f>
        <v/>
      </c>
      <c r="CK1173" s="68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62">
        <f>COUNTIF($G1174:$BP1174,"a")+COUNTIF($G1174:$BP1174,"r0,a5")/2+COUNTIF($G1174:$BP1174,"p5,a5")/2</f>
        <v/>
      </c>
      <c r="BR1174" s="62">
        <f>COUNTIF($G1174:$BP1174,"d")+COUNTIF($G1174:$BP1174,"r0,d5")/2+COUNTIF($G1174:$BP1174,"p5,d5")/2</f>
        <v/>
      </c>
      <c r="BS1174" s="62">
        <f>COUNTIF($G1174:$BP1174,"b")+COUNTIF($G1174:$BP1174,"r0,b5")/2+COUNTIF($G1174:$BP1174,"p5,b5")/2</f>
        <v/>
      </c>
      <c r="BT1174" s="62">
        <f>COUNTIF($G1174:$BP1174,"c")+COUNTIF($G1174:$BP1174,"r0,c5")/2+COUNTIF($G1174:$BP1174,"p5,c5")/2</f>
        <v/>
      </c>
      <c r="BU1174" s="62">
        <f>COUNTIF($G1174:$BP1174,"KH")+COUNTIF($G1174:$BP1174,"TL")+COUNTIF($G1174:$BP1174,"L")</f>
        <v/>
      </c>
      <c r="BV1174" s="62" t="n"/>
      <c r="BW1174" s="62">
        <f>COUNTIF($G1174:$BP1174,"hh")</f>
        <v/>
      </c>
      <c r="BX1174" s="62">
        <f>COUNTIF($G1174:$BP1174,"nt7")</f>
        <v/>
      </c>
      <c r="BY1174" s="62">
        <f>COUNTIF($G1174:$BP1174,"P")+COUNTIF($G1174:$BP1174,"p5,a5")/2+COUNTIF($G1174:$BP1174,"p5,b5")/2+COUNTIF($G1174:$BP1174,"p5,c5")/2+COUNTIF($G1174:$BP1174,"p5,d5")/2</f>
        <v/>
      </c>
      <c r="BZ1174" s="63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4">
        <f>IF(BZ1174&gt;25,4,IF(BZ1174&gt;18,3,IF(BZ1174&gt;12,2,IF(BZ1174&gt;4,1,0))))-BX1174-2+1</f>
        <v/>
      </c>
      <c r="CE1174" s="30" t="n"/>
      <c r="CF1174" s="64">
        <f>CD1174*CI1174</f>
        <v/>
      </c>
      <c r="CG1174" s="65">
        <f>F1174-BY1174+1</f>
        <v/>
      </c>
      <c r="CH1174" s="64">
        <f>CE1174*16</f>
        <v/>
      </c>
      <c r="CI1174" s="66">
        <f>VLOOKUP(A1174,[1]DATA!$A$6:$AI$331,34,0)</f>
        <v/>
      </c>
      <c r="CJ1174" s="67">
        <f>VLOOKUP(A1174,[2]CHAMCONG!A$7:CI$333,79,0)</f>
        <v/>
      </c>
      <c r="CK1174" s="68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62">
        <f>COUNTIF($G1175:$BP1175,"a")+COUNTIF($G1175:$BP1175,"r0,a5")/2+COUNTIF($G1175:$BP1175,"p5,a5")/2</f>
        <v/>
      </c>
      <c r="BR1175" s="62">
        <f>COUNTIF($G1175:$BP1175,"d")+COUNTIF($G1175:$BP1175,"r0,d5")/2+COUNTIF($G1175:$BP1175,"p5,d5")/2</f>
        <v/>
      </c>
      <c r="BS1175" s="62">
        <f>COUNTIF($G1175:$BP1175,"b")+COUNTIF($G1175:$BP1175,"r0,b5")/2+COUNTIF($G1175:$BP1175,"p5,b5")/2</f>
        <v/>
      </c>
      <c r="BT1175" s="62">
        <f>COUNTIF($G1175:$BP1175,"c")+COUNTIF($G1175:$BP1175,"r0,c5")/2+COUNTIF($G1175:$BP1175,"p5,c5")/2</f>
        <v/>
      </c>
      <c r="BU1175" s="62">
        <f>COUNTIF($G1175:$BP1175,"KH")+COUNTIF($G1175:$BP1175,"TL")+COUNTIF($G1175:$BP1175,"L")</f>
        <v/>
      </c>
      <c r="BV1175" s="62" t="n"/>
      <c r="BW1175" s="62">
        <f>COUNTIF($G1175:$BP1175,"hh")</f>
        <v/>
      </c>
      <c r="BX1175" s="62">
        <f>COUNTIF($G1175:$BP1175,"nt7")</f>
        <v/>
      </c>
      <c r="BY1175" s="62">
        <f>COUNTIF($G1175:$BP1175,"P")+COUNTIF($G1175:$BP1175,"p5,a5")/2+COUNTIF($G1175:$BP1175,"p5,b5")/2+COUNTIF($G1175:$BP1175,"p5,c5")/2+COUNTIF($G1175:$BP1175,"p5,d5")/2</f>
        <v/>
      </c>
      <c r="BZ1175" s="63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4">
        <f>IF(BZ1175&gt;25,4,IF(BZ1175&gt;18,3,IF(BZ1175&gt;12,2,IF(BZ1175&gt;4,1,0))))-BX1175-2+1</f>
        <v/>
      </c>
      <c r="CE1175" s="30" t="n"/>
      <c r="CF1175" s="64">
        <f>CD1175*CI1175</f>
        <v/>
      </c>
      <c r="CG1175" s="65">
        <f>F1175-BY1175+1</f>
        <v/>
      </c>
      <c r="CH1175" s="64">
        <f>CE1175*16</f>
        <v/>
      </c>
      <c r="CI1175" s="66">
        <f>VLOOKUP(A1175,[1]DATA!$A$6:$AI$331,34,0)</f>
        <v/>
      </c>
      <c r="CJ1175" s="67">
        <f>VLOOKUP(A1175,[2]CHAMCONG!A$7:CI$333,79,0)</f>
        <v/>
      </c>
      <c r="CK1175" s="68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62">
        <f>COUNTIF($G1176:$BP1176,"a")+COUNTIF($G1176:$BP1176,"r0,a5")/2+COUNTIF($G1176:$BP1176,"p5,a5")/2</f>
        <v/>
      </c>
      <c r="BR1176" s="62">
        <f>COUNTIF($G1176:$BP1176,"d")+COUNTIF($G1176:$BP1176,"r0,d5")/2+COUNTIF($G1176:$BP1176,"p5,d5")/2</f>
        <v/>
      </c>
      <c r="BS1176" s="62">
        <f>COUNTIF($G1176:$BP1176,"b")+COUNTIF($G1176:$BP1176,"r0,b5")/2+COUNTIF($G1176:$BP1176,"p5,b5")/2</f>
        <v/>
      </c>
      <c r="BT1176" s="62">
        <f>COUNTIF($G1176:$BP1176,"c")+COUNTIF($G1176:$BP1176,"r0,c5")/2+COUNTIF($G1176:$BP1176,"p5,c5")/2</f>
        <v/>
      </c>
      <c r="BU1176" s="62">
        <f>COUNTIF($G1176:$BP1176,"KH")+COUNTIF($G1176:$BP1176,"TL")+COUNTIF($G1176:$BP1176,"L")</f>
        <v/>
      </c>
      <c r="BV1176" s="62" t="n"/>
      <c r="BW1176" s="62">
        <f>COUNTIF($G1176:$BP1176,"hh")</f>
        <v/>
      </c>
      <c r="BX1176" s="62">
        <f>COUNTIF($G1176:$BP1176,"nt7")</f>
        <v/>
      </c>
      <c r="BY1176" s="62">
        <f>COUNTIF($G1176:$BP1176,"P")+COUNTIF($G1176:$BP1176,"p5,a5")/2+COUNTIF($G1176:$BP1176,"p5,b5")/2+COUNTIF($G1176:$BP1176,"p5,c5")/2+COUNTIF($G1176:$BP1176,"p5,d5")/2</f>
        <v/>
      </c>
      <c r="BZ1176" s="63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4">
        <f>IF(BZ1176&gt;25,4,IF(BZ1176&gt;18,3,IF(BZ1176&gt;12,2,IF(BZ1176&gt;4,1,0))))-BX1176-2+1</f>
        <v/>
      </c>
      <c r="CE1176" s="30" t="n"/>
      <c r="CF1176" s="64">
        <f>CD1176*CI1176</f>
        <v/>
      </c>
      <c r="CG1176" s="65">
        <f>F1176-BY1176+1</f>
        <v/>
      </c>
      <c r="CH1176" s="64">
        <f>CE1176*16</f>
        <v/>
      </c>
      <c r="CI1176" s="66">
        <f>VLOOKUP(A1176,[1]DATA!$A$6:$AI$331,34,0)</f>
        <v/>
      </c>
      <c r="CJ1176" s="67">
        <f>VLOOKUP(A1176,[2]CHAMCONG!A$7:CI$333,79,0)</f>
        <v/>
      </c>
      <c r="CK1176" s="68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62">
        <f>COUNTIF($G1177:$BP1177,"a")+COUNTIF($G1177:$BP1177,"r0,a5")/2+COUNTIF($G1177:$BP1177,"p5,a5")/2</f>
        <v/>
      </c>
      <c r="BR1177" s="62">
        <f>COUNTIF($G1177:$BP1177,"d")+COUNTIF($G1177:$BP1177,"r0,d5")/2+COUNTIF($G1177:$BP1177,"p5,d5")/2</f>
        <v/>
      </c>
      <c r="BS1177" s="62">
        <f>COUNTIF($G1177:$BP1177,"b")+COUNTIF($G1177:$BP1177,"r0,b5")/2+COUNTIF($G1177:$BP1177,"p5,b5")/2</f>
        <v/>
      </c>
      <c r="BT1177" s="62">
        <f>COUNTIF($G1177:$BP1177,"c")+COUNTIF($G1177:$BP1177,"r0,c5")/2+COUNTIF($G1177:$BP1177,"p5,c5")/2</f>
        <v/>
      </c>
      <c r="BU1177" s="62">
        <f>COUNTIF($G1177:$BP1177,"KH")+COUNTIF($G1177:$BP1177,"TL")+COUNTIF($G1177:$BP1177,"L")</f>
        <v/>
      </c>
      <c r="BV1177" s="62" t="n"/>
      <c r="BW1177" s="62">
        <f>COUNTIF($G1177:$BP1177,"hh")</f>
        <v/>
      </c>
      <c r="BX1177" s="62">
        <f>COUNTIF($G1177:$BP1177,"nt7")</f>
        <v/>
      </c>
      <c r="BY1177" s="62">
        <f>COUNTIF($G1177:$BP1177,"P")+COUNTIF($G1177:$BP1177,"p5,a5")/2+COUNTIF($G1177:$BP1177,"p5,b5")/2+COUNTIF($G1177:$BP1177,"p5,c5")/2+COUNTIF($G1177:$BP1177,"p5,d5")/2</f>
        <v/>
      </c>
      <c r="BZ1177" s="63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4">
        <f>IF(BZ1177&gt;25,4,IF(BZ1177&gt;18,3,IF(BZ1177&gt;12,2,IF(BZ1177&gt;4,1,0))))-BX1177-2+1</f>
        <v/>
      </c>
      <c r="CE1177" s="30" t="n"/>
      <c r="CF1177" s="64">
        <f>CD1177*CI1177</f>
        <v/>
      </c>
      <c r="CG1177" s="65">
        <f>F1177-BY1177+1</f>
        <v/>
      </c>
      <c r="CH1177" s="64">
        <f>CE1177*16</f>
        <v/>
      </c>
      <c r="CI1177" s="66">
        <f>VLOOKUP(A1177,[1]DATA!$A$6:$AI$331,34,0)</f>
        <v/>
      </c>
      <c r="CJ1177" s="67">
        <f>VLOOKUP(A1177,[2]CHAMCONG!A$7:CI$333,79,0)</f>
        <v/>
      </c>
      <c r="CK1177" s="68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62">
        <f>COUNTIF($G1178:$BP1178,"a")+COUNTIF($G1178:$BP1178,"r0,a5")/2+COUNTIF($G1178:$BP1178,"p5,a5")/2</f>
        <v/>
      </c>
      <c r="BR1178" s="62">
        <f>COUNTIF($G1178:$BP1178,"d")+COUNTIF($G1178:$BP1178,"r0,d5")/2+COUNTIF($G1178:$BP1178,"p5,d5")/2</f>
        <v/>
      </c>
      <c r="BS1178" s="62">
        <f>COUNTIF($G1178:$BP1178,"b")+COUNTIF($G1178:$BP1178,"r0,b5")/2+COUNTIF($G1178:$BP1178,"p5,b5")/2</f>
        <v/>
      </c>
      <c r="BT1178" s="62">
        <f>COUNTIF($G1178:$BP1178,"c")+COUNTIF($G1178:$BP1178,"r0,c5")/2+COUNTIF($G1178:$BP1178,"p5,c5")/2</f>
        <v/>
      </c>
      <c r="BU1178" s="62">
        <f>COUNTIF($G1178:$BP1178,"KH")+COUNTIF($G1178:$BP1178,"TL")+COUNTIF($G1178:$BP1178,"L")</f>
        <v/>
      </c>
      <c r="BV1178" s="62" t="n"/>
      <c r="BW1178" s="62">
        <f>COUNTIF($G1178:$BP1178,"hh")</f>
        <v/>
      </c>
      <c r="BX1178" s="62">
        <f>COUNTIF($G1178:$BP1178,"nt7")</f>
        <v/>
      </c>
      <c r="BY1178" s="62">
        <f>COUNTIF($G1178:$BP1178,"P")+COUNTIF($G1178:$BP1178,"p5,a5")/2+COUNTIF($G1178:$BP1178,"p5,b5")/2+COUNTIF($G1178:$BP1178,"p5,c5")/2+COUNTIF($G1178:$BP1178,"p5,d5")/2</f>
        <v/>
      </c>
      <c r="BZ1178" s="63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4">
        <f>IF(BZ1178&gt;25,4,IF(BZ1178&gt;18,3,IF(BZ1178&gt;12,2,IF(BZ1178&gt;4,1,0))))-BX1178-2+1</f>
        <v/>
      </c>
      <c r="CE1178" s="30" t="n"/>
      <c r="CF1178" s="64">
        <f>CD1178*CI1178</f>
        <v/>
      </c>
      <c r="CG1178" s="65">
        <f>F1178-BY1178+1</f>
        <v/>
      </c>
      <c r="CH1178" s="64">
        <f>CE1178*16</f>
        <v/>
      </c>
      <c r="CI1178" s="66">
        <f>VLOOKUP(A1178,[1]DATA!$A$6:$AI$331,34,0)</f>
        <v/>
      </c>
      <c r="CJ1178" s="67">
        <f>VLOOKUP(A1178,[2]CHAMCONG!A$7:CI$333,79,0)</f>
        <v/>
      </c>
      <c r="CK1178" s="68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62">
        <f>COUNTIF($G1179:$BP1179,"a")+COUNTIF($G1179:$BP1179,"r0,a5")/2+COUNTIF($G1179:$BP1179,"p5,a5")/2</f>
        <v/>
      </c>
      <c r="BR1179" s="62">
        <f>COUNTIF($G1179:$BP1179,"d")+COUNTIF($G1179:$BP1179,"r0,d5")/2+COUNTIF($G1179:$BP1179,"p5,d5")/2</f>
        <v/>
      </c>
      <c r="BS1179" s="62">
        <f>COUNTIF($G1179:$BP1179,"b")+COUNTIF($G1179:$BP1179,"r0,b5")/2+COUNTIF($G1179:$BP1179,"p5,b5")/2</f>
        <v/>
      </c>
      <c r="BT1179" s="62">
        <f>COUNTIF($G1179:$BP1179,"c")+COUNTIF($G1179:$BP1179,"r0,c5")/2+COUNTIF($G1179:$BP1179,"p5,c5")/2</f>
        <v/>
      </c>
      <c r="BU1179" s="62">
        <f>COUNTIF($G1179:$BP1179,"KH")+COUNTIF($G1179:$BP1179,"TL")+COUNTIF($G1179:$BP1179,"L")</f>
        <v/>
      </c>
      <c r="BV1179" s="62" t="n"/>
      <c r="BW1179" s="62">
        <f>COUNTIF($G1179:$BP1179,"hh")</f>
        <v/>
      </c>
      <c r="BX1179" s="62">
        <f>COUNTIF($G1179:$BP1179,"nt7")</f>
        <v/>
      </c>
      <c r="BY1179" s="62">
        <f>COUNTIF($G1179:$BP1179,"P")+COUNTIF($G1179:$BP1179,"p5,a5")/2+COUNTIF($G1179:$BP1179,"p5,b5")/2+COUNTIF($G1179:$BP1179,"p5,c5")/2+COUNTIF($G1179:$BP1179,"p5,d5")/2</f>
        <v/>
      </c>
      <c r="BZ1179" s="63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4">
        <f>IF(BZ1179&gt;25,4,IF(BZ1179&gt;18,3,IF(BZ1179&gt;12,2,IF(BZ1179&gt;4,1,0))))-BX1179-2+1</f>
        <v/>
      </c>
      <c r="CE1179" s="30" t="n"/>
      <c r="CF1179" s="64">
        <f>CD1179*CI1179</f>
        <v/>
      </c>
      <c r="CG1179" s="65">
        <f>F1179-BY1179+1</f>
        <v/>
      </c>
      <c r="CH1179" s="64">
        <f>CE1179*16</f>
        <v/>
      </c>
      <c r="CI1179" s="66">
        <f>VLOOKUP(A1179,[1]DATA!$A$6:$AI$331,34,0)</f>
        <v/>
      </c>
      <c r="CJ1179" s="67">
        <f>VLOOKUP(A1179,[2]CHAMCONG!A$7:CI$333,79,0)</f>
        <v/>
      </c>
      <c r="CK1179" s="68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62">
        <f>COUNTIF($G1180:$BP1180,"a")+COUNTIF($G1180:$BP1180,"r0,a5")/2+COUNTIF($G1180:$BP1180,"p5,a5")/2</f>
        <v/>
      </c>
      <c r="BR1180" s="62">
        <f>COUNTIF($G1180:$BP1180,"d")+COUNTIF($G1180:$BP1180,"r0,d5")/2+COUNTIF($G1180:$BP1180,"p5,d5")/2</f>
        <v/>
      </c>
      <c r="BS1180" s="62">
        <f>COUNTIF($G1180:$BP1180,"b")+COUNTIF($G1180:$BP1180,"r0,b5")/2+COUNTIF($G1180:$BP1180,"p5,b5")/2</f>
        <v/>
      </c>
      <c r="BT1180" s="62">
        <f>COUNTIF($G1180:$BP1180,"c")+COUNTIF($G1180:$BP1180,"r0,c5")/2+COUNTIF($G1180:$BP1180,"p5,c5")/2</f>
        <v/>
      </c>
      <c r="BU1180" s="62">
        <f>COUNTIF($G1180:$BP1180,"KH")+COUNTIF($G1180:$BP1180,"TL")+COUNTIF($G1180:$BP1180,"L")</f>
        <v/>
      </c>
      <c r="BV1180" s="62" t="n"/>
      <c r="BW1180" s="62">
        <f>COUNTIF($G1180:$BP1180,"hh")</f>
        <v/>
      </c>
      <c r="BX1180" s="62">
        <f>COUNTIF($G1180:$BP1180,"nt7")</f>
        <v/>
      </c>
      <c r="BY1180" s="62">
        <f>COUNTIF($G1180:$BP1180,"P")+COUNTIF($G1180:$BP1180,"p5,a5")/2+COUNTIF($G1180:$BP1180,"p5,b5")/2+COUNTIF($G1180:$BP1180,"p5,c5")/2+COUNTIF($G1180:$BP1180,"p5,d5")/2</f>
        <v/>
      </c>
      <c r="BZ1180" s="63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4">
        <f>IF(BZ1180&gt;25,4,IF(BZ1180&gt;18,3,IF(BZ1180&gt;12,2,IF(BZ1180&gt;4,1,0))))-BX1180-2+1</f>
        <v/>
      </c>
      <c r="CE1180" s="30" t="n"/>
      <c r="CF1180" s="64">
        <f>CD1180*CI1180</f>
        <v/>
      </c>
      <c r="CG1180" s="65">
        <f>F1180-BY1180+1</f>
        <v/>
      </c>
      <c r="CH1180" s="64">
        <f>CE1180*16</f>
        <v/>
      </c>
      <c r="CI1180" s="66">
        <f>VLOOKUP(A1180,[1]DATA!$A$6:$AI$331,34,0)</f>
        <v/>
      </c>
      <c r="CJ1180" s="67">
        <f>VLOOKUP(A1180,[2]CHAMCONG!A$7:CI$333,79,0)</f>
        <v/>
      </c>
      <c r="CK1180" s="68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62">
        <f>COUNTIF($G1181:$BP1181,"a")+COUNTIF($G1181:$BP1181,"r0,a5")/2+COUNTIF($G1181:$BP1181,"p5,a5")/2</f>
        <v/>
      </c>
      <c r="BR1181" s="62">
        <f>COUNTIF($G1181:$BP1181,"d")+COUNTIF($G1181:$BP1181,"r0,d5")/2+COUNTIF($G1181:$BP1181,"p5,d5")/2</f>
        <v/>
      </c>
      <c r="BS1181" s="62">
        <f>COUNTIF($G1181:$BP1181,"b")+COUNTIF($G1181:$BP1181,"r0,b5")/2+COUNTIF($G1181:$BP1181,"p5,b5")/2</f>
        <v/>
      </c>
      <c r="BT1181" s="62">
        <f>COUNTIF($G1181:$BP1181,"c")+COUNTIF($G1181:$BP1181,"r0,c5")/2+COUNTIF($G1181:$BP1181,"p5,c5")/2</f>
        <v/>
      </c>
      <c r="BU1181" s="62">
        <f>COUNTIF($G1181:$BP1181,"KH")+COUNTIF($G1181:$BP1181,"TL")+COUNTIF($G1181:$BP1181,"L")</f>
        <v/>
      </c>
      <c r="BV1181" s="62" t="n"/>
      <c r="BW1181" s="62">
        <f>COUNTIF($G1181:$BP1181,"hh")</f>
        <v/>
      </c>
      <c r="BX1181" s="62">
        <f>COUNTIF($G1181:$BP1181,"nt7")</f>
        <v/>
      </c>
      <c r="BY1181" s="62">
        <f>COUNTIF($G1181:$BP1181,"P")+COUNTIF($G1181:$BP1181,"p5,a5")/2+COUNTIF($G1181:$BP1181,"p5,b5")/2+COUNTIF($G1181:$BP1181,"p5,c5")/2+COUNTIF($G1181:$BP1181,"p5,d5")/2</f>
        <v/>
      </c>
      <c r="BZ1181" s="63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4">
        <f>IF(BZ1181&gt;25,4,IF(BZ1181&gt;18,3,IF(BZ1181&gt;12,2,IF(BZ1181&gt;4,1,0))))-BX1181-2+1</f>
        <v/>
      </c>
      <c r="CE1181" s="30" t="n"/>
      <c r="CF1181" s="64">
        <f>CD1181*CI1181</f>
        <v/>
      </c>
      <c r="CG1181" s="65">
        <f>F1181-BY1181+1</f>
        <v/>
      </c>
      <c r="CH1181" s="64">
        <f>CE1181*16</f>
        <v/>
      </c>
      <c r="CI1181" s="66">
        <f>VLOOKUP(A1181,[1]DATA!$A$6:$AI$331,34,0)</f>
        <v/>
      </c>
      <c r="CJ1181" s="67">
        <f>VLOOKUP(A1181,[2]CHAMCONG!A$7:CI$333,79,0)</f>
        <v/>
      </c>
      <c r="CK1181" s="68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62">
        <f>COUNTIF($G1182:$BP1182,"a")+COUNTIF($G1182:$BP1182,"r0,a5")/2+COUNTIF($G1182:$BP1182,"p5,a5")/2</f>
        <v/>
      </c>
      <c r="BR1182" s="62">
        <f>COUNTIF($G1182:$BP1182,"d")+COUNTIF($G1182:$BP1182,"r0,d5")/2+COUNTIF($G1182:$BP1182,"p5,d5")/2</f>
        <v/>
      </c>
      <c r="BS1182" s="62">
        <f>COUNTIF($G1182:$BP1182,"b")+COUNTIF($G1182:$BP1182,"r0,b5")/2+COUNTIF($G1182:$BP1182,"p5,b5")/2</f>
        <v/>
      </c>
      <c r="BT1182" s="62">
        <f>COUNTIF($G1182:$BP1182,"c")+COUNTIF($G1182:$BP1182,"r0,c5")/2+COUNTIF($G1182:$BP1182,"p5,c5")/2</f>
        <v/>
      </c>
      <c r="BU1182" s="62">
        <f>COUNTIF($G1182:$BP1182,"KH")+COUNTIF($G1182:$BP1182,"TL")+COUNTIF($G1182:$BP1182,"L")</f>
        <v/>
      </c>
      <c r="BV1182" s="62" t="n"/>
      <c r="BW1182" s="62">
        <f>COUNTIF($G1182:$BP1182,"hh")</f>
        <v/>
      </c>
      <c r="BX1182" s="62">
        <f>COUNTIF($G1182:$BP1182,"nt7")</f>
        <v/>
      </c>
      <c r="BY1182" s="62">
        <f>COUNTIF($G1182:$BP1182,"P")+COUNTIF($G1182:$BP1182,"p5,a5")/2+COUNTIF($G1182:$BP1182,"p5,b5")/2+COUNTIF($G1182:$BP1182,"p5,c5")/2+COUNTIF($G1182:$BP1182,"p5,d5")/2</f>
        <v/>
      </c>
      <c r="BZ1182" s="63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4">
        <f>IF(BZ1182&gt;25,4,IF(BZ1182&gt;18,3,IF(BZ1182&gt;12,2,IF(BZ1182&gt;4,1,0))))-BX1182-2+1</f>
        <v/>
      </c>
      <c r="CE1182" s="30" t="n"/>
      <c r="CF1182" s="64">
        <f>CD1182*CI1182</f>
        <v/>
      </c>
      <c r="CG1182" s="65">
        <f>F1182-BY1182+1</f>
        <v/>
      </c>
      <c r="CH1182" s="64">
        <f>CE1182*16</f>
        <v/>
      </c>
      <c r="CI1182" s="66">
        <f>VLOOKUP(A1182,[1]DATA!$A$6:$AI$331,34,0)</f>
        <v/>
      </c>
      <c r="CJ1182" s="67">
        <f>VLOOKUP(A1182,[2]CHAMCONG!A$7:CI$333,79,0)</f>
        <v/>
      </c>
      <c r="CK1182" s="68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62">
        <f>COUNTIF($G1183:$BP1183,"a")+COUNTIF($G1183:$BP1183,"r0,a5")/2+COUNTIF($G1183:$BP1183,"p5,a5")/2</f>
        <v/>
      </c>
      <c r="BR1183" s="62">
        <f>COUNTIF($G1183:$BP1183,"d")+COUNTIF($G1183:$BP1183,"r0,d5")/2+COUNTIF($G1183:$BP1183,"p5,d5")/2</f>
        <v/>
      </c>
      <c r="BS1183" s="62">
        <f>COUNTIF($G1183:$BP1183,"b")+COUNTIF($G1183:$BP1183,"r0,b5")/2+COUNTIF($G1183:$BP1183,"p5,b5")/2</f>
        <v/>
      </c>
      <c r="BT1183" s="62">
        <f>COUNTIF($G1183:$BP1183,"c")+COUNTIF($G1183:$BP1183,"r0,c5")/2+COUNTIF($G1183:$BP1183,"p5,c5")/2</f>
        <v/>
      </c>
      <c r="BU1183" s="62">
        <f>COUNTIF($G1183:$BP1183,"KH")+COUNTIF($G1183:$BP1183,"TL")+COUNTIF($G1183:$BP1183,"L")</f>
        <v/>
      </c>
      <c r="BV1183" s="62" t="n"/>
      <c r="BW1183" s="62">
        <f>COUNTIF($G1183:$BP1183,"hh")</f>
        <v/>
      </c>
      <c r="BX1183" s="62">
        <f>COUNTIF($G1183:$BP1183,"nt7")</f>
        <v/>
      </c>
      <c r="BY1183" s="62">
        <f>COUNTIF($G1183:$BP1183,"P")+COUNTIF($G1183:$BP1183,"p5,a5")/2+COUNTIF($G1183:$BP1183,"p5,b5")/2+COUNTIF($G1183:$BP1183,"p5,c5")/2+COUNTIF($G1183:$BP1183,"p5,d5")/2</f>
        <v/>
      </c>
      <c r="BZ1183" s="63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4">
        <f>IF(BZ1183&gt;25,4,IF(BZ1183&gt;18,3,IF(BZ1183&gt;12,2,IF(BZ1183&gt;4,1,0))))-BX1183-2+1</f>
        <v/>
      </c>
      <c r="CE1183" s="30" t="n"/>
      <c r="CF1183" s="64">
        <f>CD1183*CI1183</f>
        <v/>
      </c>
      <c r="CG1183" s="65">
        <f>F1183-BY1183+1</f>
        <v/>
      </c>
      <c r="CH1183" s="64">
        <f>CE1183*16</f>
        <v/>
      </c>
      <c r="CI1183" s="66">
        <f>VLOOKUP(A1183,[1]DATA!$A$6:$AI$331,34,0)</f>
        <v/>
      </c>
      <c r="CJ1183" s="67">
        <f>VLOOKUP(A1183,[2]CHAMCONG!A$7:CI$333,79,0)</f>
        <v/>
      </c>
      <c r="CK1183" s="68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62">
        <f>COUNTIF($G1184:$BP1184,"a")+COUNTIF($G1184:$BP1184,"r0,a5")/2+COUNTIF($G1184:$BP1184,"p5,a5")/2</f>
        <v/>
      </c>
      <c r="BR1184" s="62">
        <f>COUNTIF($G1184:$BP1184,"d")+COUNTIF($G1184:$BP1184,"r0,d5")/2+COUNTIF($G1184:$BP1184,"p5,d5")/2</f>
        <v/>
      </c>
      <c r="BS1184" s="62">
        <f>COUNTIF($G1184:$BP1184,"b")+COUNTIF($G1184:$BP1184,"r0,b5")/2+COUNTIF($G1184:$BP1184,"p5,b5")/2</f>
        <v/>
      </c>
      <c r="BT1184" s="62">
        <f>COUNTIF($G1184:$BP1184,"c")+COUNTIF($G1184:$BP1184,"r0,c5")/2+COUNTIF($G1184:$BP1184,"p5,c5")/2</f>
        <v/>
      </c>
      <c r="BU1184" s="62">
        <f>COUNTIF($G1184:$BP1184,"KH")+COUNTIF($G1184:$BP1184,"TL")+COUNTIF($G1184:$BP1184,"L")</f>
        <v/>
      </c>
      <c r="BV1184" s="62" t="n"/>
      <c r="BW1184" s="62">
        <f>COUNTIF($G1184:$BP1184,"hh")</f>
        <v/>
      </c>
      <c r="BX1184" s="62">
        <f>COUNTIF($G1184:$BP1184,"nt7")</f>
        <v/>
      </c>
      <c r="BY1184" s="62">
        <f>COUNTIF($G1184:$BP1184,"P")+COUNTIF($G1184:$BP1184,"p5,a5")/2+COUNTIF($G1184:$BP1184,"p5,b5")/2+COUNTIF($G1184:$BP1184,"p5,c5")/2+COUNTIF($G1184:$BP1184,"p5,d5")/2</f>
        <v/>
      </c>
      <c r="BZ1184" s="63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4">
        <f>IF(BZ1184&gt;25,4,IF(BZ1184&gt;18,3,IF(BZ1184&gt;12,2,IF(BZ1184&gt;4,1,0))))-BX1184-2+1</f>
        <v/>
      </c>
      <c r="CE1184" s="30" t="n"/>
      <c r="CF1184" s="64">
        <f>CD1184*CI1184</f>
        <v/>
      </c>
      <c r="CG1184" s="65">
        <f>F1184-BY1184+1</f>
        <v/>
      </c>
      <c r="CH1184" s="64">
        <f>CE1184*16</f>
        <v/>
      </c>
      <c r="CI1184" s="66">
        <f>VLOOKUP(A1184,[1]DATA!$A$6:$AI$331,34,0)</f>
        <v/>
      </c>
      <c r="CJ1184" s="67">
        <f>VLOOKUP(A1184,[2]CHAMCONG!A$7:CI$333,79,0)</f>
        <v/>
      </c>
      <c r="CK1184" s="68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62">
        <f>COUNTIF($G1185:$BP1185,"a")+COUNTIF($G1185:$BP1185,"r0,a5")/2+COUNTIF($G1185:$BP1185,"p5,a5")/2</f>
        <v/>
      </c>
      <c r="BR1185" s="62">
        <f>COUNTIF($G1185:$BP1185,"d")+COUNTIF($G1185:$BP1185,"r0,d5")/2+COUNTIF($G1185:$BP1185,"p5,d5")/2</f>
        <v/>
      </c>
      <c r="BS1185" s="62">
        <f>COUNTIF($G1185:$BP1185,"b")+COUNTIF($G1185:$BP1185,"r0,b5")/2+COUNTIF($G1185:$BP1185,"p5,b5")/2</f>
        <v/>
      </c>
      <c r="BT1185" s="62">
        <f>COUNTIF($G1185:$BP1185,"c")+COUNTIF($G1185:$BP1185,"r0,c5")/2+COUNTIF($G1185:$BP1185,"p5,c5")/2</f>
        <v/>
      </c>
      <c r="BU1185" s="62">
        <f>COUNTIF($G1185:$BP1185,"KH")+COUNTIF($G1185:$BP1185,"TL")+COUNTIF($G1185:$BP1185,"L")</f>
        <v/>
      </c>
      <c r="BV1185" s="62" t="n"/>
      <c r="BW1185" s="62">
        <f>COUNTIF($G1185:$BP1185,"hh")</f>
        <v/>
      </c>
      <c r="BX1185" s="62">
        <f>COUNTIF($G1185:$BP1185,"nt7")</f>
        <v/>
      </c>
      <c r="BY1185" s="62">
        <f>COUNTIF($G1185:$BP1185,"P")+COUNTIF($G1185:$BP1185,"p5,a5")/2+COUNTIF($G1185:$BP1185,"p5,b5")/2+COUNTIF($G1185:$BP1185,"p5,c5")/2+COUNTIF($G1185:$BP1185,"p5,d5")/2</f>
        <v/>
      </c>
      <c r="BZ1185" s="63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4">
        <f>IF(BZ1185&gt;25,4,IF(BZ1185&gt;18,3,IF(BZ1185&gt;12,2,IF(BZ1185&gt;4,1,0))))-BX1185-2+1</f>
        <v/>
      </c>
      <c r="CE1185" s="30" t="n"/>
      <c r="CF1185" s="64">
        <f>CD1185*CI1185</f>
        <v/>
      </c>
      <c r="CG1185" s="65">
        <f>F1185-BY1185+1</f>
        <v/>
      </c>
      <c r="CH1185" s="64">
        <f>CE1185*16</f>
        <v/>
      </c>
      <c r="CI1185" s="66">
        <f>VLOOKUP(A1185,[1]DATA!$A$6:$AI$331,34,0)</f>
        <v/>
      </c>
      <c r="CJ1185" s="67">
        <f>VLOOKUP(A1185,[2]CHAMCONG!A$7:CI$333,79,0)</f>
        <v/>
      </c>
      <c r="CK1185" s="68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62">
        <f>COUNTIF($G1186:$BP1186,"a")+COUNTIF($G1186:$BP1186,"r0,a5")/2+COUNTIF($G1186:$BP1186,"p5,a5")/2</f>
        <v/>
      </c>
      <c r="BR1186" s="62">
        <f>COUNTIF($G1186:$BP1186,"d")+COUNTIF($G1186:$BP1186,"r0,d5")/2+COUNTIF($G1186:$BP1186,"p5,d5")/2</f>
        <v/>
      </c>
      <c r="BS1186" s="62">
        <f>COUNTIF($G1186:$BP1186,"b")+COUNTIF($G1186:$BP1186,"r0,b5")/2+COUNTIF($G1186:$BP1186,"p5,b5")/2</f>
        <v/>
      </c>
      <c r="BT1186" s="62">
        <f>COUNTIF($G1186:$BP1186,"c")+COUNTIF($G1186:$BP1186,"r0,c5")/2+COUNTIF($G1186:$BP1186,"p5,c5")/2</f>
        <v/>
      </c>
      <c r="BU1186" s="62">
        <f>COUNTIF($G1186:$BP1186,"KH")+COUNTIF($G1186:$BP1186,"TL")+COUNTIF($G1186:$BP1186,"L")</f>
        <v/>
      </c>
      <c r="BV1186" s="62" t="n"/>
      <c r="BW1186" s="62">
        <f>COUNTIF($G1186:$BP1186,"hh")</f>
        <v/>
      </c>
      <c r="BX1186" s="62">
        <f>COUNTIF($G1186:$BP1186,"nt7")</f>
        <v/>
      </c>
      <c r="BY1186" s="62">
        <f>COUNTIF($G1186:$BP1186,"P")+COUNTIF($G1186:$BP1186,"p5,a5")/2+COUNTIF($G1186:$BP1186,"p5,b5")/2+COUNTIF($G1186:$BP1186,"p5,c5")/2+COUNTIF($G1186:$BP1186,"p5,d5")/2</f>
        <v/>
      </c>
      <c r="BZ1186" s="63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4">
        <f>IF(BZ1186&gt;25,4,IF(BZ1186&gt;18,3,IF(BZ1186&gt;12,2,IF(BZ1186&gt;4,1,0))))-BX1186-2+1</f>
        <v/>
      </c>
      <c r="CE1186" s="30" t="n"/>
      <c r="CF1186" s="64">
        <f>CD1186*CI1186</f>
        <v/>
      </c>
      <c r="CG1186" s="65">
        <f>F1186-BY1186+1</f>
        <v/>
      </c>
      <c r="CH1186" s="64">
        <f>CE1186*16</f>
        <v/>
      </c>
      <c r="CI1186" s="66">
        <f>VLOOKUP(A1186,[1]DATA!$A$6:$AI$331,34,0)</f>
        <v/>
      </c>
      <c r="CJ1186" s="67">
        <f>VLOOKUP(A1186,[2]CHAMCONG!A$7:CI$333,79,0)</f>
        <v/>
      </c>
      <c r="CK1186" s="68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62">
        <f>COUNTIF($G1187:$BP1187,"a")+COUNTIF($G1187:$BP1187,"r0,a5")/2+COUNTIF($G1187:$BP1187,"p5,a5")/2</f>
        <v/>
      </c>
      <c r="BR1187" s="62">
        <f>COUNTIF($G1187:$BP1187,"d")+COUNTIF($G1187:$BP1187,"r0,d5")/2+COUNTIF($G1187:$BP1187,"p5,d5")/2</f>
        <v/>
      </c>
      <c r="BS1187" s="62">
        <f>COUNTIF($G1187:$BP1187,"b")+COUNTIF($G1187:$BP1187,"r0,b5")/2+COUNTIF($G1187:$BP1187,"p5,b5")/2</f>
        <v/>
      </c>
      <c r="BT1187" s="62">
        <f>COUNTIF($G1187:$BP1187,"c")+COUNTIF($G1187:$BP1187,"r0,c5")/2+COUNTIF($G1187:$BP1187,"p5,c5")/2</f>
        <v/>
      </c>
      <c r="BU1187" s="62">
        <f>COUNTIF($G1187:$BP1187,"KH")+COUNTIF($G1187:$BP1187,"TL")+COUNTIF($G1187:$BP1187,"L")</f>
        <v/>
      </c>
      <c r="BV1187" s="62" t="n"/>
      <c r="BW1187" s="62">
        <f>COUNTIF($G1187:$BP1187,"hh")</f>
        <v/>
      </c>
      <c r="BX1187" s="62">
        <f>COUNTIF($G1187:$BP1187,"nt7")</f>
        <v/>
      </c>
      <c r="BY1187" s="62">
        <f>COUNTIF($G1187:$BP1187,"P")+COUNTIF($G1187:$BP1187,"p5,a5")/2+COUNTIF($G1187:$BP1187,"p5,b5")/2+COUNTIF($G1187:$BP1187,"p5,c5")/2+COUNTIF($G1187:$BP1187,"p5,d5")/2</f>
        <v/>
      </c>
      <c r="BZ1187" s="63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4">
        <f>IF(BZ1187&gt;25,4,IF(BZ1187&gt;18,3,IF(BZ1187&gt;12,2,IF(BZ1187&gt;4,1,0))))-BX1187-2+1</f>
        <v/>
      </c>
      <c r="CE1187" s="30" t="n"/>
      <c r="CF1187" s="64">
        <f>CD1187*CI1187</f>
        <v/>
      </c>
      <c r="CG1187" s="65">
        <f>F1187-BY1187+1</f>
        <v/>
      </c>
      <c r="CH1187" s="64">
        <f>CE1187*16</f>
        <v/>
      </c>
      <c r="CI1187" s="66">
        <f>VLOOKUP(A1187,[1]DATA!$A$6:$AI$331,34,0)</f>
        <v/>
      </c>
      <c r="CJ1187" s="67">
        <f>VLOOKUP(A1187,[2]CHAMCONG!A$7:CI$333,79,0)</f>
        <v/>
      </c>
      <c r="CK1187" s="68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62">
        <f>COUNTIF($G1188:$BP1188,"a")+COUNTIF($G1188:$BP1188,"r0,a5")/2+COUNTIF($G1188:$BP1188,"p5,a5")/2</f>
        <v/>
      </c>
      <c r="BR1188" s="62">
        <f>COUNTIF($G1188:$BP1188,"d")+COUNTIF($G1188:$BP1188,"r0,d5")/2+COUNTIF($G1188:$BP1188,"p5,d5")/2</f>
        <v/>
      </c>
      <c r="BS1188" s="62">
        <f>COUNTIF($G1188:$BP1188,"b")+COUNTIF($G1188:$BP1188,"r0,b5")/2+COUNTIF($G1188:$BP1188,"p5,b5")/2</f>
        <v/>
      </c>
      <c r="BT1188" s="62">
        <f>COUNTIF($G1188:$BP1188,"c")+COUNTIF($G1188:$BP1188,"r0,c5")/2+COUNTIF($G1188:$BP1188,"p5,c5")/2</f>
        <v/>
      </c>
      <c r="BU1188" s="62">
        <f>COUNTIF($G1188:$BP1188,"KH")+COUNTIF($G1188:$BP1188,"TL")+COUNTIF($G1188:$BP1188,"L")</f>
        <v/>
      </c>
      <c r="BV1188" s="62" t="n"/>
      <c r="BW1188" s="62">
        <f>COUNTIF($G1188:$BP1188,"hh")</f>
        <v/>
      </c>
      <c r="BX1188" s="62">
        <f>COUNTIF($G1188:$BP1188,"nt7")</f>
        <v/>
      </c>
      <c r="BY1188" s="62">
        <f>COUNTIF($G1188:$BP1188,"P")+COUNTIF($G1188:$BP1188,"p5,a5")/2+COUNTIF($G1188:$BP1188,"p5,b5")/2+COUNTIF($G1188:$BP1188,"p5,c5")/2+COUNTIF($G1188:$BP1188,"p5,d5")/2</f>
        <v/>
      </c>
      <c r="BZ1188" s="63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4">
        <f>IF(BZ1188&gt;25,4,IF(BZ1188&gt;18,3,IF(BZ1188&gt;12,2,IF(BZ1188&gt;4,1,0))))-BX1188-2+1</f>
        <v/>
      </c>
      <c r="CE1188" s="30" t="n"/>
      <c r="CF1188" s="64">
        <f>CD1188*CI1188</f>
        <v/>
      </c>
      <c r="CG1188" s="65">
        <f>F1188-BY1188+1</f>
        <v/>
      </c>
      <c r="CH1188" s="64">
        <f>CE1188*16</f>
        <v/>
      </c>
      <c r="CI1188" s="66">
        <f>VLOOKUP(A1188,[1]DATA!$A$6:$AI$331,34,0)</f>
        <v/>
      </c>
      <c r="CJ1188" s="67">
        <f>VLOOKUP(A1188,[2]CHAMCONG!A$7:CI$333,79,0)</f>
        <v/>
      </c>
      <c r="CK1188" s="68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62">
        <f>COUNTIF($G1189:$BP1189,"a")+COUNTIF($G1189:$BP1189,"r0,a5")/2+COUNTIF($G1189:$BP1189,"p5,a5")/2</f>
        <v/>
      </c>
      <c r="BR1189" s="62">
        <f>COUNTIF($G1189:$BP1189,"d")+COUNTIF($G1189:$BP1189,"r0,d5")/2+COUNTIF($G1189:$BP1189,"p5,d5")/2</f>
        <v/>
      </c>
      <c r="BS1189" s="62">
        <f>COUNTIF($G1189:$BP1189,"b")+COUNTIF($G1189:$BP1189,"r0,b5")/2+COUNTIF($G1189:$BP1189,"p5,b5")/2</f>
        <v/>
      </c>
      <c r="BT1189" s="62">
        <f>COUNTIF($G1189:$BP1189,"c")+COUNTIF($G1189:$BP1189,"r0,c5")/2+COUNTIF($G1189:$BP1189,"p5,c5")/2</f>
        <v/>
      </c>
      <c r="BU1189" s="62">
        <f>COUNTIF($G1189:$BP1189,"KH")+COUNTIF($G1189:$BP1189,"TL")+COUNTIF($G1189:$BP1189,"L")</f>
        <v/>
      </c>
      <c r="BV1189" s="62" t="n"/>
      <c r="BW1189" s="62">
        <f>COUNTIF($G1189:$BP1189,"hh")</f>
        <v/>
      </c>
      <c r="BX1189" s="62">
        <f>COUNTIF($G1189:$BP1189,"nt7")</f>
        <v/>
      </c>
      <c r="BY1189" s="62">
        <f>COUNTIF($G1189:$BP1189,"P")+COUNTIF($G1189:$BP1189,"p5,a5")/2+COUNTIF($G1189:$BP1189,"p5,b5")/2+COUNTIF($G1189:$BP1189,"p5,c5")/2+COUNTIF($G1189:$BP1189,"p5,d5")/2</f>
        <v/>
      </c>
      <c r="BZ1189" s="63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4">
        <f>IF(BZ1189&gt;25,4,IF(BZ1189&gt;18,3,IF(BZ1189&gt;12,2,IF(BZ1189&gt;4,1,0))))-BX1189-2+1</f>
        <v/>
      </c>
      <c r="CE1189" s="30" t="n"/>
      <c r="CF1189" s="64">
        <f>CD1189*CI1189</f>
        <v/>
      </c>
      <c r="CG1189" s="65">
        <f>F1189-BY1189+1</f>
        <v/>
      </c>
      <c r="CH1189" s="64">
        <f>CE1189*16</f>
        <v/>
      </c>
      <c r="CI1189" s="66">
        <f>VLOOKUP(A1189,[1]DATA!$A$6:$AI$331,34,0)</f>
        <v/>
      </c>
      <c r="CJ1189" s="67">
        <f>VLOOKUP(A1189,[2]CHAMCONG!A$7:CI$333,79,0)</f>
        <v/>
      </c>
      <c r="CK1189" s="68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62">
        <f>COUNTIF($G1190:$BP1190,"a")+COUNTIF($G1190:$BP1190,"r0,a5")/2+COUNTIF($G1190:$BP1190,"p5,a5")/2</f>
        <v/>
      </c>
      <c r="BR1190" s="62">
        <f>COUNTIF($G1190:$BP1190,"d")+COUNTIF($G1190:$BP1190,"r0,d5")/2+COUNTIF($G1190:$BP1190,"p5,d5")/2</f>
        <v/>
      </c>
      <c r="BS1190" s="62">
        <f>COUNTIF($G1190:$BP1190,"b")+COUNTIF($G1190:$BP1190,"r0,b5")/2+COUNTIF($G1190:$BP1190,"p5,b5")/2</f>
        <v/>
      </c>
      <c r="BT1190" s="62">
        <f>COUNTIF($G1190:$BP1190,"c")+COUNTIF($G1190:$BP1190,"r0,c5")/2+COUNTIF($G1190:$BP1190,"p5,c5")/2</f>
        <v/>
      </c>
      <c r="BU1190" s="62">
        <f>COUNTIF($G1190:$BP1190,"KH")+COUNTIF($G1190:$BP1190,"TL")+COUNTIF($G1190:$BP1190,"L")</f>
        <v/>
      </c>
      <c r="BV1190" s="62" t="n"/>
      <c r="BW1190" s="62">
        <f>COUNTIF($G1190:$BP1190,"hh")</f>
        <v/>
      </c>
      <c r="BX1190" s="62">
        <f>COUNTIF($G1190:$BP1190,"nt7")</f>
        <v/>
      </c>
      <c r="BY1190" s="62">
        <f>COUNTIF($G1190:$BP1190,"P")+COUNTIF($G1190:$BP1190,"p5,a5")/2+COUNTIF($G1190:$BP1190,"p5,b5")/2+COUNTIF($G1190:$BP1190,"p5,c5")/2+COUNTIF($G1190:$BP1190,"p5,d5")/2</f>
        <v/>
      </c>
      <c r="BZ1190" s="63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4">
        <f>IF(BZ1190&gt;25,4,IF(BZ1190&gt;18,3,IF(BZ1190&gt;12,2,IF(BZ1190&gt;4,1,0))))-BX1190-2+1</f>
        <v/>
      </c>
      <c r="CE1190" s="30" t="n"/>
      <c r="CF1190" s="64">
        <f>CD1190*CI1190</f>
        <v/>
      </c>
      <c r="CG1190" s="65">
        <f>F1190-BY1190+1</f>
        <v/>
      </c>
      <c r="CH1190" s="64">
        <f>CE1190*16</f>
        <v/>
      </c>
      <c r="CI1190" s="66">
        <f>VLOOKUP(A1190,[1]DATA!$A$6:$AI$331,34,0)</f>
        <v/>
      </c>
      <c r="CJ1190" s="67">
        <f>VLOOKUP(A1190,[2]CHAMCONG!A$7:CI$333,79,0)</f>
        <v/>
      </c>
      <c r="CK1190" s="68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62">
        <f>COUNTIF($G1191:$BP1191,"a")+COUNTIF($G1191:$BP1191,"r0,a5")/2+COUNTIF($G1191:$BP1191,"p5,a5")/2</f>
        <v/>
      </c>
      <c r="BR1191" s="62">
        <f>COUNTIF($G1191:$BP1191,"d")+COUNTIF($G1191:$BP1191,"r0,d5")/2+COUNTIF($G1191:$BP1191,"p5,d5")/2</f>
        <v/>
      </c>
      <c r="BS1191" s="62">
        <f>COUNTIF($G1191:$BP1191,"b")+COUNTIF($G1191:$BP1191,"r0,b5")/2+COUNTIF($G1191:$BP1191,"p5,b5")/2</f>
        <v/>
      </c>
      <c r="BT1191" s="62">
        <f>COUNTIF($G1191:$BP1191,"c")+COUNTIF($G1191:$BP1191,"r0,c5")/2+COUNTIF($G1191:$BP1191,"p5,c5")/2</f>
        <v/>
      </c>
      <c r="BU1191" s="62">
        <f>COUNTIF($G1191:$BP1191,"KH")+COUNTIF($G1191:$BP1191,"TL")+COUNTIF($G1191:$BP1191,"L")</f>
        <v/>
      </c>
      <c r="BV1191" s="62" t="n"/>
      <c r="BW1191" s="62">
        <f>COUNTIF($G1191:$BP1191,"hh")</f>
        <v/>
      </c>
      <c r="BX1191" s="62">
        <f>COUNTIF($G1191:$BP1191,"nt7")</f>
        <v/>
      </c>
      <c r="BY1191" s="62">
        <f>COUNTIF($G1191:$BP1191,"P")+COUNTIF($G1191:$BP1191,"p5,a5")/2+COUNTIF($G1191:$BP1191,"p5,b5")/2+COUNTIF($G1191:$BP1191,"p5,c5")/2+COUNTIF($G1191:$BP1191,"p5,d5")/2</f>
        <v/>
      </c>
      <c r="BZ1191" s="63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4">
        <f>IF(BZ1191&gt;25,4,IF(BZ1191&gt;18,3,IF(BZ1191&gt;12,2,IF(BZ1191&gt;4,1,0))))-BX1191-2+1</f>
        <v/>
      </c>
      <c r="CE1191" s="30" t="n"/>
      <c r="CF1191" s="64">
        <f>CD1191*CI1191</f>
        <v/>
      </c>
      <c r="CG1191" s="65">
        <f>F1191-BY1191+1</f>
        <v/>
      </c>
      <c r="CH1191" s="64">
        <f>CE1191*16</f>
        <v/>
      </c>
      <c r="CI1191" s="66">
        <f>VLOOKUP(A1191,[1]DATA!$A$6:$AI$331,34,0)</f>
        <v/>
      </c>
      <c r="CJ1191" s="67">
        <f>VLOOKUP(A1191,[2]CHAMCONG!A$7:CI$333,79,0)</f>
        <v/>
      </c>
      <c r="CK1191" s="68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62">
        <f>COUNTIF($G1192:$BP1192,"a")+COUNTIF($G1192:$BP1192,"r0,a5")/2+COUNTIF($G1192:$BP1192,"p5,a5")/2</f>
        <v/>
      </c>
      <c r="BR1192" s="62">
        <f>COUNTIF($G1192:$BP1192,"d")+COUNTIF($G1192:$BP1192,"r0,d5")/2+COUNTIF($G1192:$BP1192,"p5,d5")/2</f>
        <v/>
      </c>
      <c r="BS1192" s="62">
        <f>COUNTIF($G1192:$BP1192,"b")+COUNTIF($G1192:$BP1192,"r0,b5")/2+COUNTIF($G1192:$BP1192,"p5,b5")/2</f>
        <v/>
      </c>
      <c r="BT1192" s="62">
        <f>COUNTIF($G1192:$BP1192,"c")+COUNTIF($G1192:$BP1192,"r0,c5")/2+COUNTIF($G1192:$BP1192,"p5,c5")/2</f>
        <v/>
      </c>
      <c r="BU1192" s="62">
        <f>COUNTIF($G1192:$BP1192,"KH")+COUNTIF($G1192:$BP1192,"TL")+COUNTIF($G1192:$BP1192,"L")</f>
        <v/>
      </c>
      <c r="BV1192" s="62" t="n"/>
      <c r="BW1192" s="62">
        <f>COUNTIF($G1192:$BP1192,"hh")</f>
        <v/>
      </c>
      <c r="BX1192" s="62">
        <f>COUNTIF($G1192:$BP1192,"nt7")</f>
        <v/>
      </c>
      <c r="BY1192" s="62">
        <f>COUNTIF($G1192:$BP1192,"P")+COUNTIF($G1192:$BP1192,"p5,a5")/2+COUNTIF($G1192:$BP1192,"p5,b5")/2+COUNTIF($G1192:$BP1192,"p5,c5")/2+COUNTIF($G1192:$BP1192,"p5,d5")/2</f>
        <v/>
      </c>
      <c r="BZ1192" s="63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4">
        <f>IF(BZ1192&gt;25,4,IF(BZ1192&gt;18,3,IF(BZ1192&gt;12,2,IF(BZ1192&gt;4,1,0))))-BX1192-2+1</f>
        <v/>
      </c>
      <c r="CE1192" s="30" t="n"/>
      <c r="CF1192" s="64">
        <f>CD1192*CI1192</f>
        <v/>
      </c>
      <c r="CG1192" s="65">
        <f>F1192-BY1192+1</f>
        <v/>
      </c>
      <c r="CH1192" s="64">
        <f>CE1192*16</f>
        <v/>
      </c>
      <c r="CI1192" s="66">
        <f>VLOOKUP(A1192,[1]DATA!$A$6:$AI$331,34,0)</f>
        <v/>
      </c>
      <c r="CJ1192" s="67">
        <f>VLOOKUP(A1192,[2]CHAMCONG!A$7:CI$333,79,0)</f>
        <v/>
      </c>
      <c r="CK1192" s="68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62">
        <f>COUNTIF($G1193:$BP1193,"a")+COUNTIF($G1193:$BP1193,"r0,a5")/2+COUNTIF($G1193:$BP1193,"p5,a5")/2</f>
        <v/>
      </c>
      <c r="BR1193" s="62">
        <f>COUNTIF($G1193:$BP1193,"d")+COUNTIF($G1193:$BP1193,"r0,d5")/2+COUNTIF($G1193:$BP1193,"p5,d5")/2</f>
        <v/>
      </c>
      <c r="BS1193" s="62">
        <f>COUNTIF($G1193:$BP1193,"b")+COUNTIF($G1193:$BP1193,"r0,b5")/2+COUNTIF($G1193:$BP1193,"p5,b5")/2</f>
        <v/>
      </c>
      <c r="BT1193" s="62">
        <f>COUNTIF($G1193:$BP1193,"c")+COUNTIF($G1193:$BP1193,"r0,c5")/2+COUNTIF($G1193:$BP1193,"p5,c5")/2</f>
        <v/>
      </c>
      <c r="BU1193" s="62">
        <f>COUNTIF($G1193:$BP1193,"KH")+COUNTIF($G1193:$BP1193,"TL")+COUNTIF($G1193:$BP1193,"L")</f>
        <v/>
      </c>
      <c r="BV1193" s="62" t="n"/>
      <c r="BW1193" s="62">
        <f>COUNTIF($G1193:$BP1193,"hh")</f>
        <v/>
      </c>
      <c r="BX1193" s="62">
        <f>COUNTIF($G1193:$BP1193,"nt7")</f>
        <v/>
      </c>
      <c r="BY1193" s="62">
        <f>COUNTIF($G1193:$BP1193,"P")+COUNTIF($G1193:$BP1193,"p5,a5")/2+COUNTIF($G1193:$BP1193,"p5,b5")/2+COUNTIF($G1193:$BP1193,"p5,c5")/2+COUNTIF($G1193:$BP1193,"p5,d5")/2</f>
        <v/>
      </c>
      <c r="BZ1193" s="63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4">
        <f>IF(BZ1193&gt;25,4,IF(BZ1193&gt;18,3,IF(BZ1193&gt;12,2,IF(BZ1193&gt;4,1,0))))-BX1193-2+1</f>
        <v/>
      </c>
      <c r="CE1193" s="30" t="n"/>
      <c r="CF1193" s="64">
        <f>CD1193*CI1193</f>
        <v/>
      </c>
      <c r="CG1193" s="65">
        <f>F1193-BY1193+1</f>
        <v/>
      </c>
      <c r="CH1193" s="64">
        <f>CE1193*16</f>
        <v/>
      </c>
      <c r="CI1193" s="66">
        <f>VLOOKUP(A1193,[1]DATA!$A$6:$AI$331,34,0)</f>
        <v/>
      </c>
      <c r="CJ1193" s="67">
        <f>VLOOKUP(A1193,[2]CHAMCONG!A$7:CI$333,79,0)</f>
        <v/>
      </c>
      <c r="CK1193" s="68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62">
        <f>COUNTIF($G1194:$BP1194,"a")+COUNTIF($G1194:$BP1194,"r0,a5")/2+COUNTIF($G1194:$BP1194,"p5,a5")/2</f>
        <v/>
      </c>
      <c r="BR1194" s="62">
        <f>COUNTIF($G1194:$BP1194,"d")+COUNTIF($G1194:$BP1194,"r0,d5")/2+COUNTIF($G1194:$BP1194,"p5,d5")/2</f>
        <v/>
      </c>
      <c r="BS1194" s="62">
        <f>COUNTIF($G1194:$BP1194,"b")+COUNTIF($G1194:$BP1194,"r0,b5")/2+COUNTIF($G1194:$BP1194,"p5,b5")/2</f>
        <v/>
      </c>
      <c r="BT1194" s="62">
        <f>COUNTIF($G1194:$BP1194,"c")+COUNTIF($G1194:$BP1194,"r0,c5")/2+COUNTIF($G1194:$BP1194,"p5,c5")/2</f>
        <v/>
      </c>
      <c r="BU1194" s="62">
        <f>COUNTIF($G1194:$BP1194,"KH")+COUNTIF($G1194:$BP1194,"TL")+COUNTIF($G1194:$BP1194,"L")</f>
        <v/>
      </c>
      <c r="BV1194" s="62" t="n"/>
      <c r="BW1194" s="62">
        <f>COUNTIF($G1194:$BP1194,"hh")</f>
        <v/>
      </c>
      <c r="BX1194" s="62">
        <f>COUNTIF($G1194:$BP1194,"nt7")</f>
        <v/>
      </c>
      <c r="BY1194" s="62">
        <f>COUNTIF($G1194:$BP1194,"P")+COUNTIF($G1194:$BP1194,"p5,a5")/2+COUNTIF($G1194:$BP1194,"p5,b5")/2+COUNTIF($G1194:$BP1194,"p5,c5")/2+COUNTIF($G1194:$BP1194,"p5,d5")/2</f>
        <v/>
      </c>
      <c r="BZ1194" s="63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4">
        <f>IF(BZ1194&gt;25,4,IF(BZ1194&gt;18,3,IF(BZ1194&gt;12,2,IF(BZ1194&gt;4,1,0))))-BX1194-2+1</f>
        <v/>
      </c>
      <c r="CE1194" s="30" t="n"/>
      <c r="CF1194" s="64">
        <f>CD1194*CI1194</f>
        <v/>
      </c>
      <c r="CG1194" s="65">
        <f>F1194-BY1194+1</f>
        <v/>
      </c>
      <c r="CH1194" s="64">
        <f>CE1194*16</f>
        <v/>
      </c>
      <c r="CI1194" s="66">
        <f>VLOOKUP(A1194,[1]DATA!$A$6:$AI$331,34,0)</f>
        <v/>
      </c>
      <c r="CJ1194" s="67">
        <f>VLOOKUP(A1194,[2]CHAMCONG!A$7:CI$333,79,0)</f>
        <v/>
      </c>
      <c r="CK1194" s="68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62">
        <f>COUNTIF($G1195:$BP1195,"a")+COUNTIF($G1195:$BP1195,"r0,a5")/2+COUNTIF($G1195:$BP1195,"p5,a5")/2</f>
        <v/>
      </c>
      <c r="BR1195" s="62">
        <f>COUNTIF($G1195:$BP1195,"d")+COUNTIF($G1195:$BP1195,"r0,d5")/2+COUNTIF($G1195:$BP1195,"p5,d5")/2</f>
        <v/>
      </c>
      <c r="BS1195" s="62">
        <f>COUNTIF($G1195:$BP1195,"b")+COUNTIF($G1195:$BP1195,"r0,b5")/2+COUNTIF($G1195:$BP1195,"p5,b5")/2</f>
        <v/>
      </c>
      <c r="BT1195" s="62">
        <f>COUNTIF($G1195:$BP1195,"c")+COUNTIF($G1195:$BP1195,"r0,c5")/2+COUNTIF($G1195:$BP1195,"p5,c5")/2</f>
        <v/>
      </c>
      <c r="BU1195" s="62">
        <f>COUNTIF($G1195:$BP1195,"KH")+COUNTIF($G1195:$BP1195,"TL")+COUNTIF($G1195:$BP1195,"L")</f>
        <v/>
      </c>
      <c r="BV1195" s="62" t="n"/>
      <c r="BW1195" s="62">
        <f>COUNTIF($G1195:$BP1195,"hh")</f>
        <v/>
      </c>
      <c r="BX1195" s="62">
        <f>COUNTIF($G1195:$BP1195,"nt7")</f>
        <v/>
      </c>
      <c r="BY1195" s="62">
        <f>COUNTIF($G1195:$BP1195,"P")+COUNTIF($G1195:$BP1195,"p5,a5")/2+COUNTIF($G1195:$BP1195,"p5,b5")/2+COUNTIF($G1195:$BP1195,"p5,c5")/2+COUNTIF($G1195:$BP1195,"p5,d5")/2</f>
        <v/>
      </c>
      <c r="BZ1195" s="63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4">
        <f>IF(BZ1195&gt;25,4,IF(BZ1195&gt;18,3,IF(BZ1195&gt;12,2,IF(BZ1195&gt;4,1,0))))-BX1195-2+1</f>
        <v/>
      </c>
      <c r="CE1195" s="30" t="n"/>
      <c r="CF1195" s="64">
        <f>CD1195*CI1195</f>
        <v/>
      </c>
      <c r="CG1195" s="65">
        <f>F1195-BY1195+1</f>
        <v/>
      </c>
      <c r="CH1195" s="64">
        <f>CE1195*16</f>
        <v/>
      </c>
      <c r="CI1195" s="66">
        <f>VLOOKUP(A1195,[1]DATA!$A$6:$AI$331,34,0)</f>
        <v/>
      </c>
      <c r="CJ1195" s="67">
        <f>VLOOKUP(A1195,[2]CHAMCONG!A$7:CI$333,79,0)</f>
        <v/>
      </c>
      <c r="CK1195" s="68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62">
        <f>COUNTIF($G1196:$BP1196,"a")+COUNTIF($G1196:$BP1196,"r0,a5")/2+COUNTIF($G1196:$BP1196,"p5,a5")/2</f>
        <v/>
      </c>
      <c r="BR1196" s="62">
        <f>COUNTIF($G1196:$BP1196,"d")+COUNTIF($G1196:$BP1196,"r0,d5")/2+COUNTIF($G1196:$BP1196,"p5,d5")/2</f>
        <v/>
      </c>
      <c r="BS1196" s="62">
        <f>COUNTIF($G1196:$BP1196,"b")+COUNTIF($G1196:$BP1196,"r0,b5")/2+COUNTIF($G1196:$BP1196,"p5,b5")/2</f>
        <v/>
      </c>
      <c r="BT1196" s="62">
        <f>COUNTIF($G1196:$BP1196,"c")+COUNTIF($G1196:$BP1196,"r0,c5")/2+COUNTIF($G1196:$BP1196,"p5,c5")/2</f>
        <v/>
      </c>
      <c r="BU1196" s="62">
        <f>COUNTIF($G1196:$BP1196,"KH")+COUNTIF($G1196:$BP1196,"TL")+COUNTIF($G1196:$BP1196,"L")</f>
        <v/>
      </c>
      <c r="BV1196" s="62" t="n"/>
      <c r="BW1196" s="62">
        <f>COUNTIF($G1196:$BP1196,"hh")</f>
        <v/>
      </c>
      <c r="BX1196" s="62">
        <f>COUNTIF($G1196:$BP1196,"nt7")</f>
        <v/>
      </c>
      <c r="BY1196" s="62">
        <f>COUNTIF($G1196:$BP1196,"P")+COUNTIF($G1196:$BP1196,"p5,a5")/2+COUNTIF($G1196:$BP1196,"p5,b5")/2+COUNTIF($G1196:$BP1196,"p5,c5")/2+COUNTIF($G1196:$BP1196,"p5,d5")/2</f>
        <v/>
      </c>
      <c r="BZ1196" s="63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4">
        <f>IF(BZ1196&gt;25,4,IF(BZ1196&gt;18,3,IF(BZ1196&gt;12,2,IF(BZ1196&gt;4,1,0))))-BX1196-2+1</f>
        <v/>
      </c>
      <c r="CE1196" s="30" t="n"/>
      <c r="CF1196" s="64">
        <f>CD1196*CI1196</f>
        <v/>
      </c>
      <c r="CG1196" s="65">
        <f>F1196-BY1196+1</f>
        <v/>
      </c>
      <c r="CH1196" s="64">
        <f>CE1196*16</f>
        <v/>
      </c>
      <c r="CI1196" s="66">
        <f>VLOOKUP(A1196,[1]DATA!$A$6:$AI$331,34,0)</f>
        <v/>
      </c>
      <c r="CJ1196" s="67">
        <f>VLOOKUP(A1196,[2]CHAMCONG!A$7:CI$333,79,0)</f>
        <v/>
      </c>
      <c r="CK1196" s="68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62">
        <f>COUNTIF($G1197:$BP1197,"a")+COUNTIF($G1197:$BP1197,"r0,a5")/2+COUNTIF($G1197:$BP1197,"p5,a5")/2</f>
        <v/>
      </c>
      <c r="BR1197" s="62">
        <f>COUNTIF($G1197:$BP1197,"d")+COUNTIF($G1197:$BP1197,"r0,d5")/2+COUNTIF($G1197:$BP1197,"p5,d5")/2</f>
        <v/>
      </c>
      <c r="BS1197" s="62">
        <f>COUNTIF($G1197:$BP1197,"b")+COUNTIF($G1197:$BP1197,"r0,b5")/2+COUNTIF($G1197:$BP1197,"p5,b5")/2</f>
        <v/>
      </c>
      <c r="BT1197" s="62">
        <f>COUNTIF($G1197:$BP1197,"c")+COUNTIF($G1197:$BP1197,"r0,c5")/2+COUNTIF($G1197:$BP1197,"p5,c5")/2</f>
        <v/>
      </c>
      <c r="BU1197" s="62">
        <f>COUNTIF($G1197:$BP1197,"KH")+COUNTIF($G1197:$BP1197,"TL")+COUNTIF($G1197:$BP1197,"L")</f>
        <v/>
      </c>
      <c r="BV1197" s="62" t="n"/>
      <c r="BW1197" s="62">
        <f>COUNTIF($G1197:$BP1197,"hh")</f>
        <v/>
      </c>
      <c r="BX1197" s="62">
        <f>COUNTIF($G1197:$BP1197,"nt7")</f>
        <v/>
      </c>
      <c r="BY1197" s="62">
        <f>COUNTIF($G1197:$BP1197,"P")+COUNTIF($G1197:$BP1197,"p5,a5")/2+COUNTIF($G1197:$BP1197,"p5,b5")/2+COUNTIF($G1197:$BP1197,"p5,c5")/2+COUNTIF($G1197:$BP1197,"p5,d5")/2</f>
        <v/>
      </c>
      <c r="BZ1197" s="63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4">
        <f>IF(BZ1197&gt;25,4,IF(BZ1197&gt;18,3,IF(BZ1197&gt;12,2,IF(BZ1197&gt;4,1,0))))-BX1197-2+1</f>
        <v/>
      </c>
      <c r="CE1197" s="30" t="n"/>
      <c r="CF1197" s="64">
        <f>CD1197*CI1197</f>
        <v/>
      </c>
      <c r="CG1197" s="65">
        <f>F1197-BY1197+1</f>
        <v/>
      </c>
      <c r="CH1197" s="64">
        <f>CE1197*16</f>
        <v/>
      </c>
      <c r="CI1197" s="66">
        <f>VLOOKUP(A1197,[1]DATA!$A$6:$AI$331,34,0)</f>
        <v/>
      </c>
      <c r="CJ1197" s="67">
        <f>VLOOKUP(A1197,[2]CHAMCONG!A$7:CI$333,79,0)</f>
        <v/>
      </c>
      <c r="CK1197" s="68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62">
        <f>COUNTIF($G1198:$BP1198,"a")+COUNTIF($G1198:$BP1198,"r0,a5")/2+COUNTIF($G1198:$BP1198,"p5,a5")/2</f>
        <v/>
      </c>
      <c r="BR1198" s="62">
        <f>COUNTIF($G1198:$BP1198,"d")+COUNTIF($G1198:$BP1198,"r0,d5")/2+COUNTIF($G1198:$BP1198,"p5,d5")/2</f>
        <v/>
      </c>
      <c r="BS1198" s="62">
        <f>COUNTIF($G1198:$BP1198,"b")+COUNTIF($G1198:$BP1198,"r0,b5")/2+COUNTIF($G1198:$BP1198,"p5,b5")/2</f>
        <v/>
      </c>
      <c r="BT1198" s="62">
        <f>COUNTIF($G1198:$BP1198,"c")+COUNTIF($G1198:$BP1198,"r0,c5")/2+COUNTIF($G1198:$BP1198,"p5,c5")/2</f>
        <v/>
      </c>
      <c r="BU1198" s="62">
        <f>COUNTIF($G1198:$BP1198,"KH")+COUNTIF($G1198:$BP1198,"TL")+COUNTIF($G1198:$BP1198,"L")</f>
        <v/>
      </c>
      <c r="BV1198" s="62" t="n"/>
      <c r="BW1198" s="62">
        <f>COUNTIF($G1198:$BP1198,"hh")</f>
        <v/>
      </c>
      <c r="BX1198" s="62">
        <f>COUNTIF($G1198:$BP1198,"nt7")</f>
        <v/>
      </c>
      <c r="BY1198" s="62">
        <f>COUNTIF($G1198:$BP1198,"P")+COUNTIF($G1198:$BP1198,"p5,a5")/2+COUNTIF($G1198:$BP1198,"p5,b5")/2+COUNTIF($G1198:$BP1198,"p5,c5")/2+COUNTIF($G1198:$BP1198,"p5,d5")/2</f>
        <v/>
      </c>
      <c r="BZ1198" s="63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4">
        <f>IF(BZ1198&gt;25,4,IF(BZ1198&gt;18,3,IF(BZ1198&gt;12,2,IF(BZ1198&gt;4,1,0))))-BX1198-2+1</f>
        <v/>
      </c>
      <c r="CE1198" s="30" t="n"/>
      <c r="CF1198" s="64">
        <f>CD1198*CI1198</f>
        <v/>
      </c>
      <c r="CG1198" s="65">
        <f>F1198-BY1198+1</f>
        <v/>
      </c>
      <c r="CH1198" s="64">
        <f>CE1198*16</f>
        <v/>
      </c>
      <c r="CI1198" s="66">
        <f>VLOOKUP(A1198,[1]DATA!$A$6:$AI$331,34,0)</f>
        <v/>
      </c>
      <c r="CJ1198" s="67">
        <f>VLOOKUP(A1198,[2]CHAMCONG!A$7:CI$333,79,0)</f>
        <v/>
      </c>
      <c r="CK1198" s="68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62">
        <f>COUNTIF($G1199:$BP1199,"a")+COUNTIF($G1199:$BP1199,"r0,a5")/2+COUNTIF($G1199:$BP1199,"p5,a5")/2</f>
        <v/>
      </c>
      <c r="BR1199" s="62">
        <f>COUNTIF($G1199:$BP1199,"d")+COUNTIF($G1199:$BP1199,"r0,d5")/2+COUNTIF($G1199:$BP1199,"p5,d5")/2</f>
        <v/>
      </c>
      <c r="BS1199" s="62">
        <f>COUNTIF($G1199:$BP1199,"b")+COUNTIF($G1199:$BP1199,"r0,b5")/2+COUNTIF($G1199:$BP1199,"p5,b5")/2</f>
        <v/>
      </c>
      <c r="BT1199" s="62">
        <f>COUNTIF($G1199:$BP1199,"c")+COUNTIF($G1199:$BP1199,"r0,c5")/2+COUNTIF($G1199:$BP1199,"p5,c5")/2</f>
        <v/>
      </c>
      <c r="BU1199" s="62">
        <f>COUNTIF($G1199:$BP1199,"KH")+COUNTIF($G1199:$BP1199,"TL")+COUNTIF($G1199:$BP1199,"L")</f>
        <v/>
      </c>
      <c r="BV1199" s="62" t="n"/>
      <c r="BW1199" s="62">
        <f>COUNTIF($G1199:$BP1199,"hh")</f>
        <v/>
      </c>
      <c r="BX1199" s="62">
        <f>COUNTIF($G1199:$BP1199,"nt7")</f>
        <v/>
      </c>
      <c r="BY1199" s="62">
        <f>COUNTIF($G1199:$BP1199,"P")+COUNTIF($G1199:$BP1199,"p5,a5")/2+COUNTIF($G1199:$BP1199,"p5,b5")/2+COUNTIF($G1199:$BP1199,"p5,c5")/2+COUNTIF($G1199:$BP1199,"p5,d5")/2</f>
        <v/>
      </c>
      <c r="BZ1199" s="63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4">
        <f>IF(BZ1199&gt;25,4,IF(BZ1199&gt;18,3,IF(BZ1199&gt;12,2,IF(BZ1199&gt;4,1,0))))-BX1199-2+1</f>
        <v/>
      </c>
      <c r="CE1199" s="30" t="n"/>
      <c r="CF1199" s="64">
        <f>CD1199*CI1199</f>
        <v/>
      </c>
      <c r="CG1199" s="65">
        <f>F1199-BY1199+1</f>
        <v/>
      </c>
      <c r="CH1199" s="64">
        <f>CE1199*16</f>
        <v/>
      </c>
      <c r="CI1199" s="66">
        <f>VLOOKUP(A1199,[1]DATA!$A$6:$AI$331,34,0)</f>
        <v/>
      </c>
      <c r="CJ1199" s="67">
        <f>VLOOKUP(A1199,[2]CHAMCONG!A$7:CI$333,79,0)</f>
        <v/>
      </c>
      <c r="CK1199" s="68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62">
        <f>COUNTIF($G1200:$BP1200,"a")+COUNTIF($G1200:$BP1200,"r0,a5")/2+COUNTIF($G1200:$BP1200,"p5,a5")/2</f>
        <v/>
      </c>
      <c r="BR1200" s="62">
        <f>COUNTIF($G1200:$BP1200,"d")+COUNTIF($G1200:$BP1200,"r0,d5")/2+COUNTIF($G1200:$BP1200,"p5,d5")/2</f>
        <v/>
      </c>
      <c r="BS1200" s="62">
        <f>COUNTIF($G1200:$BP1200,"b")+COUNTIF($G1200:$BP1200,"r0,b5")/2+COUNTIF($G1200:$BP1200,"p5,b5")/2</f>
        <v/>
      </c>
      <c r="BT1200" s="62">
        <f>COUNTIF($G1200:$BP1200,"c")+COUNTIF($G1200:$BP1200,"r0,c5")/2+COUNTIF($G1200:$BP1200,"p5,c5")/2</f>
        <v/>
      </c>
      <c r="BU1200" s="62">
        <f>COUNTIF($G1200:$BP1200,"KH")+COUNTIF($G1200:$BP1200,"TL")+COUNTIF($G1200:$BP1200,"L")</f>
        <v/>
      </c>
      <c r="BV1200" s="62" t="n"/>
      <c r="BW1200" s="62">
        <f>COUNTIF($G1200:$BP1200,"hh")</f>
        <v/>
      </c>
      <c r="BX1200" s="62">
        <f>COUNTIF($G1200:$BP1200,"nt7")</f>
        <v/>
      </c>
      <c r="BY1200" s="62">
        <f>COUNTIF($G1200:$BP1200,"P")+COUNTIF($G1200:$BP1200,"p5,a5")/2+COUNTIF($G1200:$BP1200,"p5,b5")/2+COUNTIF($G1200:$BP1200,"p5,c5")/2+COUNTIF($G1200:$BP1200,"p5,d5")/2</f>
        <v/>
      </c>
      <c r="BZ1200" s="63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4">
        <f>IF(BZ1200&gt;25,4,IF(BZ1200&gt;18,3,IF(BZ1200&gt;12,2,IF(BZ1200&gt;4,1,0))))-BX1200-2+1</f>
        <v/>
      </c>
      <c r="CE1200" s="30" t="n"/>
      <c r="CF1200" s="64">
        <f>CD1200*CI1200</f>
        <v/>
      </c>
      <c r="CG1200" s="65">
        <f>F1200-BY1200+1</f>
        <v/>
      </c>
      <c r="CH1200" s="64">
        <f>CE1200*16</f>
        <v/>
      </c>
      <c r="CI1200" s="66">
        <f>VLOOKUP(A1200,[1]DATA!$A$6:$AI$331,34,0)</f>
        <v/>
      </c>
      <c r="CJ1200" s="67">
        <f>VLOOKUP(A1200,[2]CHAMCONG!A$7:CI$333,79,0)</f>
        <v/>
      </c>
      <c r="CK1200" s="68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62">
        <f>COUNTIF($G1201:$BP1201,"a")+COUNTIF($G1201:$BP1201,"r0,a5")/2+COUNTIF($G1201:$BP1201,"p5,a5")/2</f>
        <v/>
      </c>
      <c r="BR1201" s="62">
        <f>COUNTIF($G1201:$BP1201,"d")+COUNTIF($G1201:$BP1201,"r0,d5")/2+COUNTIF($G1201:$BP1201,"p5,d5")/2</f>
        <v/>
      </c>
      <c r="BS1201" s="62">
        <f>COUNTIF($G1201:$BP1201,"b")+COUNTIF($G1201:$BP1201,"r0,b5")/2+COUNTIF($G1201:$BP1201,"p5,b5")/2</f>
        <v/>
      </c>
      <c r="BT1201" s="62">
        <f>COUNTIF($G1201:$BP1201,"c")+COUNTIF($G1201:$BP1201,"r0,c5")/2+COUNTIF($G1201:$BP1201,"p5,c5")/2</f>
        <v/>
      </c>
      <c r="BU1201" s="62">
        <f>COUNTIF($G1201:$BP1201,"KH")+COUNTIF($G1201:$BP1201,"TL")+COUNTIF($G1201:$BP1201,"L")</f>
        <v/>
      </c>
      <c r="BV1201" s="62" t="n"/>
      <c r="BW1201" s="62">
        <f>COUNTIF($G1201:$BP1201,"hh")</f>
        <v/>
      </c>
      <c r="BX1201" s="62">
        <f>COUNTIF($G1201:$BP1201,"nt7")</f>
        <v/>
      </c>
      <c r="BY1201" s="62">
        <f>COUNTIF($G1201:$BP1201,"P")+COUNTIF($G1201:$BP1201,"p5,a5")/2+COUNTIF($G1201:$BP1201,"p5,b5")/2+COUNTIF($G1201:$BP1201,"p5,c5")/2+COUNTIF($G1201:$BP1201,"p5,d5")/2</f>
        <v/>
      </c>
      <c r="BZ1201" s="63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4">
        <f>IF(BZ1201&gt;25,4,IF(BZ1201&gt;18,3,IF(BZ1201&gt;12,2,IF(BZ1201&gt;4,1,0))))-BX1201-2+1</f>
        <v/>
      </c>
      <c r="CE1201" s="30" t="n"/>
      <c r="CF1201" s="64">
        <f>CD1201*CI1201</f>
        <v/>
      </c>
      <c r="CG1201" s="65">
        <f>F1201-BY1201+1</f>
        <v/>
      </c>
      <c r="CH1201" s="64">
        <f>CE1201*16</f>
        <v/>
      </c>
      <c r="CI1201" s="66">
        <f>VLOOKUP(A1201,[1]DATA!$A$6:$AI$331,34,0)</f>
        <v/>
      </c>
      <c r="CJ1201" s="67">
        <f>VLOOKUP(A1201,[2]CHAMCONG!A$7:CI$333,79,0)</f>
        <v/>
      </c>
      <c r="CK1201" s="68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62">
        <f>COUNTIF($G1202:$BP1202,"a")+COUNTIF($G1202:$BP1202,"r0,a5")/2+COUNTIF($G1202:$BP1202,"p5,a5")/2</f>
        <v/>
      </c>
      <c r="BR1202" s="62">
        <f>COUNTIF($G1202:$BP1202,"d")+COUNTIF($G1202:$BP1202,"r0,d5")/2+COUNTIF($G1202:$BP1202,"p5,d5")/2</f>
        <v/>
      </c>
      <c r="BS1202" s="62">
        <f>COUNTIF($G1202:$BP1202,"b")+COUNTIF($G1202:$BP1202,"r0,b5")/2+COUNTIF($G1202:$BP1202,"p5,b5")/2</f>
        <v/>
      </c>
      <c r="BT1202" s="62">
        <f>COUNTIF($G1202:$BP1202,"c")+COUNTIF($G1202:$BP1202,"r0,c5")/2+COUNTIF($G1202:$BP1202,"p5,c5")/2</f>
        <v/>
      </c>
      <c r="BU1202" s="62">
        <f>COUNTIF($G1202:$BP1202,"KH")+COUNTIF($G1202:$BP1202,"TL")+COUNTIF($G1202:$BP1202,"L")</f>
        <v/>
      </c>
      <c r="BV1202" s="62" t="n"/>
      <c r="BW1202" s="62">
        <f>COUNTIF($G1202:$BP1202,"hh")</f>
        <v/>
      </c>
      <c r="BX1202" s="62">
        <f>COUNTIF($G1202:$BP1202,"nt7")</f>
        <v/>
      </c>
      <c r="BY1202" s="62">
        <f>COUNTIF($G1202:$BP1202,"P")+COUNTIF($G1202:$BP1202,"p5,a5")/2+COUNTIF($G1202:$BP1202,"p5,b5")/2+COUNTIF($G1202:$BP1202,"p5,c5")/2+COUNTIF($G1202:$BP1202,"p5,d5")/2</f>
        <v/>
      </c>
      <c r="BZ1202" s="63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4">
        <f>IF(BZ1202&gt;25,4,IF(BZ1202&gt;18,3,IF(BZ1202&gt;12,2,IF(BZ1202&gt;4,1,0))))-BX1202-2+1</f>
        <v/>
      </c>
      <c r="CE1202" s="30" t="n"/>
      <c r="CF1202" s="64">
        <f>CD1202*CI1202</f>
        <v/>
      </c>
      <c r="CG1202" s="65">
        <f>F1202-BY1202+1</f>
        <v/>
      </c>
      <c r="CH1202" s="64">
        <f>CE1202*16</f>
        <v/>
      </c>
      <c r="CI1202" s="66">
        <f>VLOOKUP(A1202,[1]DATA!$A$6:$AI$331,34,0)</f>
        <v/>
      </c>
      <c r="CJ1202" s="67">
        <f>VLOOKUP(A1202,[2]CHAMCONG!A$7:CI$333,79,0)</f>
        <v/>
      </c>
      <c r="CK1202" s="68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62">
        <f>COUNTIF($G1203:$BP1203,"a")+COUNTIF($G1203:$BP1203,"r0,a5")/2+COUNTIF($G1203:$BP1203,"p5,a5")/2</f>
        <v/>
      </c>
      <c r="BR1203" s="62">
        <f>COUNTIF($G1203:$BP1203,"d")+COUNTIF($G1203:$BP1203,"r0,d5")/2+COUNTIF($G1203:$BP1203,"p5,d5")/2</f>
        <v/>
      </c>
      <c r="BS1203" s="62">
        <f>COUNTIF($G1203:$BP1203,"b")+COUNTIF($G1203:$BP1203,"r0,b5")/2+COUNTIF($G1203:$BP1203,"p5,b5")/2</f>
        <v/>
      </c>
      <c r="BT1203" s="62">
        <f>COUNTIF($G1203:$BP1203,"c")+COUNTIF($G1203:$BP1203,"r0,c5")/2+COUNTIF($G1203:$BP1203,"p5,c5")/2</f>
        <v/>
      </c>
      <c r="BU1203" s="62">
        <f>COUNTIF($G1203:$BP1203,"KH")+COUNTIF($G1203:$BP1203,"TL")+COUNTIF($G1203:$BP1203,"L")</f>
        <v/>
      </c>
      <c r="BV1203" s="62" t="n"/>
      <c r="BW1203" s="62">
        <f>COUNTIF($G1203:$BP1203,"hh")</f>
        <v/>
      </c>
      <c r="BX1203" s="62">
        <f>COUNTIF($G1203:$BP1203,"nt7")</f>
        <v/>
      </c>
      <c r="BY1203" s="62">
        <f>COUNTIF($G1203:$BP1203,"P")+COUNTIF($G1203:$BP1203,"p5,a5")/2+COUNTIF($G1203:$BP1203,"p5,b5")/2+COUNTIF($G1203:$BP1203,"p5,c5")/2+COUNTIF($G1203:$BP1203,"p5,d5")/2</f>
        <v/>
      </c>
      <c r="BZ1203" s="63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4">
        <f>IF(BZ1203&gt;25,4,IF(BZ1203&gt;18,3,IF(BZ1203&gt;12,2,IF(BZ1203&gt;4,1,0))))-BX1203-2+1</f>
        <v/>
      </c>
      <c r="CE1203" s="30" t="n"/>
      <c r="CF1203" s="64">
        <f>CD1203*CI1203</f>
        <v/>
      </c>
      <c r="CG1203" s="65">
        <f>F1203-BY1203+1</f>
        <v/>
      </c>
      <c r="CH1203" s="64">
        <f>CE1203*16</f>
        <v/>
      </c>
      <c r="CI1203" s="66">
        <f>VLOOKUP(A1203,[1]DATA!$A$6:$AI$331,34,0)</f>
        <v/>
      </c>
      <c r="CJ1203" s="67">
        <f>VLOOKUP(A1203,[2]CHAMCONG!A$7:CI$333,79,0)</f>
        <v/>
      </c>
      <c r="CK1203" s="68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62">
        <f>COUNTIF($G1204:$BP1204,"a")+COUNTIF($G1204:$BP1204,"r0,a5")/2+COUNTIF($G1204:$BP1204,"p5,a5")/2</f>
        <v/>
      </c>
      <c r="BR1204" s="62">
        <f>COUNTIF($G1204:$BP1204,"d")+COUNTIF($G1204:$BP1204,"r0,d5")/2+COUNTIF($G1204:$BP1204,"p5,d5")/2</f>
        <v/>
      </c>
      <c r="BS1204" s="62">
        <f>COUNTIF($G1204:$BP1204,"b")+COUNTIF($G1204:$BP1204,"r0,b5")/2+COUNTIF($G1204:$BP1204,"p5,b5")/2</f>
        <v/>
      </c>
      <c r="BT1204" s="62">
        <f>COUNTIF($G1204:$BP1204,"c")+COUNTIF($G1204:$BP1204,"r0,c5")/2+COUNTIF($G1204:$BP1204,"p5,c5")/2</f>
        <v/>
      </c>
      <c r="BU1204" s="62">
        <f>COUNTIF($G1204:$BP1204,"KH")+COUNTIF($G1204:$BP1204,"TL")+COUNTIF($G1204:$BP1204,"L")</f>
        <v/>
      </c>
      <c r="BV1204" s="62" t="n"/>
      <c r="BW1204" s="62">
        <f>COUNTIF($G1204:$BP1204,"hh")</f>
        <v/>
      </c>
      <c r="BX1204" s="62">
        <f>COUNTIF($G1204:$BP1204,"nt7")</f>
        <v/>
      </c>
      <c r="BY1204" s="62">
        <f>COUNTIF($G1204:$BP1204,"P")+COUNTIF($G1204:$BP1204,"p5,a5")/2+COUNTIF($G1204:$BP1204,"p5,b5")/2+COUNTIF($G1204:$BP1204,"p5,c5")/2+COUNTIF($G1204:$BP1204,"p5,d5")/2</f>
        <v/>
      </c>
      <c r="BZ1204" s="63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4">
        <f>IF(BZ1204&gt;25,4,IF(BZ1204&gt;18,3,IF(BZ1204&gt;12,2,IF(BZ1204&gt;4,1,0))))-BX1204-2+1</f>
        <v/>
      </c>
      <c r="CE1204" s="30" t="n"/>
      <c r="CF1204" s="64">
        <f>CD1204*CI1204</f>
        <v/>
      </c>
      <c r="CG1204" s="65">
        <f>F1204-BY1204+1</f>
        <v/>
      </c>
      <c r="CH1204" s="64">
        <f>CE1204*16</f>
        <v/>
      </c>
      <c r="CI1204" s="66">
        <f>VLOOKUP(A1204,[1]DATA!$A$6:$AI$331,34,0)</f>
        <v/>
      </c>
      <c r="CJ1204" s="67">
        <f>VLOOKUP(A1204,[2]CHAMCONG!A$7:CI$333,79,0)</f>
        <v/>
      </c>
      <c r="CK1204" s="68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62">
        <f>COUNTIF($G1205:$BP1205,"a")+COUNTIF($G1205:$BP1205,"r0,a5")/2+COUNTIF($G1205:$BP1205,"p5,a5")/2</f>
        <v/>
      </c>
      <c r="BR1205" s="62">
        <f>COUNTIF($G1205:$BP1205,"d")+COUNTIF($G1205:$BP1205,"r0,d5")/2+COUNTIF($G1205:$BP1205,"p5,d5")/2</f>
        <v/>
      </c>
      <c r="BS1205" s="62">
        <f>COUNTIF($G1205:$BP1205,"b")+COUNTIF($G1205:$BP1205,"r0,b5")/2+COUNTIF($G1205:$BP1205,"p5,b5")/2</f>
        <v/>
      </c>
      <c r="BT1205" s="62">
        <f>COUNTIF($G1205:$BP1205,"c")+COUNTIF($G1205:$BP1205,"r0,c5")/2+COUNTIF($G1205:$BP1205,"p5,c5")/2</f>
        <v/>
      </c>
      <c r="BU1205" s="62">
        <f>COUNTIF($G1205:$BP1205,"KH")+COUNTIF($G1205:$BP1205,"TL")+COUNTIF($G1205:$BP1205,"L")</f>
        <v/>
      </c>
      <c r="BV1205" s="62" t="n"/>
      <c r="BW1205" s="62">
        <f>COUNTIF($G1205:$BP1205,"hh")</f>
        <v/>
      </c>
      <c r="BX1205" s="62">
        <f>COUNTIF($G1205:$BP1205,"nt7")</f>
        <v/>
      </c>
      <c r="BY1205" s="62">
        <f>COUNTIF($G1205:$BP1205,"P")+COUNTIF($G1205:$BP1205,"p5,a5")/2+COUNTIF($G1205:$BP1205,"p5,b5")/2+COUNTIF($G1205:$BP1205,"p5,c5")/2+COUNTIF($G1205:$BP1205,"p5,d5")/2</f>
        <v/>
      </c>
      <c r="BZ1205" s="63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4">
        <f>IF(BZ1205&gt;25,4,IF(BZ1205&gt;18,3,IF(BZ1205&gt;12,2,IF(BZ1205&gt;4,1,0))))-BX1205-2+1</f>
        <v/>
      </c>
      <c r="CE1205" s="30" t="n"/>
      <c r="CF1205" s="64">
        <f>CD1205*CI1205</f>
        <v/>
      </c>
      <c r="CG1205" s="65">
        <f>F1205-BY1205+1</f>
        <v/>
      </c>
      <c r="CH1205" s="64">
        <f>CE1205*16</f>
        <v/>
      </c>
      <c r="CI1205" s="66">
        <f>VLOOKUP(A1205,[1]DATA!$A$6:$AI$331,34,0)</f>
        <v/>
      </c>
      <c r="CJ1205" s="67">
        <f>VLOOKUP(A1205,[2]CHAMCONG!A$7:CI$333,79,0)</f>
        <v/>
      </c>
      <c r="CK1205" s="68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62">
        <f>COUNTIF($G1206:$BP1206,"a")+COUNTIF($G1206:$BP1206,"r0,a5")/2+COUNTIF($G1206:$BP1206,"p5,a5")/2</f>
        <v/>
      </c>
      <c r="BR1206" s="62">
        <f>COUNTIF($G1206:$BP1206,"d")+COUNTIF($G1206:$BP1206,"r0,d5")/2+COUNTIF($G1206:$BP1206,"p5,d5")/2</f>
        <v/>
      </c>
      <c r="BS1206" s="62">
        <f>COUNTIF($G1206:$BP1206,"b")+COUNTIF($G1206:$BP1206,"r0,b5")/2+COUNTIF($G1206:$BP1206,"p5,b5")/2</f>
        <v/>
      </c>
      <c r="BT1206" s="62">
        <f>COUNTIF($G1206:$BP1206,"c")+COUNTIF($G1206:$BP1206,"r0,c5")/2+COUNTIF($G1206:$BP1206,"p5,c5")/2</f>
        <v/>
      </c>
      <c r="BU1206" s="62">
        <f>COUNTIF($G1206:$BP1206,"KH")+COUNTIF($G1206:$BP1206,"TL")+COUNTIF($G1206:$BP1206,"L")</f>
        <v/>
      </c>
      <c r="BV1206" s="62" t="n"/>
      <c r="BW1206" s="62">
        <f>COUNTIF($G1206:$BP1206,"hh")</f>
        <v/>
      </c>
      <c r="BX1206" s="62">
        <f>COUNTIF($G1206:$BP1206,"nt7")</f>
        <v/>
      </c>
      <c r="BY1206" s="62">
        <f>COUNTIF($G1206:$BP1206,"P")+COUNTIF($G1206:$BP1206,"p5,a5")/2+COUNTIF($G1206:$BP1206,"p5,b5")/2+COUNTIF($G1206:$BP1206,"p5,c5")/2+COUNTIF($G1206:$BP1206,"p5,d5")/2</f>
        <v/>
      </c>
      <c r="BZ1206" s="63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4">
        <f>IF(BZ1206&gt;25,4,IF(BZ1206&gt;18,3,IF(BZ1206&gt;12,2,IF(BZ1206&gt;4,1,0))))-BX1206-2+1</f>
        <v/>
      </c>
      <c r="CE1206" s="30" t="n"/>
      <c r="CF1206" s="64">
        <f>CD1206*CI1206</f>
        <v/>
      </c>
      <c r="CG1206" s="65">
        <f>F1206-BY1206+1</f>
        <v/>
      </c>
      <c r="CH1206" s="64">
        <f>CE1206*16</f>
        <v/>
      </c>
      <c r="CI1206" s="66">
        <f>VLOOKUP(A1206,[1]DATA!$A$6:$AI$331,34,0)</f>
        <v/>
      </c>
      <c r="CJ1206" s="67">
        <f>VLOOKUP(A1206,[2]CHAMCONG!A$7:CI$333,79,0)</f>
        <v/>
      </c>
      <c r="CK1206" s="68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62">
        <f>COUNTIF($G1207:$BP1207,"a")+COUNTIF($G1207:$BP1207,"r0,a5")/2+COUNTIF($G1207:$BP1207,"p5,a5")/2</f>
        <v/>
      </c>
      <c r="BR1207" s="62">
        <f>COUNTIF($G1207:$BP1207,"d")+COUNTIF($G1207:$BP1207,"r0,d5")/2+COUNTIF($G1207:$BP1207,"p5,d5")/2</f>
        <v/>
      </c>
      <c r="BS1207" s="62">
        <f>COUNTIF($G1207:$BP1207,"b")+COUNTIF($G1207:$BP1207,"r0,b5")/2+COUNTIF($G1207:$BP1207,"p5,b5")/2</f>
        <v/>
      </c>
      <c r="BT1207" s="62">
        <f>COUNTIF($G1207:$BP1207,"c")+COUNTIF($G1207:$BP1207,"r0,c5")/2+COUNTIF($G1207:$BP1207,"p5,c5")/2</f>
        <v/>
      </c>
      <c r="BU1207" s="62">
        <f>COUNTIF($G1207:$BP1207,"KH")+COUNTIF($G1207:$BP1207,"TL")+COUNTIF($G1207:$BP1207,"L")</f>
        <v/>
      </c>
      <c r="BV1207" s="62" t="n"/>
      <c r="BW1207" s="62">
        <f>COUNTIF($G1207:$BP1207,"hh")</f>
        <v/>
      </c>
      <c r="BX1207" s="62">
        <f>COUNTIF($G1207:$BP1207,"nt7")</f>
        <v/>
      </c>
      <c r="BY1207" s="62">
        <f>COUNTIF($G1207:$BP1207,"P")+COUNTIF($G1207:$BP1207,"p5,a5")/2+COUNTIF($G1207:$BP1207,"p5,b5")/2+COUNTIF($G1207:$BP1207,"p5,c5")/2+COUNTIF($G1207:$BP1207,"p5,d5")/2</f>
        <v/>
      </c>
      <c r="BZ1207" s="63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4">
        <f>IF(BZ1207&gt;25,4,IF(BZ1207&gt;18,3,IF(BZ1207&gt;12,2,IF(BZ1207&gt;4,1,0))))-BX1207-2+1</f>
        <v/>
      </c>
      <c r="CE1207" s="30" t="n"/>
      <c r="CF1207" s="64">
        <f>CD1207*CI1207</f>
        <v/>
      </c>
      <c r="CG1207" s="65">
        <f>F1207-BY1207+1</f>
        <v/>
      </c>
      <c r="CH1207" s="64">
        <f>CE1207*16</f>
        <v/>
      </c>
      <c r="CI1207" s="66">
        <f>VLOOKUP(A1207,[1]DATA!$A$6:$AI$331,34,0)</f>
        <v/>
      </c>
      <c r="CJ1207" s="67">
        <f>VLOOKUP(A1207,[2]CHAMCONG!A$7:CI$333,79,0)</f>
        <v/>
      </c>
      <c r="CK1207" s="68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62">
        <f>COUNTIF($G1208:$BP1208,"a")+COUNTIF($G1208:$BP1208,"r0,a5")/2+COUNTIF($G1208:$BP1208,"p5,a5")/2</f>
        <v/>
      </c>
      <c r="BR1208" s="62">
        <f>COUNTIF($G1208:$BP1208,"d")+COUNTIF($G1208:$BP1208,"r0,d5")/2+COUNTIF($G1208:$BP1208,"p5,d5")/2</f>
        <v/>
      </c>
      <c r="BS1208" s="62">
        <f>COUNTIF($G1208:$BP1208,"b")+COUNTIF($G1208:$BP1208,"r0,b5")/2+COUNTIF($G1208:$BP1208,"p5,b5")/2</f>
        <v/>
      </c>
      <c r="BT1208" s="62">
        <f>COUNTIF($G1208:$BP1208,"c")+COUNTIF($G1208:$BP1208,"r0,c5")/2+COUNTIF($G1208:$BP1208,"p5,c5")/2</f>
        <v/>
      </c>
      <c r="BU1208" s="62">
        <f>COUNTIF($G1208:$BP1208,"KH")+COUNTIF($G1208:$BP1208,"TL")+COUNTIF($G1208:$BP1208,"L")</f>
        <v/>
      </c>
      <c r="BV1208" s="62" t="n"/>
      <c r="BW1208" s="62">
        <f>COUNTIF($G1208:$BP1208,"hh")</f>
        <v/>
      </c>
      <c r="BX1208" s="62">
        <f>COUNTIF($G1208:$BP1208,"nt7")</f>
        <v/>
      </c>
      <c r="BY1208" s="62">
        <f>COUNTIF($G1208:$BP1208,"P")+COUNTIF($G1208:$BP1208,"p5,a5")/2+COUNTIF($G1208:$BP1208,"p5,b5")/2+COUNTIF($G1208:$BP1208,"p5,c5")/2+COUNTIF($G1208:$BP1208,"p5,d5")/2</f>
        <v/>
      </c>
      <c r="BZ1208" s="63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4">
        <f>IF(BZ1208&gt;25,4,IF(BZ1208&gt;18,3,IF(BZ1208&gt;12,2,IF(BZ1208&gt;4,1,0))))-BX1208-2+1</f>
        <v/>
      </c>
      <c r="CE1208" s="30" t="n"/>
      <c r="CF1208" s="64">
        <f>CD1208*CI1208</f>
        <v/>
      </c>
      <c r="CG1208" s="65">
        <f>F1208-BY1208+1</f>
        <v/>
      </c>
      <c r="CH1208" s="64">
        <f>CE1208*16</f>
        <v/>
      </c>
      <c r="CI1208" s="66">
        <f>VLOOKUP(A1208,[1]DATA!$A$6:$AI$331,34,0)</f>
        <v/>
      </c>
      <c r="CJ1208" s="67">
        <f>VLOOKUP(A1208,[2]CHAMCONG!A$7:CI$333,79,0)</f>
        <v/>
      </c>
      <c r="CK1208" s="68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62">
        <f>COUNTIF($G1209:$BP1209,"a")+COUNTIF($G1209:$BP1209,"r0,a5")/2+COUNTIF($G1209:$BP1209,"p5,a5")/2</f>
        <v/>
      </c>
      <c r="BR1209" s="62">
        <f>COUNTIF($G1209:$BP1209,"d")+COUNTIF($G1209:$BP1209,"r0,d5")/2+COUNTIF($G1209:$BP1209,"p5,d5")/2</f>
        <v/>
      </c>
      <c r="BS1209" s="62">
        <f>COUNTIF($G1209:$BP1209,"b")+COUNTIF($G1209:$BP1209,"r0,b5")/2+COUNTIF($G1209:$BP1209,"p5,b5")/2</f>
        <v/>
      </c>
      <c r="BT1209" s="62">
        <f>COUNTIF($G1209:$BP1209,"c")+COUNTIF($G1209:$BP1209,"r0,c5")/2+COUNTIF($G1209:$BP1209,"p5,c5")/2</f>
        <v/>
      </c>
      <c r="BU1209" s="62">
        <f>COUNTIF($G1209:$BP1209,"KH")+COUNTIF($G1209:$BP1209,"TL")+COUNTIF($G1209:$BP1209,"L")</f>
        <v/>
      </c>
      <c r="BV1209" s="62" t="n"/>
      <c r="BW1209" s="62">
        <f>COUNTIF($G1209:$BP1209,"hh")</f>
        <v/>
      </c>
      <c r="BX1209" s="62">
        <f>COUNTIF($G1209:$BP1209,"nt7")</f>
        <v/>
      </c>
      <c r="BY1209" s="62">
        <f>COUNTIF($G1209:$BP1209,"P")+COUNTIF($G1209:$BP1209,"p5,a5")/2+COUNTIF($G1209:$BP1209,"p5,b5")/2+COUNTIF($G1209:$BP1209,"p5,c5")/2+COUNTIF($G1209:$BP1209,"p5,d5")/2</f>
        <v/>
      </c>
      <c r="BZ1209" s="63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4">
        <f>IF(BZ1209&gt;25,4,IF(BZ1209&gt;18,3,IF(BZ1209&gt;12,2,IF(BZ1209&gt;4,1,0))))-BX1209-2+1</f>
        <v/>
      </c>
      <c r="CE1209" s="30" t="n"/>
      <c r="CF1209" s="64">
        <f>CD1209*CI1209</f>
        <v/>
      </c>
      <c r="CG1209" s="65">
        <f>F1209-BY1209+1</f>
        <v/>
      </c>
      <c r="CH1209" s="64">
        <f>CE1209*16</f>
        <v/>
      </c>
      <c r="CI1209" s="66">
        <f>VLOOKUP(A1209,[1]DATA!$A$6:$AI$331,34,0)</f>
        <v/>
      </c>
      <c r="CJ1209" s="67">
        <f>VLOOKUP(A1209,[2]CHAMCONG!A$7:CI$333,79,0)</f>
        <v/>
      </c>
      <c r="CK1209" s="68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62">
        <f>COUNTIF($G1210:$BP1210,"a")+COUNTIF($G1210:$BP1210,"r0,a5")/2+COUNTIF($G1210:$BP1210,"p5,a5")/2</f>
        <v/>
      </c>
      <c r="BR1210" s="62">
        <f>COUNTIF($G1210:$BP1210,"d")+COUNTIF($G1210:$BP1210,"r0,d5")/2+COUNTIF($G1210:$BP1210,"p5,d5")/2</f>
        <v/>
      </c>
      <c r="BS1210" s="62">
        <f>COUNTIF($G1210:$BP1210,"b")+COUNTIF($G1210:$BP1210,"r0,b5")/2+COUNTIF($G1210:$BP1210,"p5,b5")/2</f>
        <v/>
      </c>
      <c r="BT1210" s="62">
        <f>COUNTIF($G1210:$BP1210,"c")+COUNTIF($G1210:$BP1210,"r0,c5")/2+COUNTIF($G1210:$BP1210,"p5,c5")/2</f>
        <v/>
      </c>
      <c r="BU1210" s="62">
        <f>COUNTIF($G1210:$BP1210,"KH")+COUNTIF($G1210:$BP1210,"TL")+COUNTIF($G1210:$BP1210,"L")</f>
        <v/>
      </c>
      <c r="BV1210" s="62" t="n"/>
      <c r="BW1210" s="62">
        <f>COUNTIF($G1210:$BP1210,"hh")</f>
        <v/>
      </c>
      <c r="BX1210" s="62">
        <f>COUNTIF($G1210:$BP1210,"nt7")</f>
        <v/>
      </c>
      <c r="BY1210" s="62">
        <f>COUNTIF($G1210:$BP1210,"P")+COUNTIF($G1210:$BP1210,"p5,a5")/2+COUNTIF($G1210:$BP1210,"p5,b5")/2+COUNTIF($G1210:$BP1210,"p5,c5")/2+COUNTIF($G1210:$BP1210,"p5,d5")/2</f>
        <v/>
      </c>
      <c r="BZ1210" s="63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4">
        <f>IF(BZ1210&gt;25,4,IF(BZ1210&gt;18,3,IF(BZ1210&gt;12,2,IF(BZ1210&gt;4,1,0))))-BX1210-2+1</f>
        <v/>
      </c>
      <c r="CE1210" s="30" t="n"/>
      <c r="CF1210" s="64">
        <f>CD1210*CI1210</f>
        <v/>
      </c>
      <c r="CG1210" s="65">
        <f>F1210-BY1210+1</f>
        <v/>
      </c>
      <c r="CH1210" s="64">
        <f>CE1210*16</f>
        <v/>
      </c>
      <c r="CI1210" s="66">
        <f>VLOOKUP(A1210,[1]DATA!$A$6:$AI$331,34,0)</f>
        <v/>
      </c>
      <c r="CJ1210" s="67">
        <f>VLOOKUP(A1210,[2]CHAMCONG!A$7:CI$333,79,0)</f>
        <v/>
      </c>
      <c r="CK1210" s="68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62">
        <f>COUNTIF($G1211:$BP1211,"a")+COUNTIF($G1211:$BP1211,"r0,a5")/2+COUNTIF($G1211:$BP1211,"p5,a5")/2</f>
        <v/>
      </c>
      <c r="BR1211" s="62">
        <f>COUNTIF($G1211:$BP1211,"d")+COUNTIF($G1211:$BP1211,"r0,d5")/2+COUNTIF($G1211:$BP1211,"p5,d5")/2</f>
        <v/>
      </c>
      <c r="BS1211" s="62">
        <f>COUNTIF($G1211:$BP1211,"b")+COUNTIF($G1211:$BP1211,"r0,b5")/2+COUNTIF($G1211:$BP1211,"p5,b5")/2</f>
        <v/>
      </c>
      <c r="BT1211" s="62">
        <f>COUNTIF($G1211:$BP1211,"c")+COUNTIF($G1211:$BP1211,"r0,c5")/2+COUNTIF($G1211:$BP1211,"p5,c5")/2</f>
        <v/>
      </c>
      <c r="BU1211" s="62">
        <f>COUNTIF($G1211:$BP1211,"KH")+COUNTIF($G1211:$BP1211,"TL")+COUNTIF($G1211:$BP1211,"L")</f>
        <v/>
      </c>
      <c r="BV1211" s="62" t="n"/>
      <c r="BW1211" s="62">
        <f>COUNTIF($G1211:$BP1211,"hh")</f>
        <v/>
      </c>
      <c r="BX1211" s="62">
        <f>COUNTIF($G1211:$BP1211,"nt7")</f>
        <v/>
      </c>
      <c r="BY1211" s="62">
        <f>COUNTIF($G1211:$BP1211,"P")+COUNTIF($G1211:$BP1211,"p5,a5")/2+COUNTIF($G1211:$BP1211,"p5,b5")/2+COUNTIF($G1211:$BP1211,"p5,c5")/2+COUNTIF($G1211:$BP1211,"p5,d5")/2</f>
        <v/>
      </c>
      <c r="BZ1211" s="63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4">
        <f>IF(BZ1211&gt;25,4,IF(BZ1211&gt;18,3,IF(BZ1211&gt;12,2,IF(BZ1211&gt;4,1,0))))-BX1211-2+1</f>
        <v/>
      </c>
      <c r="CE1211" s="30" t="n"/>
      <c r="CF1211" s="64">
        <f>CD1211*CI1211</f>
        <v/>
      </c>
      <c r="CG1211" s="65">
        <f>F1211-BY1211+1</f>
        <v/>
      </c>
      <c r="CH1211" s="64">
        <f>CE1211*16</f>
        <v/>
      </c>
      <c r="CI1211" s="66">
        <f>VLOOKUP(A1211,[1]DATA!$A$6:$AI$331,34,0)</f>
        <v/>
      </c>
      <c r="CJ1211" s="67">
        <f>VLOOKUP(A1211,[2]CHAMCONG!A$7:CI$333,79,0)</f>
        <v/>
      </c>
      <c r="CK1211" s="68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62">
        <f>COUNTIF($G1212:$BP1212,"a")+COUNTIF($G1212:$BP1212,"r0,a5")/2+COUNTIF($G1212:$BP1212,"p5,a5")/2</f>
        <v/>
      </c>
      <c r="BR1212" s="62">
        <f>COUNTIF($G1212:$BP1212,"d")+COUNTIF($G1212:$BP1212,"r0,d5")/2+COUNTIF($G1212:$BP1212,"p5,d5")/2</f>
        <v/>
      </c>
      <c r="BS1212" s="62">
        <f>COUNTIF($G1212:$BP1212,"b")+COUNTIF($G1212:$BP1212,"r0,b5")/2+COUNTIF($G1212:$BP1212,"p5,b5")/2</f>
        <v/>
      </c>
      <c r="BT1212" s="62">
        <f>COUNTIF($G1212:$BP1212,"c")+COUNTIF($G1212:$BP1212,"r0,c5")/2+COUNTIF($G1212:$BP1212,"p5,c5")/2</f>
        <v/>
      </c>
      <c r="BU1212" s="62">
        <f>COUNTIF($G1212:$BP1212,"KH")+COUNTIF($G1212:$BP1212,"TL")+COUNTIF($G1212:$BP1212,"L")</f>
        <v/>
      </c>
      <c r="BV1212" s="62" t="n"/>
      <c r="BW1212" s="62">
        <f>COUNTIF($G1212:$BP1212,"hh")</f>
        <v/>
      </c>
      <c r="BX1212" s="62">
        <f>COUNTIF($G1212:$BP1212,"nt7")</f>
        <v/>
      </c>
      <c r="BY1212" s="62">
        <f>COUNTIF($G1212:$BP1212,"P")+COUNTIF($G1212:$BP1212,"p5,a5")/2+COUNTIF($G1212:$BP1212,"p5,b5")/2+COUNTIF($G1212:$BP1212,"p5,c5")/2+COUNTIF($G1212:$BP1212,"p5,d5")/2</f>
        <v/>
      </c>
      <c r="BZ1212" s="63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4">
        <f>IF(BZ1212&gt;25,4,IF(BZ1212&gt;18,3,IF(BZ1212&gt;12,2,IF(BZ1212&gt;4,1,0))))-BX1212-2+1</f>
        <v/>
      </c>
      <c r="CE1212" s="30" t="n"/>
      <c r="CF1212" s="64">
        <f>CD1212*CI1212</f>
        <v/>
      </c>
      <c r="CG1212" s="65">
        <f>F1212-BY1212+1</f>
        <v/>
      </c>
      <c r="CH1212" s="64">
        <f>CE1212*16</f>
        <v/>
      </c>
      <c r="CI1212" s="66">
        <f>VLOOKUP(A1212,[1]DATA!$A$6:$AI$331,34,0)</f>
        <v/>
      </c>
      <c r="CJ1212" s="67">
        <f>VLOOKUP(A1212,[2]CHAMCONG!A$7:CI$333,79,0)</f>
        <v/>
      </c>
      <c r="CK1212" s="68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62">
        <f>COUNTIF($G1213:$BP1213,"a")+COUNTIF($G1213:$BP1213,"r0,a5")/2+COUNTIF($G1213:$BP1213,"p5,a5")/2</f>
        <v/>
      </c>
      <c r="BR1213" s="62">
        <f>COUNTIF($G1213:$BP1213,"d")+COUNTIF($G1213:$BP1213,"r0,d5")/2+COUNTIF($G1213:$BP1213,"p5,d5")/2</f>
        <v/>
      </c>
      <c r="BS1213" s="62">
        <f>COUNTIF($G1213:$BP1213,"b")+COUNTIF($G1213:$BP1213,"r0,b5")/2+COUNTIF($G1213:$BP1213,"p5,b5")/2</f>
        <v/>
      </c>
      <c r="BT1213" s="62">
        <f>COUNTIF($G1213:$BP1213,"c")+COUNTIF($G1213:$BP1213,"r0,c5")/2+COUNTIF($G1213:$BP1213,"p5,c5")/2</f>
        <v/>
      </c>
      <c r="BU1213" s="62">
        <f>COUNTIF($G1213:$BP1213,"KH")+COUNTIF($G1213:$BP1213,"TL")+COUNTIF($G1213:$BP1213,"L")</f>
        <v/>
      </c>
      <c r="BV1213" s="62" t="n"/>
      <c r="BW1213" s="62">
        <f>COUNTIF($G1213:$BP1213,"hh")</f>
        <v/>
      </c>
      <c r="BX1213" s="62">
        <f>COUNTIF($G1213:$BP1213,"nt7")</f>
        <v/>
      </c>
      <c r="BY1213" s="62">
        <f>COUNTIF($G1213:$BP1213,"P")+COUNTIF($G1213:$BP1213,"p5,a5")/2+COUNTIF($G1213:$BP1213,"p5,b5")/2+COUNTIF($G1213:$BP1213,"p5,c5")/2+COUNTIF($G1213:$BP1213,"p5,d5")/2</f>
        <v/>
      </c>
      <c r="BZ1213" s="63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4">
        <f>IF(BZ1213&gt;25,4,IF(BZ1213&gt;18,3,IF(BZ1213&gt;12,2,IF(BZ1213&gt;4,1,0))))-BX1213-2+1</f>
        <v/>
      </c>
      <c r="CE1213" s="30" t="n"/>
      <c r="CF1213" s="64">
        <f>CD1213*CI1213</f>
        <v/>
      </c>
      <c r="CG1213" s="65">
        <f>F1213-BY1213+1</f>
        <v/>
      </c>
      <c r="CH1213" s="64">
        <f>CE1213*16</f>
        <v/>
      </c>
      <c r="CI1213" s="66">
        <f>VLOOKUP(A1213,[1]DATA!$A$6:$AI$331,34,0)</f>
        <v/>
      </c>
      <c r="CJ1213" s="67">
        <f>VLOOKUP(A1213,[2]CHAMCONG!A$7:CI$333,79,0)</f>
        <v/>
      </c>
      <c r="CK1213" s="68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62">
        <f>COUNTIF($G1214:$BP1214,"a")+COUNTIF($G1214:$BP1214,"r0,a5")/2+COUNTIF($G1214:$BP1214,"p5,a5")/2</f>
        <v/>
      </c>
      <c r="BR1214" s="62">
        <f>COUNTIF($G1214:$BP1214,"d")+COUNTIF($G1214:$BP1214,"r0,d5")/2+COUNTIF($G1214:$BP1214,"p5,d5")/2</f>
        <v/>
      </c>
      <c r="BS1214" s="62">
        <f>COUNTIF($G1214:$BP1214,"b")+COUNTIF($G1214:$BP1214,"r0,b5")/2+COUNTIF($G1214:$BP1214,"p5,b5")/2</f>
        <v/>
      </c>
      <c r="BT1214" s="62">
        <f>COUNTIF($G1214:$BP1214,"c")+COUNTIF($G1214:$BP1214,"r0,c5")/2+COUNTIF($G1214:$BP1214,"p5,c5")/2</f>
        <v/>
      </c>
      <c r="BU1214" s="62">
        <f>COUNTIF($G1214:$BP1214,"KH")+COUNTIF($G1214:$BP1214,"TL")+COUNTIF($G1214:$BP1214,"L")</f>
        <v/>
      </c>
      <c r="BV1214" s="62" t="n"/>
      <c r="BW1214" s="62">
        <f>COUNTIF($G1214:$BP1214,"hh")</f>
        <v/>
      </c>
      <c r="BX1214" s="62">
        <f>COUNTIF($G1214:$BP1214,"nt7")</f>
        <v/>
      </c>
      <c r="BY1214" s="62">
        <f>COUNTIF($G1214:$BP1214,"P")+COUNTIF($G1214:$BP1214,"p5,a5")/2+COUNTIF($G1214:$BP1214,"p5,b5")/2+COUNTIF($G1214:$BP1214,"p5,c5")/2+COUNTIF($G1214:$BP1214,"p5,d5")/2</f>
        <v/>
      </c>
      <c r="BZ1214" s="63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4">
        <f>IF(BZ1214&gt;25,4,IF(BZ1214&gt;18,3,IF(BZ1214&gt;12,2,IF(BZ1214&gt;4,1,0))))-BX1214-2+1</f>
        <v/>
      </c>
      <c r="CE1214" s="30" t="n"/>
      <c r="CF1214" s="64">
        <f>CD1214*CI1214</f>
        <v/>
      </c>
      <c r="CG1214" s="65">
        <f>F1214-BY1214+1</f>
        <v/>
      </c>
      <c r="CH1214" s="64">
        <f>CE1214*16</f>
        <v/>
      </c>
      <c r="CI1214" s="66">
        <f>VLOOKUP(A1214,[1]DATA!$A$6:$AI$331,34,0)</f>
        <v/>
      </c>
      <c r="CJ1214" s="67">
        <f>VLOOKUP(A1214,[2]CHAMCONG!A$7:CI$333,79,0)</f>
        <v/>
      </c>
      <c r="CK1214" s="68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62">
        <f>COUNTIF($G1215:$BP1215,"a")+COUNTIF($G1215:$BP1215,"r0,a5")/2+COUNTIF($G1215:$BP1215,"p5,a5")/2</f>
        <v/>
      </c>
      <c r="BR1215" s="62">
        <f>COUNTIF($G1215:$BP1215,"d")+COUNTIF($G1215:$BP1215,"r0,d5")/2+COUNTIF($G1215:$BP1215,"p5,d5")/2</f>
        <v/>
      </c>
      <c r="BS1215" s="62">
        <f>COUNTIF($G1215:$BP1215,"b")+COUNTIF($G1215:$BP1215,"r0,b5")/2+COUNTIF($G1215:$BP1215,"p5,b5")/2</f>
        <v/>
      </c>
      <c r="BT1215" s="62">
        <f>COUNTIF($G1215:$BP1215,"c")+COUNTIF($G1215:$BP1215,"r0,c5")/2+COUNTIF($G1215:$BP1215,"p5,c5")/2</f>
        <v/>
      </c>
      <c r="BU1215" s="62">
        <f>COUNTIF($G1215:$BP1215,"KH")+COUNTIF($G1215:$BP1215,"TL")+COUNTIF($G1215:$BP1215,"L")</f>
        <v/>
      </c>
      <c r="BV1215" s="62" t="n"/>
      <c r="BW1215" s="62">
        <f>COUNTIF($G1215:$BP1215,"hh")</f>
        <v/>
      </c>
      <c r="BX1215" s="62">
        <f>COUNTIF($G1215:$BP1215,"nt7")</f>
        <v/>
      </c>
      <c r="BY1215" s="62">
        <f>COUNTIF($G1215:$BP1215,"P")+COUNTIF($G1215:$BP1215,"p5,a5")/2+COUNTIF($G1215:$BP1215,"p5,b5")/2+COUNTIF($G1215:$BP1215,"p5,c5")/2+COUNTIF($G1215:$BP1215,"p5,d5")/2</f>
        <v/>
      </c>
      <c r="BZ1215" s="63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4">
        <f>IF(BZ1215&gt;25,4,IF(BZ1215&gt;18,3,IF(BZ1215&gt;12,2,IF(BZ1215&gt;4,1,0))))-BX1215-2+1</f>
        <v/>
      </c>
      <c r="CE1215" s="30" t="n"/>
      <c r="CF1215" s="64">
        <f>CD1215*CI1215</f>
        <v/>
      </c>
      <c r="CG1215" s="65">
        <f>F1215-BY1215+1</f>
        <v/>
      </c>
      <c r="CH1215" s="64">
        <f>CE1215*16</f>
        <v/>
      </c>
      <c r="CI1215" s="66">
        <f>VLOOKUP(A1215,[1]DATA!$A$6:$AI$331,34,0)</f>
        <v/>
      </c>
      <c r="CJ1215" s="67">
        <f>VLOOKUP(A1215,[2]CHAMCONG!A$7:CI$333,79,0)</f>
        <v/>
      </c>
      <c r="CK1215" s="68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62">
        <f>COUNTIF($G1216:$BP1216,"a")+COUNTIF($G1216:$BP1216,"r0,a5")/2+COUNTIF($G1216:$BP1216,"p5,a5")/2</f>
        <v/>
      </c>
      <c r="BR1216" s="62">
        <f>COUNTIF($G1216:$BP1216,"d")+COUNTIF($G1216:$BP1216,"r0,d5")/2+COUNTIF($G1216:$BP1216,"p5,d5")/2</f>
        <v/>
      </c>
      <c r="BS1216" s="62">
        <f>COUNTIF($G1216:$BP1216,"b")+COUNTIF($G1216:$BP1216,"r0,b5")/2+COUNTIF($G1216:$BP1216,"p5,b5")/2</f>
        <v/>
      </c>
      <c r="BT1216" s="62">
        <f>COUNTIF($G1216:$BP1216,"c")+COUNTIF($G1216:$BP1216,"r0,c5")/2+COUNTIF($G1216:$BP1216,"p5,c5")/2</f>
        <v/>
      </c>
      <c r="BU1216" s="62">
        <f>COUNTIF($G1216:$BP1216,"KH")+COUNTIF($G1216:$BP1216,"TL")+COUNTIF($G1216:$BP1216,"L")</f>
        <v/>
      </c>
      <c r="BV1216" s="62" t="n"/>
      <c r="BW1216" s="62">
        <f>COUNTIF($G1216:$BP1216,"hh")</f>
        <v/>
      </c>
      <c r="BX1216" s="62">
        <f>COUNTIF($G1216:$BP1216,"nt7")</f>
        <v/>
      </c>
      <c r="BY1216" s="62">
        <f>COUNTIF($G1216:$BP1216,"P")+COUNTIF($G1216:$BP1216,"p5,a5")/2+COUNTIF($G1216:$BP1216,"p5,b5")/2+COUNTIF($G1216:$BP1216,"p5,c5")/2+COUNTIF($G1216:$BP1216,"p5,d5")/2</f>
        <v/>
      </c>
      <c r="BZ1216" s="63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4">
        <f>IF(BZ1216&gt;25,4,IF(BZ1216&gt;18,3,IF(BZ1216&gt;12,2,IF(BZ1216&gt;4,1,0))))-BX1216-2+1</f>
        <v/>
      </c>
      <c r="CE1216" s="30" t="n"/>
      <c r="CF1216" s="64">
        <f>CD1216*CI1216</f>
        <v/>
      </c>
      <c r="CG1216" s="65">
        <f>F1216-BY1216+1</f>
        <v/>
      </c>
      <c r="CH1216" s="64">
        <f>CE1216*16</f>
        <v/>
      </c>
      <c r="CI1216" s="66">
        <f>VLOOKUP(A1216,[1]DATA!$A$6:$AI$331,34,0)</f>
        <v/>
      </c>
      <c r="CJ1216" s="67">
        <f>VLOOKUP(A1216,[2]CHAMCONG!A$7:CI$333,79,0)</f>
        <v/>
      </c>
      <c r="CK1216" s="68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62">
        <f>COUNTIF($G1217:$BP1217,"a")+COUNTIF($G1217:$BP1217,"r0,a5")/2+COUNTIF($G1217:$BP1217,"p5,a5")/2</f>
        <v/>
      </c>
      <c r="BR1217" s="62">
        <f>COUNTIF($G1217:$BP1217,"d")+COUNTIF($G1217:$BP1217,"r0,d5")/2+COUNTIF($G1217:$BP1217,"p5,d5")/2</f>
        <v/>
      </c>
      <c r="BS1217" s="62">
        <f>COUNTIF($G1217:$BP1217,"b")+COUNTIF($G1217:$BP1217,"r0,b5")/2+COUNTIF($G1217:$BP1217,"p5,b5")/2</f>
        <v/>
      </c>
      <c r="BT1217" s="62">
        <f>COUNTIF($G1217:$BP1217,"c")+COUNTIF($G1217:$BP1217,"r0,c5")/2+COUNTIF($G1217:$BP1217,"p5,c5")/2</f>
        <v/>
      </c>
      <c r="BU1217" s="62">
        <f>COUNTIF($G1217:$BP1217,"KH")+COUNTIF($G1217:$BP1217,"TL")+COUNTIF($G1217:$BP1217,"L")</f>
        <v/>
      </c>
      <c r="BV1217" s="62" t="n"/>
      <c r="BW1217" s="62">
        <f>COUNTIF($G1217:$BP1217,"hh")</f>
        <v/>
      </c>
      <c r="BX1217" s="62">
        <f>COUNTIF($G1217:$BP1217,"nt7")</f>
        <v/>
      </c>
      <c r="BY1217" s="62">
        <f>COUNTIF($G1217:$BP1217,"P")+COUNTIF($G1217:$BP1217,"p5,a5")/2+COUNTIF($G1217:$BP1217,"p5,b5")/2+COUNTIF($G1217:$BP1217,"p5,c5")/2+COUNTIF($G1217:$BP1217,"p5,d5")/2</f>
        <v/>
      </c>
      <c r="BZ1217" s="63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4">
        <f>IF(BZ1217&gt;25,4,IF(BZ1217&gt;18,3,IF(BZ1217&gt;12,2,IF(BZ1217&gt;4,1,0))))-BX1217-2+1</f>
        <v/>
      </c>
      <c r="CE1217" s="30" t="n"/>
      <c r="CF1217" s="64">
        <f>CD1217*CI1217</f>
        <v/>
      </c>
      <c r="CG1217" s="65">
        <f>F1217-BY1217+1</f>
        <v/>
      </c>
      <c r="CH1217" s="64">
        <f>CE1217*16</f>
        <v/>
      </c>
      <c r="CI1217" s="66">
        <f>VLOOKUP(A1217,[1]DATA!$A$6:$AI$331,34,0)</f>
        <v/>
      </c>
      <c r="CJ1217" s="67">
        <f>VLOOKUP(A1217,[2]CHAMCONG!A$7:CI$333,79,0)</f>
        <v/>
      </c>
      <c r="CK1217" s="68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62">
        <f>COUNTIF($G1218:$BP1218,"a")+COUNTIF($G1218:$BP1218,"r0,a5")/2+COUNTIF($G1218:$BP1218,"p5,a5")/2</f>
        <v/>
      </c>
      <c r="BR1218" s="62">
        <f>COUNTIF($G1218:$BP1218,"d")+COUNTIF($G1218:$BP1218,"r0,d5")/2+COUNTIF($G1218:$BP1218,"p5,d5")/2</f>
        <v/>
      </c>
      <c r="BS1218" s="62">
        <f>COUNTIF($G1218:$BP1218,"b")+COUNTIF($G1218:$BP1218,"r0,b5")/2+COUNTIF($G1218:$BP1218,"p5,b5")/2</f>
        <v/>
      </c>
      <c r="BT1218" s="62">
        <f>COUNTIF($G1218:$BP1218,"c")+COUNTIF($G1218:$BP1218,"r0,c5")/2+COUNTIF($G1218:$BP1218,"p5,c5")/2</f>
        <v/>
      </c>
      <c r="BU1218" s="62">
        <f>COUNTIF($G1218:$BP1218,"KH")+COUNTIF($G1218:$BP1218,"TL")+COUNTIF($G1218:$BP1218,"L")</f>
        <v/>
      </c>
      <c r="BV1218" s="62" t="n"/>
      <c r="BW1218" s="62">
        <f>COUNTIF($G1218:$BP1218,"hh")</f>
        <v/>
      </c>
      <c r="BX1218" s="62">
        <f>COUNTIF($G1218:$BP1218,"nt7")</f>
        <v/>
      </c>
      <c r="BY1218" s="62">
        <f>COUNTIF($G1218:$BP1218,"P")+COUNTIF($G1218:$BP1218,"p5,a5")/2+COUNTIF($G1218:$BP1218,"p5,b5")/2+COUNTIF($G1218:$BP1218,"p5,c5")/2+COUNTIF($G1218:$BP1218,"p5,d5")/2</f>
        <v/>
      </c>
      <c r="BZ1218" s="63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4">
        <f>IF(BZ1218&gt;25,4,IF(BZ1218&gt;18,3,IF(BZ1218&gt;12,2,IF(BZ1218&gt;4,1,0))))-BX1218-2+1</f>
        <v/>
      </c>
      <c r="CE1218" s="30" t="n"/>
      <c r="CF1218" s="64">
        <f>CD1218*CI1218</f>
        <v/>
      </c>
      <c r="CG1218" s="65">
        <f>F1218-BY1218+1</f>
        <v/>
      </c>
      <c r="CH1218" s="64">
        <f>CE1218*16</f>
        <v/>
      </c>
      <c r="CI1218" s="66">
        <f>VLOOKUP(A1218,[1]DATA!$A$6:$AI$331,34,0)</f>
        <v/>
      </c>
      <c r="CJ1218" s="67">
        <f>VLOOKUP(A1218,[2]CHAMCONG!A$7:CI$333,79,0)</f>
        <v/>
      </c>
      <c r="CK1218" s="68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62">
        <f>COUNTIF($G1219:$BP1219,"a")+COUNTIF($G1219:$BP1219,"r0,a5")/2+COUNTIF($G1219:$BP1219,"p5,a5")/2</f>
        <v/>
      </c>
      <c r="BR1219" s="62">
        <f>COUNTIF($G1219:$BP1219,"d")+COUNTIF($G1219:$BP1219,"r0,d5")/2+COUNTIF($G1219:$BP1219,"p5,d5")/2</f>
        <v/>
      </c>
      <c r="BS1219" s="62">
        <f>COUNTIF($G1219:$BP1219,"b")+COUNTIF($G1219:$BP1219,"r0,b5")/2+COUNTIF($G1219:$BP1219,"p5,b5")/2</f>
        <v/>
      </c>
      <c r="BT1219" s="62">
        <f>COUNTIF($G1219:$BP1219,"c")+COUNTIF($G1219:$BP1219,"r0,c5")/2+COUNTIF($G1219:$BP1219,"p5,c5")/2</f>
        <v/>
      </c>
      <c r="BU1219" s="62">
        <f>COUNTIF($G1219:$BP1219,"KH")+COUNTIF($G1219:$BP1219,"TL")+COUNTIF($G1219:$BP1219,"L")</f>
        <v/>
      </c>
      <c r="BV1219" s="62" t="n"/>
      <c r="BW1219" s="62">
        <f>COUNTIF($G1219:$BP1219,"hh")</f>
        <v/>
      </c>
      <c r="BX1219" s="62">
        <f>COUNTIF($G1219:$BP1219,"nt7")</f>
        <v/>
      </c>
      <c r="BY1219" s="62">
        <f>COUNTIF($G1219:$BP1219,"P")+COUNTIF($G1219:$BP1219,"p5,a5")/2+COUNTIF($G1219:$BP1219,"p5,b5")/2+COUNTIF($G1219:$BP1219,"p5,c5")/2+COUNTIF($G1219:$BP1219,"p5,d5")/2</f>
        <v/>
      </c>
      <c r="BZ1219" s="63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4">
        <f>IF(BZ1219&gt;25,4,IF(BZ1219&gt;18,3,IF(BZ1219&gt;12,2,IF(BZ1219&gt;4,1,0))))-BX1219-2+1</f>
        <v/>
      </c>
      <c r="CE1219" s="30" t="n"/>
      <c r="CF1219" s="64">
        <f>CD1219*CI1219</f>
        <v/>
      </c>
      <c r="CG1219" s="65">
        <f>F1219-BY1219+1</f>
        <v/>
      </c>
      <c r="CH1219" s="64">
        <f>CE1219*16</f>
        <v/>
      </c>
      <c r="CI1219" s="66">
        <f>VLOOKUP(A1219,[1]DATA!$A$6:$AI$331,34,0)</f>
        <v/>
      </c>
      <c r="CJ1219" s="67">
        <f>VLOOKUP(A1219,[2]CHAMCONG!A$7:CI$333,79,0)</f>
        <v/>
      </c>
      <c r="CK1219" s="68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62">
        <f>COUNTIF($G1220:$BP1220,"a")+COUNTIF($G1220:$BP1220,"r0,a5")/2+COUNTIF($G1220:$BP1220,"p5,a5")/2</f>
        <v/>
      </c>
      <c r="BR1220" s="62">
        <f>COUNTIF($G1220:$BP1220,"d")+COUNTIF($G1220:$BP1220,"r0,d5")/2+COUNTIF($G1220:$BP1220,"p5,d5")/2</f>
        <v/>
      </c>
      <c r="BS1220" s="62">
        <f>COUNTIF($G1220:$BP1220,"b")+COUNTIF($G1220:$BP1220,"r0,b5")/2+COUNTIF($G1220:$BP1220,"p5,b5")/2</f>
        <v/>
      </c>
      <c r="BT1220" s="62">
        <f>COUNTIF($G1220:$BP1220,"c")+COUNTIF($G1220:$BP1220,"r0,c5")/2+COUNTIF($G1220:$BP1220,"p5,c5")/2</f>
        <v/>
      </c>
      <c r="BU1220" s="62">
        <f>COUNTIF($G1220:$BP1220,"KH")+COUNTIF($G1220:$BP1220,"TL")+COUNTIF($G1220:$BP1220,"L")</f>
        <v/>
      </c>
      <c r="BV1220" s="62" t="n"/>
      <c r="BW1220" s="62">
        <f>COUNTIF($G1220:$BP1220,"hh")</f>
        <v/>
      </c>
      <c r="BX1220" s="62">
        <f>COUNTIF($G1220:$BP1220,"nt7")</f>
        <v/>
      </c>
      <c r="BY1220" s="62">
        <f>COUNTIF($G1220:$BP1220,"P")+COUNTIF($G1220:$BP1220,"p5,a5")/2+COUNTIF($G1220:$BP1220,"p5,b5")/2+COUNTIF($G1220:$BP1220,"p5,c5")/2+COUNTIF($G1220:$BP1220,"p5,d5")/2</f>
        <v/>
      </c>
      <c r="BZ1220" s="63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4">
        <f>IF(BZ1220&gt;25,4,IF(BZ1220&gt;18,3,IF(BZ1220&gt;12,2,IF(BZ1220&gt;4,1,0))))-BX1220-2+1</f>
        <v/>
      </c>
      <c r="CE1220" s="30" t="n"/>
      <c r="CF1220" s="64">
        <f>CD1220*CI1220</f>
        <v/>
      </c>
      <c r="CG1220" s="65">
        <f>F1220-BY1220+1</f>
        <v/>
      </c>
      <c r="CH1220" s="64">
        <f>CE1220*16</f>
        <v/>
      </c>
      <c r="CI1220" s="66">
        <f>VLOOKUP(A1220,[1]DATA!$A$6:$AI$331,34,0)</f>
        <v/>
      </c>
      <c r="CJ1220" s="67">
        <f>VLOOKUP(A1220,[2]CHAMCONG!A$7:CI$333,79,0)</f>
        <v/>
      </c>
      <c r="CK1220" s="68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62">
        <f>COUNTIF($G1221:$BP1221,"a")+COUNTIF($G1221:$BP1221,"r0,a5")/2+COUNTIF($G1221:$BP1221,"p5,a5")/2</f>
        <v/>
      </c>
      <c r="BR1221" s="62">
        <f>COUNTIF($G1221:$BP1221,"d")+COUNTIF($G1221:$BP1221,"r0,d5")/2+COUNTIF($G1221:$BP1221,"p5,d5")/2</f>
        <v/>
      </c>
      <c r="BS1221" s="62">
        <f>COUNTIF($G1221:$BP1221,"b")+COUNTIF($G1221:$BP1221,"r0,b5")/2+COUNTIF($G1221:$BP1221,"p5,b5")/2</f>
        <v/>
      </c>
      <c r="BT1221" s="62">
        <f>COUNTIF($G1221:$BP1221,"c")+COUNTIF($G1221:$BP1221,"r0,c5")/2+COUNTIF($G1221:$BP1221,"p5,c5")/2</f>
        <v/>
      </c>
      <c r="BU1221" s="62">
        <f>COUNTIF($G1221:$BP1221,"KH")+COUNTIF($G1221:$BP1221,"TL")+COUNTIF($G1221:$BP1221,"L")</f>
        <v/>
      </c>
      <c r="BV1221" s="62" t="n"/>
      <c r="BW1221" s="62">
        <f>COUNTIF($G1221:$BP1221,"hh")</f>
        <v/>
      </c>
      <c r="BX1221" s="62">
        <f>COUNTIF($G1221:$BP1221,"nt7")</f>
        <v/>
      </c>
      <c r="BY1221" s="62">
        <f>COUNTIF($G1221:$BP1221,"P")+COUNTIF($G1221:$BP1221,"p5,a5")/2+COUNTIF($G1221:$BP1221,"p5,b5")/2+COUNTIF($G1221:$BP1221,"p5,c5")/2+COUNTIF($G1221:$BP1221,"p5,d5")/2</f>
        <v/>
      </c>
      <c r="BZ1221" s="63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4">
        <f>IF(BZ1221&gt;25,4,IF(BZ1221&gt;18,3,IF(BZ1221&gt;12,2,IF(BZ1221&gt;4,1,0))))-BX1221-2+1</f>
        <v/>
      </c>
      <c r="CE1221" s="30" t="n"/>
      <c r="CF1221" s="64">
        <f>CD1221*CI1221</f>
        <v/>
      </c>
      <c r="CG1221" s="65">
        <f>F1221-BY1221+1</f>
        <v/>
      </c>
      <c r="CH1221" s="64">
        <f>CE1221*16</f>
        <v/>
      </c>
      <c r="CI1221" s="66">
        <f>VLOOKUP(A1221,[1]DATA!$A$6:$AI$331,34,0)</f>
        <v/>
      </c>
      <c r="CJ1221" s="67">
        <f>VLOOKUP(A1221,[2]CHAMCONG!A$7:CI$333,79,0)</f>
        <v/>
      </c>
      <c r="CK1221" s="68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62">
        <f>COUNTIF($G1222:$BP1222,"a")+COUNTIF($G1222:$BP1222,"r0,a5")/2+COUNTIF($G1222:$BP1222,"p5,a5")/2</f>
        <v/>
      </c>
      <c r="BR1222" s="62">
        <f>COUNTIF($G1222:$BP1222,"d")+COUNTIF($G1222:$BP1222,"r0,d5")/2+COUNTIF($G1222:$BP1222,"p5,d5")/2</f>
        <v/>
      </c>
      <c r="BS1222" s="62">
        <f>COUNTIF($G1222:$BP1222,"b")+COUNTIF($G1222:$BP1222,"r0,b5")/2+COUNTIF($G1222:$BP1222,"p5,b5")/2</f>
        <v/>
      </c>
      <c r="BT1222" s="62">
        <f>COUNTIF($G1222:$BP1222,"c")+COUNTIF($G1222:$BP1222,"r0,c5")/2+COUNTIF($G1222:$BP1222,"p5,c5")/2</f>
        <v/>
      </c>
      <c r="BU1222" s="62">
        <f>COUNTIF($G1222:$BP1222,"KH")+COUNTIF($G1222:$BP1222,"TL")+COUNTIF($G1222:$BP1222,"L")</f>
        <v/>
      </c>
      <c r="BV1222" s="62" t="n"/>
      <c r="BW1222" s="62">
        <f>COUNTIF($G1222:$BP1222,"hh")</f>
        <v/>
      </c>
      <c r="BX1222" s="62">
        <f>COUNTIF($G1222:$BP1222,"nt7")</f>
        <v/>
      </c>
      <c r="BY1222" s="62">
        <f>COUNTIF($G1222:$BP1222,"P")+COUNTIF($G1222:$BP1222,"p5,a5")/2+COUNTIF($G1222:$BP1222,"p5,b5")/2+COUNTIF($G1222:$BP1222,"p5,c5")/2+COUNTIF($G1222:$BP1222,"p5,d5")/2</f>
        <v/>
      </c>
      <c r="BZ1222" s="63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4">
        <f>IF(BZ1222&gt;25,4,IF(BZ1222&gt;18,3,IF(BZ1222&gt;12,2,IF(BZ1222&gt;4,1,0))))-BX1222-2+1</f>
        <v/>
      </c>
      <c r="CE1222" s="30" t="n"/>
      <c r="CF1222" s="64">
        <f>CD1222*CI1222</f>
        <v/>
      </c>
      <c r="CG1222" s="65">
        <f>F1222-BY1222+1</f>
        <v/>
      </c>
      <c r="CH1222" s="64">
        <f>CE1222*16</f>
        <v/>
      </c>
      <c r="CI1222" s="66">
        <f>VLOOKUP(A1222,[1]DATA!$A$6:$AI$331,34,0)</f>
        <v/>
      </c>
      <c r="CJ1222" s="67">
        <f>VLOOKUP(A1222,[2]CHAMCONG!A$7:CI$333,79,0)</f>
        <v/>
      </c>
      <c r="CK1222" s="68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62">
        <f>COUNTIF($G1223:$BP1223,"a")+COUNTIF($G1223:$BP1223,"r0,a5")/2+COUNTIF($G1223:$BP1223,"p5,a5")/2</f>
        <v/>
      </c>
      <c r="BR1223" s="62">
        <f>COUNTIF($G1223:$BP1223,"d")+COUNTIF($G1223:$BP1223,"r0,d5")/2+COUNTIF($G1223:$BP1223,"p5,d5")/2</f>
        <v/>
      </c>
      <c r="BS1223" s="62">
        <f>COUNTIF($G1223:$BP1223,"b")+COUNTIF($G1223:$BP1223,"r0,b5")/2+COUNTIF($G1223:$BP1223,"p5,b5")/2</f>
        <v/>
      </c>
      <c r="BT1223" s="62">
        <f>COUNTIF($G1223:$BP1223,"c")+COUNTIF($G1223:$BP1223,"r0,c5")/2+COUNTIF($G1223:$BP1223,"p5,c5")/2</f>
        <v/>
      </c>
      <c r="BU1223" s="62">
        <f>COUNTIF($G1223:$BP1223,"KH")+COUNTIF($G1223:$BP1223,"TL")+COUNTIF($G1223:$BP1223,"L")</f>
        <v/>
      </c>
      <c r="BV1223" s="62" t="n"/>
      <c r="BW1223" s="62">
        <f>COUNTIF($G1223:$BP1223,"hh")</f>
        <v/>
      </c>
      <c r="BX1223" s="62">
        <f>COUNTIF($G1223:$BP1223,"nt7")</f>
        <v/>
      </c>
      <c r="BY1223" s="62">
        <f>COUNTIF($G1223:$BP1223,"P")+COUNTIF($G1223:$BP1223,"p5,a5")/2+COUNTIF($G1223:$BP1223,"p5,b5")/2+COUNTIF($G1223:$BP1223,"p5,c5")/2+COUNTIF($G1223:$BP1223,"p5,d5")/2</f>
        <v/>
      </c>
      <c r="BZ1223" s="63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4">
        <f>IF(BZ1223&gt;25,4,IF(BZ1223&gt;18,3,IF(BZ1223&gt;12,2,IF(BZ1223&gt;4,1,0))))-BX1223-2+1</f>
        <v/>
      </c>
      <c r="CE1223" s="30" t="n"/>
      <c r="CF1223" s="64">
        <f>CD1223*CI1223</f>
        <v/>
      </c>
      <c r="CG1223" s="65">
        <f>F1223-BY1223+1</f>
        <v/>
      </c>
      <c r="CH1223" s="64">
        <f>CE1223*16</f>
        <v/>
      </c>
      <c r="CI1223" s="66">
        <f>VLOOKUP(A1223,[1]DATA!$A$6:$AI$331,34,0)</f>
        <v/>
      </c>
      <c r="CJ1223" s="67">
        <f>VLOOKUP(A1223,[2]CHAMCONG!A$7:CI$333,79,0)</f>
        <v/>
      </c>
      <c r="CK1223" s="68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62">
        <f>COUNTIF($G1224:$BP1224,"a")+COUNTIF($G1224:$BP1224,"r0,a5")/2+COUNTIF($G1224:$BP1224,"p5,a5")/2</f>
        <v/>
      </c>
      <c r="BR1224" s="62">
        <f>COUNTIF($G1224:$BP1224,"d")+COUNTIF($G1224:$BP1224,"r0,d5")/2+COUNTIF($G1224:$BP1224,"p5,d5")/2</f>
        <v/>
      </c>
      <c r="BS1224" s="62">
        <f>COUNTIF($G1224:$BP1224,"b")+COUNTIF($G1224:$BP1224,"r0,b5")/2+COUNTIF($G1224:$BP1224,"p5,b5")/2</f>
        <v/>
      </c>
      <c r="BT1224" s="62">
        <f>COUNTIF($G1224:$BP1224,"c")+COUNTIF($G1224:$BP1224,"r0,c5")/2+COUNTIF($G1224:$BP1224,"p5,c5")/2</f>
        <v/>
      </c>
      <c r="BU1224" s="62">
        <f>COUNTIF($G1224:$BP1224,"KH")+COUNTIF($G1224:$BP1224,"TL")+COUNTIF($G1224:$BP1224,"L")</f>
        <v/>
      </c>
      <c r="BV1224" s="62" t="n"/>
      <c r="BW1224" s="62">
        <f>COUNTIF($G1224:$BP1224,"hh")</f>
        <v/>
      </c>
      <c r="BX1224" s="62">
        <f>COUNTIF($G1224:$BP1224,"nt7")</f>
        <v/>
      </c>
      <c r="BY1224" s="62">
        <f>COUNTIF($G1224:$BP1224,"P")+COUNTIF($G1224:$BP1224,"p5,a5")/2+COUNTIF($G1224:$BP1224,"p5,b5")/2+COUNTIF($G1224:$BP1224,"p5,c5")/2+COUNTIF($G1224:$BP1224,"p5,d5")/2</f>
        <v/>
      </c>
      <c r="BZ1224" s="63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4">
        <f>IF(BZ1224&gt;25,4,IF(BZ1224&gt;18,3,IF(BZ1224&gt;12,2,IF(BZ1224&gt;4,1,0))))-BX1224-2+1</f>
        <v/>
      </c>
      <c r="CE1224" s="30" t="n"/>
      <c r="CF1224" s="64">
        <f>CD1224*CI1224</f>
        <v/>
      </c>
      <c r="CG1224" s="65">
        <f>F1224-BY1224+1</f>
        <v/>
      </c>
      <c r="CH1224" s="64">
        <f>CE1224*16</f>
        <v/>
      </c>
      <c r="CI1224" s="66">
        <f>VLOOKUP(A1224,[1]DATA!$A$6:$AI$331,34,0)</f>
        <v/>
      </c>
      <c r="CJ1224" s="67">
        <f>VLOOKUP(A1224,[2]CHAMCONG!A$7:CI$333,79,0)</f>
        <v/>
      </c>
      <c r="CK1224" s="68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62">
        <f>COUNTIF($G1225:$BP1225,"a")+COUNTIF($G1225:$BP1225,"r0,a5")/2+COUNTIF($G1225:$BP1225,"p5,a5")/2</f>
        <v/>
      </c>
      <c r="BR1225" s="62">
        <f>COUNTIF($G1225:$BP1225,"d")+COUNTIF($G1225:$BP1225,"r0,d5")/2+COUNTIF($G1225:$BP1225,"p5,d5")/2</f>
        <v/>
      </c>
      <c r="BS1225" s="62">
        <f>COUNTIF($G1225:$BP1225,"b")+COUNTIF($G1225:$BP1225,"r0,b5")/2+COUNTIF($G1225:$BP1225,"p5,b5")/2</f>
        <v/>
      </c>
      <c r="BT1225" s="62">
        <f>COUNTIF($G1225:$BP1225,"c")+COUNTIF($G1225:$BP1225,"r0,c5")/2+COUNTIF($G1225:$BP1225,"p5,c5")/2</f>
        <v/>
      </c>
      <c r="BU1225" s="62">
        <f>COUNTIF($G1225:$BP1225,"KH")+COUNTIF($G1225:$BP1225,"TL")+COUNTIF($G1225:$BP1225,"L")</f>
        <v/>
      </c>
      <c r="BV1225" s="62" t="n"/>
      <c r="BW1225" s="62">
        <f>COUNTIF($G1225:$BP1225,"hh")</f>
        <v/>
      </c>
      <c r="BX1225" s="62">
        <f>COUNTIF($G1225:$BP1225,"nt7")</f>
        <v/>
      </c>
      <c r="BY1225" s="62">
        <f>COUNTIF($G1225:$BP1225,"P")+COUNTIF($G1225:$BP1225,"p5,a5")/2+COUNTIF($G1225:$BP1225,"p5,b5")/2+COUNTIF($G1225:$BP1225,"p5,c5")/2+COUNTIF($G1225:$BP1225,"p5,d5")/2</f>
        <v/>
      </c>
      <c r="BZ1225" s="63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4">
        <f>IF(BZ1225&gt;25,4,IF(BZ1225&gt;18,3,IF(BZ1225&gt;12,2,IF(BZ1225&gt;4,1,0))))-BX1225-2+1</f>
        <v/>
      </c>
      <c r="CE1225" s="30" t="n"/>
      <c r="CF1225" s="64">
        <f>CD1225*CI1225</f>
        <v/>
      </c>
      <c r="CG1225" s="65">
        <f>F1225-BY1225+1</f>
        <v/>
      </c>
      <c r="CH1225" s="64">
        <f>CE1225*16</f>
        <v/>
      </c>
      <c r="CI1225" s="66">
        <f>VLOOKUP(A1225,[1]DATA!$A$6:$AI$331,34,0)</f>
        <v/>
      </c>
      <c r="CJ1225" s="67">
        <f>VLOOKUP(A1225,[2]CHAMCONG!A$7:CI$333,79,0)</f>
        <v/>
      </c>
      <c r="CK1225" s="68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62">
        <f>COUNTIF($G1226:$BP1226,"a")+COUNTIF($G1226:$BP1226,"r0,a5")/2+COUNTIF($G1226:$BP1226,"p5,a5")/2</f>
        <v/>
      </c>
      <c r="BR1226" s="62">
        <f>COUNTIF($G1226:$BP1226,"d")+COUNTIF($G1226:$BP1226,"r0,d5")/2+COUNTIF($G1226:$BP1226,"p5,d5")/2</f>
        <v/>
      </c>
      <c r="BS1226" s="62">
        <f>COUNTIF($G1226:$BP1226,"b")+COUNTIF($G1226:$BP1226,"r0,b5")/2+COUNTIF($G1226:$BP1226,"p5,b5")/2</f>
        <v/>
      </c>
      <c r="BT1226" s="62">
        <f>COUNTIF($G1226:$BP1226,"c")+COUNTIF($G1226:$BP1226,"r0,c5")/2+COUNTIF($G1226:$BP1226,"p5,c5")/2</f>
        <v/>
      </c>
      <c r="BU1226" s="62">
        <f>COUNTIF($G1226:$BP1226,"KH")+COUNTIF($G1226:$BP1226,"TL")+COUNTIF($G1226:$BP1226,"L")</f>
        <v/>
      </c>
      <c r="BV1226" s="62" t="n"/>
      <c r="BW1226" s="62">
        <f>COUNTIF($G1226:$BP1226,"hh")</f>
        <v/>
      </c>
      <c r="BX1226" s="62">
        <f>COUNTIF($G1226:$BP1226,"nt7")</f>
        <v/>
      </c>
      <c r="BY1226" s="62">
        <f>COUNTIF($G1226:$BP1226,"P")+COUNTIF($G1226:$BP1226,"p5,a5")/2+COUNTIF($G1226:$BP1226,"p5,b5")/2+COUNTIF($G1226:$BP1226,"p5,c5")/2+COUNTIF($G1226:$BP1226,"p5,d5")/2</f>
        <v/>
      </c>
      <c r="BZ1226" s="63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4">
        <f>IF(BZ1226&gt;25,4,IF(BZ1226&gt;18,3,IF(BZ1226&gt;12,2,IF(BZ1226&gt;4,1,0))))-BX1226-2+1</f>
        <v/>
      </c>
      <c r="CE1226" s="30" t="n"/>
      <c r="CF1226" s="64">
        <f>CD1226*CI1226</f>
        <v/>
      </c>
      <c r="CG1226" s="65">
        <f>F1226-BY1226+1</f>
        <v/>
      </c>
      <c r="CH1226" s="64">
        <f>CE1226*16</f>
        <v/>
      </c>
      <c r="CI1226" s="66">
        <f>VLOOKUP(A1226,[1]DATA!$A$6:$AI$331,34,0)</f>
        <v/>
      </c>
      <c r="CJ1226" s="67">
        <f>VLOOKUP(A1226,[2]CHAMCONG!A$7:CI$333,79,0)</f>
        <v/>
      </c>
      <c r="CK1226" s="68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62">
        <f>COUNTIF($G1227:$BP1227,"a")+COUNTIF($G1227:$BP1227,"r0,a5")/2+COUNTIF($G1227:$BP1227,"p5,a5")/2</f>
        <v/>
      </c>
      <c r="BR1227" s="62">
        <f>COUNTIF($G1227:$BP1227,"d")+COUNTIF($G1227:$BP1227,"r0,d5")/2+COUNTIF($G1227:$BP1227,"p5,d5")/2</f>
        <v/>
      </c>
      <c r="BS1227" s="62">
        <f>COUNTIF($G1227:$BP1227,"b")+COUNTIF($G1227:$BP1227,"r0,b5")/2+COUNTIF($G1227:$BP1227,"p5,b5")/2</f>
        <v/>
      </c>
      <c r="BT1227" s="62">
        <f>COUNTIF($G1227:$BP1227,"c")+COUNTIF($G1227:$BP1227,"r0,c5")/2+COUNTIF($G1227:$BP1227,"p5,c5")/2</f>
        <v/>
      </c>
      <c r="BU1227" s="62">
        <f>COUNTIF($G1227:$BP1227,"KH")+COUNTIF($G1227:$BP1227,"TL")+COUNTIF($G1227:$BP1227,"L")</f>
        <v/>
      </c>
      <c r="BV1227" s="62" t="n"/>
      <c r="BW1227" s="62">
        <f>COUNTIF($G1227:$BP1227,"hh")</f>
        <v/>
      </c>
      <c r="BX1227" s="62">
        <f>COUNTIF($G1227:$BP1227,"nt7")</f>
        <v/>
      </c>
      <c r="BY1227" s="62">
        <f>COUNTIF($G1227:$BP1227,"P")+COUNTIF($G1227:$BP1227,"p5,a5")/2+COUNTIF($G1227:$BP1227,"p5,b5")/2+COUNTIF($G1227:$BP1227,"p5,c5")/2+COUNTIF($G1227:$BP1227,"p5,d5")/2</f>
        <v/>
      </c>
      <c r="BZ1227" s="63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4">
        <f>IF(BZ1227&gt;25,4,IF(BZ1227&gt;18,3,IF(BZ1227&gt;12,2,IF(BZ1227&gt;4,1,0))))-BX1227-2+1</f>
        <v/>
      </c>
      <c r="CE1227" s="30" t="n"/>
      <c r="CF1227" s="64">
        <f>CD1227*CI1227</f>
        <v/>
      </c>
      <c r="CG1227" s="65">
        <f>F1227-BY1227+1</f>
        <v/>
      </c>
      <c r="CH1227" s="64">
        <f>CE1227*16</f>
        <v/>
      </c>
      <c r="CI1227" s="66">
        <f>VLOOKUP(A1227,[1]DATA!$A$6:$AI$331,34,0)</f>
        <v/>
      </c>
      <c r="CJ1227" s="67">
        <f>VLOOKUP(A1227,[2]CHAMCONG!A$7:CI$333,79,0)</f>
        <v/>
      </c>
      <c r="CK1227" s="68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62">
        <f>COUNTIF($G1228:$BP1228,"a")+COUNTIF($G1228:$BP1228,"r0,a5")/2+COUNTIF($G1228:$BP1228,"p5,a5")/2</f>
        <v/>
      </c>
      <c r="BR1228" s="62">
        <f>COUNTIF($G1228:$BP1228,"d")+COUNTIF($G1228:$BP1228,"r0,d5")/2+COUNTIF($G1228:$BP1228,"p5,d5")/2</f>
        <v/>
      </c>
      <c r="BS1228" s="62">
        <f>COUNTIF($G1228:$BP1228,"b")+COUNTIF($G1228:$BP1228,"r0,b5")/2+COUNTIF($G1228:$BP1228,"p5,b5")/2</f>
        <v/>
      </c>
      <c r="BT1228" s="62">
        <f>COUNTIF($G1228:$BP1228,"c")+COUNTIF($G1228:$BP1228,"r0,c5")/2+COUNTIF($G1228:$BP1228,"p5,c5")/2</f>
        <v/>
      </c>
      <c r="BU1228" s="62">
        <f>COUNTIF($G1228:$BP1228,"KH")+COUNTIF($G1228:$BP1228,"TL")+COUNTIF($G1228:$BP1228,"L")</f>
        <v/>
      </c>
      <c r="BV1228" s="62" t="n"/>
      <c r="BW1228" s="62">
        <f>COUNTIF($G1228:$BP1228,"hh")</f>
        <v/>
      </c>
      <c r="BX1228" s="62">
        <f>COUNTIF($G1228:$BP1228,"nt7")</f>
        <v/>
      </c>
      <c r="BY1228" s="62">
        <f>COUNTIF($G1228:$BP1228,"P")+COUNTIF($G1228:$BP1228,"p5,a5")/2+COUNTIF($G1228:$BP1228,"p5,b5")/2+COUNTIF($G1228:$BP1228,"p5,c5")/2+COUNTIF($G1228:$BP1228,"p5,d5")/2</f>
        <v/>
      </c>
      <c r="BZ1228" s="63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4">
        <f>IF(BZ1228&gt;25,4,IF(BZ1228&gt;18,3,IF(BZ1228&gt;12,2,IF(BZ1228&gt;4,1,0))))-BX1228-2+1</f>
        <v/>
      </c>
      <c r="CE1228" s="30" t="n"/>
      <c r="CF1228" s="64">
        <f>CD1228*CI1228</f>
        <v/>
      </c>
      <c r="CG1228" s="65">
        <f>F1228-BY1228+1</f>
        <v/>
      </c>
      <c r="CH1228" s="64">
        <f>CE1228*16</f>
        <v/>
      </c>
      <c r="CI1228" s="66">
        <f>VLOOKUP(A1228,[1]DATA!$A$6:$AI$331,34,0)</f>
        <v/>
      </c>
      <c r="CJ1228" s="67">
        <f>VLOOKUP(A1228,[2]CHAMCONG!A$7:CI$333,79,0)</f>
        <v/>
      </c>
      <c r="CK1228" s="68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62">
        <f>COUNTIF($G1229:$BP1229,"a")+COUNTIF($G1229:$BP1229,"r0,a5")/2+COUNTIF($G1229:$BP1229,"p5,a5")/2</f>
        <v/>
      </c>
      <c r="BR1229" s="62">
        <f>COUNTIF($G1229:$BP1229,"d")+COUNTIF($G1229:$BP1229,"r0,d5")/2+COUNTIF($G1229:$BP1229,"p5,d5")/2</f>
        <v/>
      </c>
      <c r="BS1229" s="62">
        <f>COUNTIF($G1229:$BP1229,"b")+COUNTIF($G1229:$BP1229,"r0,b5")/2+COUNTIF($G1229:$BP1229,"p5,b5")/2</f>
        <v/>
      </c>
      <c r="BT1229" s="62">
        <f>COUNTIF($G1229:$BP1229,"c")+COUNTIF($G1229:$BP1229,"r0,c5")/2+COUNTIF($G1229:$BP1229,"p5,c5")/2</f>
        <v/>
      </c>
      <c r="BU1229" s="62">
        <f>COUNTIF($G1229:$BP1229,"KH")+COUNTIF($G1229:$BP1229,"TL")+COUNTIF($G1229:$BP1229,"L")</f>
        <v/>
      </c>
      <c r="BV1229" s="62" t="n"/>
      <c r="BW1229" s="62">
        <f>COUNTIF($G1229:$BP1229,"hh")</f>
        <v/>
      </c>
      <c r="BX1229" s="62">
        <f>COUNTIF($G1229:$BP1229,"nt7")</f>
        <v/>
      </c>
      <c r="BY1229" s="62">
        <f>COUNTIF($G1229:$BP1229,"P")+COUNTIF($G1229:$BP1229,"p5,a5")/2+COUNTIF($G1229:$BP1229,"p5,b5")/2+COUNTIF($G1229:$BP1229,"p5,c5")/2+COUNTIF($G1229:$BP1229,"p5,d5")/2</f>
        <v/>
      </c>
      <c r="BZ1229" s="63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4">
        <f>IF(BZ1229&gt;25,4,IF(BZ1229&gt;18,3,IF(BZ1229&gt;12,2,IF(BZ1229&gt;4,1,0))))-BX1229-2+1</f>
        <v/>
      </c>
      <c r="CE1229" s="30" t="n"/>
      <c r="CF1229" s="64">
        <f>CD1229*CI1229</f>
        <v/>
      </c>
      <c r="CG1229" s="65">
        <f>F1229-BY1229+1</f>
        <v/>
      </c>
      <c r="CH1229" s="64">
        <f>CE1229*16</f>
        <v/>
      </c>
      <c r="CI1229" s="66">
        <f>VLOOKUP(A1229,[1]DATA!$A$6:$AI$331,34,0)</f>
        <v/>
      </c>
      <c r="CJ1229" s="67">
        <f>VLOOKUP(A1229,[2]CHAMCONG!A$7:CI$333,79,0)</f>
        <v/>
      </c>
      <c r="CK1229" s="68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62">
        <f>COUNTIF($G1230:$BP1230,"a")+COUNTIF($G1230:$BP1230,"r0,a5")/2+COUNTIF($G1230:$BP1230,"p5,a5")/2</f>
        <v/>
      </c>
      <c r="BR1230" s="62">
        <f>COUNTIF($G1230:$BP1230,"d")+COUNTIF($G1230:$BP1230,"r0,d5")/2+COUNTIF($G1230:$BP1230,"p5,d5")/2</f>
        <v/>
      </c>
      <c r="BS1230" s="62">
        <f>COUNTIF($G1230:$BP1230,"b")+COUNTIF($G1230:$BP1230,"r0,b5")/2+COUNTIF($G1230:$BP1230,"p5,b5")/2</f>
        <v/>
      </c>
      <c r="BT1230" s="62">
        <f>COUNTIF($G1230:$BP1230,"c")+COUNTIF($G1230:$BP1230,"r0,c5")/2+COUNTIF($G1230:$BP1230,"p5,c5")/2</f>
        <v/>
      </c>
      <c r="BU1230" s="62">
        <f>COUNTIF($G1230:$BP1230,"KH")+COUNTIF($G1230:$BP1230,"TL")+COUNTIF($G1230:$BP1230,"L")</f>
        <v/>
      </c>
      <c r="BV1230" s="62" t="n"/>
      <c r="BW1230" s="62">
        <f>COUNTIF($G1230:$BP1230,"hh")</f>
        <v/>
      </c>
      <c r="BX1230" s="62">
        <f>COUNTIF($G1230:$BP1230,"nt7")</f>
        <v/>
      </c>
      <c r="BY1230" s="62">
        <f>COUNTIF($G1230:$BP1230,"P")+COUNTIF($G1230:$BP1230,"p5,a5")/2+COUNTIF($G1230:$BP1230,"p5,b5")/2+COUNTIF($G1230:$BP1230,"p5,c5")/2+COUNTIF($G1230:$BP1230,"p5,d5")/2</f>
        <v/>
      </c>
      <c r="BZ1230" s="63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4">
        <f>IF(BZ1230&gt;25,4,IF(BZ1230&gt;18,3,IF(BZ1230&gt;12,2,IF(BZ1230&gt;4,1,0))))-BX1230-2+1</f>
        <v/>
      </c>
      <c r="CE1230" s="30" t="n"/>
      <c r="CF1230" s="64">
        <f>CD1230*CI1230</f>
        <v/>
      </c>
      <c r="CG1230" s="65">
        <f>F1230-BY1230+1</f>
        <v/>
      </c>
      <c r="CH1230" s="64">
        <f>CE1230*16</f>
        <v/>
      </c>
      <c r="CI1230" s="66">
        <f>VLOOKUP(A1230,[1]DATA!$A$6:$AI$331,34,0)</f>
        <v/>
      </c>
      <c r="CJ1230" s="67">
        <f>VLOOKUP(A1230,[2]CHAMCONG!A$7:CI$333,79,0)</f>
        <v/>
      </c>
      <c r="CK1230" s="68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62">
        <f>COUNTIF($G1231:$BP1231,"a")+COUNTIF($G1231:$BP1231,"r0,a5")/2+COUNTIF($G1231:$BP1231,"p5,a5")/2</f>
        <v/>
      </c>
      <c r="BR1231" s="62">
        <f>COUNTIF($G1231:$BP1231,"d")+COUNTIF($G1231:$BP1231,"r0,d5")/2+COUNTIF($G1231:$BP1231,"p5,d5")/2</f>
        <v/>
      </c>
      <c r="BS1231" s="62">
        <f>COUNTIF($G1231:$BP1231,"b")+COUNTIF($G1231:$BP1231,"r0,b5")/2+COUNTIF($G1231:$BP1231,"p5,b5")/2</f>
        <v/>
      </c>
      <c r="BT1231" s="62">
        <f>COUNTIF($G1231:$BP1231,"c")+COUNTIF($G1231:$BP1231,"r0,c5")/2+COUNTIF($G1231:$BP1231,"p5,c5")/2</f>
        <v/>
      </c>
      <c r="BU1231" s="62">
        <f>COUNTIF($G1231:$BP1231,"KH")+COUNTIF($G1231:$BP1231,"TL")+COUNTIF($G1231:$BP1231,"L")</f>
        <v/>
      </c>
      <c r="BV1231" s="62" t="n"/>
      <c r="BW1231" s="62">
        <f>COUNTIF($G1231:$BP1231,"hh")</f>
        <v/>
      </c>
      <c r="BX1231" s="62">
        <f>COUNTIF($G1231:$BP1231,"nt7")</f>
        <v/>
      </c>
      <c r="BY1231" s="62">
        <f>COUNTIF($G1231:$BP1231,"P")+COUNTIF($G1231:$BP1231,"p5,a5")/2+COUNTIF($G1231:$BP1231,"p5,b5")/2+COUNTIF($G1231:$BP1231,"p5,c5")/2+COUNTIF($G1231:$BP1231,"p5,d5")/2</f>
        <v/>
      </c>
      <c r="BZ1231" s="63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4">
        <f>IF(BZ1231&gt;25,4,IF(BZ1231&gt;18,3,IF(BZ1231&gt;12,2,IF(BZ1231&gt;4,1,0))))-BX1231-2+1</f>
        <v/>
      </c>
      <c r="CE1231" s="30" t="n"/>
      <c r="CF1231" s="64">
        <f>CD1231*CI1231</f>
        <v/>
      </c>
      <c r="CG1231" s="65">
        <f>F1231-BY1231+1</f>
        <v/>
      </c>
      <c r="CH1231" s="64">
        <f>CE1231*16</f>
        <v/>
      </c>
      <c r="CI1231" s="66">
        <f>VLOOKUP(A1231,[1]DATA!$A$6:$AI$331,34,0)</f>
        <v/>
      </c>
      <c r="CJ1231" s="67">
        <f>VLOOKUP(A1231,[2]CHAMCONG!A$7:CI$333,79,0)</f>
        <v/>
      </c>
      <c r="CK1231" s="68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62">
        <f>COUNTIF($G1232:$BP1232,"a")+COUNTIF($G1232:$BP1232,"r0,a5")/2+COUNTIF($G1232:$BP1232,"p5,a5")/2</f>
        <v/>
      </c>
      <c r="BR1232" s="62">
        <f>COUNTIF($G1232:$BP1232,"d")+COUNTIF($G1232:$BP1232,"r0,d5")/2+COUNTIF($G1232:$BP1232,"p5,d5")/2</f>
        <v/>
      </c>
      <c r="BS1232" s="62">
        <f>COUNTIF($G1232:$BP1232,"b")+COUNTIF($G1232:$BP1232,"r0,b5")/2+COUNTIF($G1232:$BP1232,"p5,b5")/2</f>
        <v/>
      </c>
      <c r="BT1232" s="62">
        <f>COUNTIF($G1232:$BP1232,"c")+COUNTIF($G1232:$BP1232,"r0,c5")/2+COUNTIF($G1232:$BP1232,"p5,c5")/2</f>
        <v/>
      </c>
      <c r="BU1232" s="62">
        <f>COUNTIF($G1232:$BP1232,"KH")+COUNTIF($G1232:$BP1232,"TL")+COUNTIF($G1232:$BP1232,"L")</f>
        <v/>
      </c>
      <c r="BV1232" s="62" t="n"/>
      <c r="BW1232" s="62">
        <f>COUNTIF($G1232:$BP1232,"hh")</f>
        <v/>
      </c>
      <c r="BX1232" s="62">
        <f>COUNTIF($G1232:$BP1232,"nt7")</f>
        <v/>
      </c>
      <c r="BY1232" s="62">
        <f>COUNTIF($G1232:$BP1232,"P")+COUNTIF($G1232:$BP1232,"p5,a5")/2+COUNTIF($G1232:$BP1232,"p5,b5")/2+COUNTIF($G1232:$BP1232,"p5,c5")/2+COUNTIF($G1232:$BP1232,"p5,d5")/2</f>
        <v/>
      </c>
      <c r="BZ1232" s="63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4">
        <f>IF(BZ1232&gt;25,4,IF(BZ1232&gt;18,3,IF(BZ1232&gt;12,2,IF(BZ1232&gt;4,1,0))))-BX1232-2+1</f>
        <v/>
      </c>
      <c r="CE1232" s="30" t="n"/>
      <c r="CF1232" s="64">
        <f>CD1232*CI1232</f>
        <v/>
      </c>
      <c r="CG1232" s="65">
        <f>F1232-BY1232+1</f>
        <v/>
      </c>
      <c r="CH1232" s="64">
        <f>CE1232*16</f>
        <v/>
      </c>
      <c r="CI1232" s="66">
        <f>VLOOKUP(A1232,[1]DATA!$A$6:$AI$331,34,0)</f>
        <v/>
      </c>
      <c r="CJ1232" s="67">
        <f>VLOOKUP(A1232,[2]CHAMCONG!A$7:CI$333,79,0)</f>
        <v/>
      </c>
      <c r="CK1232" s="68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62">
        <f>COUNTIF($G1233:$BP1233,"a")+COUNTIF($G1233:$BP1233,"r0,a5")/2+COUNTIF($G1233:$BP1233,"p5,a5")/2</f>
        <v/>
      </c>
      <c r="BR1233" s="62">
        <f>COUNTIF($G1233:$BP1233,"d")+COUNTIF($G1233:$BP1233,"r0,d5")/2+COUNTIF($G1233:$BP1233,"p5,d5")/2</f>
        <v/>
      </c>
      <c r="BS1233" s="62">
        <f>COUNTIF($G1233:$BP1233,"b")+COUNTIF($G1233:$BP1233,"r0,b5")/2+COUNTIF($G1233:$BP1233,"p5,b5")/2</f>
        <v/>
      </c>
      <c r="BT1233" s="62">
        <f>COUNTIF($G1233:$BP1233,"c")+COUNTIF($G1233:$BP1233,"r0,c5")/2+COUNTIF($G1233:$BP1233,"p5,c5")/2</f>
        <v/>
      </c>
      <c r="BU1233" s="62">
        <f>COUNTIF($G1233:$BP1233,"KH")+COUNTIF($G1233:$BP1233,"TL")+COUNTIF($G1233:$BP1233,"L")</f>
        <v/>
      </c>
      <c r="BV1233" s="62" t="n"/>
      <c r="BW1233" s="62">
        <f>COUNTIF($G1233:$BP1233,"hh")</f>
        <v/>
      </c>
      <c r="BX1233" s="62">
        <f>COUNTIF($G1233:$BP1233,"nt7")</f>
        <v/>
      </c>
      <c r="BY1233" s="62">
        <f>COUNTIF($G1233:$BP1233,"P")+COUNTIF($G1233:$BP1233,"p5,a5")/2+COUNTIF($G1233:$BP1233,"p5,b5")/2+COUNTIF($G1233:$BP1233,"p5,c5")/2+COUNTIF($G1233:$BP1233,"p5,d5")/2</f>
        <v/>
      </c>
      <c r="BZ1233" s="63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4">
        <f>IF(BZ1233&gt;25,4,IF(BZ1233&gt;18,3,IF(BZ1233&gt;12,2,IF(BZ1233&gt;4,1,0))))-BX1233-2+1</f>
        <v/>
      </c>
      <c r="CE1233" s="30" t="n"/>
      <c r="CF1233" s="64">
        <f>CD1233*CI1233</f>
        <v/>
      </c>
      <c r="CG1233" s="65">
        <f>F1233-BY1233+1</f>
        <v/>
      </c>
      <c r="CH1233" s="64">
        <f>CE1233*16</f>
        <v/>
      </c>
      <c r="CI1233" s="66">
        <f>VLOOKUP(A1233,[1]DATA!$A$6:$AI$331,34,0)</f>
        <v/>
      </c>
      <c r="CJ1233" s="67">
        <f>VLOOKUP(A1233,[2]CHAMCONG!A$7:CI$333,79,0)</f>
        <v/>
      </c>
      <c r="CK1233" s="68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62">
        <f>COUNTIF($G1234:$BP1234,"a")+COUNTIF($G1234:$BP1234,"r0,a5")/2+COUNTIF($G1234:$BP1234,"p5,a5")/2</f>
        <v/>
      </c>
      <c r="BR1234" s="62">
        <f>COUNTIF($G1234:$BP1234,"d")+COUNTIF($G1234:$BP1234,"r0,d5")/2+COUNTIF($G1234:$BP1234,"p5,d5")/2</f>
        <v/>
      </c>
      <c r="BS1234" s="62">
        <f>COUNTIF($G1234:$BP1234,"b")+COUNTIF($G1234:$BP1234,"r0,b5")/2+COUNTIF($G1234:$BP1234,"p5,b5")/2</f>
        <v/>
      </c>
      <c r="BT1234" s="62">
        <f>COUNTIF($G1234:$BP1234,"c")+COUNTIF($G1234:$BP1234,"r0,c5")/2+COUNTIF($G1234:$BP1234,"p5,c5")/2</f>
        <v/>
      </c>
      <c r="BU1234" s="62">
        <f>COUNTIF($G1234:$BP1234,"KH")+COUNTIF($G1234:$BP1234,"TL")+COUNTIF($G1234:$BP1234,"L")</f>
        <v/>
      </c>
      <c r="BV1234" s="62" t="n"/>
      <c r="BW1234" s="62">
        <f>COUNTIF($G1234:$BP1234,"hh")</f>
        <v/>
      </c>
      <c r="BX1234" s="62">
        <f>COUNTIF($G1234:$BP1234,"nt7")</f>
        <v/>
      </c>
      <c r="BY1234" s="62">
        <f>COUNTIF($G1234:$BP1234,"P")+COUNTIF($G1234:$BP1234,"p5,a5")/2+COUNTIF($G1234:$BP1234,"p5,b5")/2+COUNTIF($G1234:$BP1234,"p5,c5")/2+COUNTIF($G1234:$BP1234,"p5,d5")/2</f>
        <v/>
      </c>
      <c r="BZ1234" s="63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4">
        <f>IF(BZ1234&gt;25,4,IF(BZ1234&gt;18,3,IF(BZ1234&gt;12,2,IF(BZ1234&gt;4,1,0))))-BX1234-2+1</f>
        <v/>
      </c>
      <c r="CE1234" s="30" t="n"/>
      <c r="CF1234" s="64">
        <f>CD1234*CI1234</f>
        <v/>
      </c>
      <c r="CG1234" s="65">
        <f>F1234-BY1234+1</f>
        <v/>
      </c>
      <c r="CH1234" s="64">
        <f>CE1234*16</f>
        <v/>
      </c>
      <c r="CI1234" s="66">
        <f>VLOOKUP(A1234,[1]DATA!$A$6:$AI$331,34,0)</f>
        <v/>
      </c>
      <c r="CJ1234" s="67">
        <f>VLOOKUP(A1234,[2]CHAMCONG!A$7:CI$333,79,0)</f>
        <v/>
      </c>
      <c r="CK1234" s="68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62">
        <f>COUNTIF($G1235:$BP1235,"a")+COUNTIF($G1235:$BP1235,"r0,a5")/2+COUNTIF($G1235:$BP1235,"p5,a5")/2</f>
        <v/>
      </c>
      <c r="BR1235" s="62">
        <f>COUNTIF($G1235:$BP1235,"d")+COUNTIF($G1235:$BP1235,"r0,d5")/2+COUNTIF($G1235:$BP1235,"p5,d5")/2</f>
        <v/>
      </c>
      <c r="BS1235" s="62">
        <f>COUNTIF($G1235:$BP1235,"b")+COUNTIF($G1235:$BP1235,"r0,b5")/2+COUNTIF($G1235:$BP1235,"p5,b5")/2</f>
        <v/>
      </c>
      <c r="BT1235" s="62">
        <f>COUNTIF($G1235:$BP1235,"c")+COUNTIF($G1235:$BP1235,"r0,c5")/2+COUNTIF($G1235:$BP1235,"p5,c5")/2</f>
        <v/>
      </c>
      <c r="BU1235" s="62">
        <f>COUNTIF($G1235:$BP1235,"KH")+COUNTIF($G1235:$BP1235,"TL")+COUNTIF($G1235:$BP1235,"L")</f>
        <v/>
      </c>
      <c r="BV1235" s="62" t="n"/>
      <c r="BW1235" s="62">
        <f>COUNTIF($G1235:$BP1235,"hh")</f>
        <v/>
      </c>
      <c r="BX1235" s="62">
        <f>COUNTIF($G1235:$BP1235,"nt7")</f>
        <v/>
      </c>
      <c r="BY1235" s="62">
        <f>COUNTIF($G1235:$BP1235,"P")+COUNTIF($G1235:$BP1235,"p5,a5")/2+COUNTIF($G1235:$BP1235,"p5,b5")/2+COUNTIF($G1235:$BP1235,"p5,c5")/2+COUNTIF($G1235:$BP1235,"p5,d5")/2</f>
        <v/>
      </c>
      <c r="BZ1235" s="63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4">
        <f>IF(BZ1235&gt;25,4,IF(BZ1235&gt;18,3,IF(BZ1235&gt;12,2,IF(BZ1235&gt;4,1,0))))-BX1235-2+1</f>
        <v/>
      </c>
      <c r="CE1235" s="30" t="n"/>
      <c r="CF1235" s="64">
        <f>CD1235*CI1235</f>
        <v/>
      </c>
      <c r="CG1235" s="65">
        <f>F1235-BY1235+1</f>
        <v/>
      </c>
      <c r="CH1235" s="64">
        <f>CE1235*16</f>
        <v/>
      </c>
      <c r="CI1235" s="66">
        <f>VLOOKUP(A1235,[1]DATA!$A$6:$AI$331,34,0)</f>
        <v/>
      </c>
      <c r="CJ1235" s="67">
        <f>VLOOKUP(A1235,[2]CHAMCONG!A$7:CI$333,79,0)</f>
        <v/>
      </c>
      <c r="CK1235" s="68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62">
        <f>COUNTIF($G1236:$BP1236,"a")+COUNTIF($G1236:$BP1236,"r0,a5")/2+COUNTIF($G1236:$BP1236,"p5,a5")/2</f>
        <v/>
      </c>
      <c r="BR1236" s="62">
        <f>COUNTIF($G1236:$BP1236,"d")+COUNTIF($G1236:$BP1236,"r0,d5")/2+COUNTIF($G1236:$BP1236,"p5,d5")/2</f>
        <v/>
      </c>
      <c r="BS1236" s="62">
        <f>COUNTIF($G1236:$BP1236,"b")+COUNTIF($G1236:$BP1236,"r0,b5")/2+COUNTIF($G1236:$BP1236,"p5,b5")/2</f>
        <v/>
      </c>
      <c r="BT1236" s="62">
        <f>COUNTIF($G1236:$BP1236,"c")+COUNTIF($G1236:$BP1236,"r0,c5")/2+COUNTIF($G1236:$BP1236,"p5,c5")/2</f>
        <v/>
      </c>
      <c r="BU1236" s="62">
        <f>COUNTIF($G1236:$BP1236,"KH")+COUNTIF($G1236:$BP1236,"TL")+COUNTIF($G1236:$BP1236,"L")</f>
        <v/>
      </c>
      <c r="BV1236" s="62" t="n"/>
      <c r="BW1236" s="62">
        <f>COUNTIF($G1236:$BP1236,"hh")</f>
        <v/>
      </c>
      <c r="BX1236" s="62">
        <f>COUNTIF($G1236:$BP1236,"nt7")</f>
        <v/>
      </c>
      <c r="BY1236" s="62">
        <f>COUNTIF($G1236:$BP1236,"P")+COUNTIF($G1236:$BP1236,"p5,a5")/2+COUNTIF($G1236:$BP1236,"p5,b5")/2+COUNTIF($G1236:$BP1236,"p5,c5")/2+COUNTIF($G1236:$BP1236,"p5,d5")/2</f>
        <v/>
      </c>
      <c r="BZ1236" s="63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4">
        <f>IF(BZ1236&gt;25,4,IF(BZ1236&gt;18,3,IF(BZ1236&gt;12,2,IF(BZ1236&gt;4,1,0))))-BX1236-2+1</f>
        <v/>
      </c>
      <c r="CE1236" s="30" t="n"/>
      <c r="CF1236" s="64">
        <f>CD1236*CI1236</f>
        <v/>
      </c>
      <c r="CG1236" s="65">
        <f>F1236-BY1236+1</f>
        <v/>
      </c>
      <c r="CH1236" s="64">
        <f>CE1236*16</f>
        <v/>
      </c>
      <c r="CI1236" s="66">
        <f>VLOOKUP(A1236,[1]DATA!$A$6:$AI$331,34,0)</f>
        <v/>
      </c>
      <c r="CJ1236" s="67">
        <f>VLOOKUP(A1236,[2]CHAMCONG!A$7:CI$333,79,0)</f>
        <v/>
      </c>
      <c r="CK1236" s="68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62">
        <f>COUNTIF($G1237:$BP1237,"a")+COUNTIF($G1237:$BP1237,"r0,a5")/2+COUNTIF($G1237:$BP1237,"p5,a5")/2</f>
        <v/>
      </c>
      <c r="BR1237" s="62">
        <f>COUNTIF($G1237:$BP1237,"d")+COUNTIF($G1237:$BP1237,"r0,d5")/2+COUNTIF($G1237:$BP1237,"p5,d5")/2</f>
        <v/>
      </c>
      <c r="BS1237" s="62">
        <f>COUNTIF($G1237:$BP1237,"b")+COUNTIF($G1237:$BP1237,"r0,b5")/2+COUNTIF($G1237:$BP1237,"p5,b5")/2</f>
        <v/>
      </c>
      <c r="BT1237" s="62">
        <f>COUNTIF($G1237:$BP1237,"c")+COUNTIF($G1237:$BP1237,"r0,c5")/2+COUNTIF($G1237:$BP1237,"p5,c5")/2</f>
        <v/>
      </c>
      <c r="BU1237" s="62">
        <f>COUNTIF($G1237:$BP1237,"KH")+COUNTIF($G1237:$BP1237,"TL")+COUNTIF($G1237:$BP1237,"L")</f>
        <v/>
      </c>
      <c r="BV1237" s="62" t="n"/>
      <c r="BW1237" s="62">
        <f>COUNTIF($G1237:$BP1237,"hh")</f>
        <v/>
      </c>
      <c r="BX1237" s="62">
        <f>COUNTIF($G1237:$BP1237,"nt7")</f>
        <v/>
      </c>
      <c r="BY1237" s="62">
        <f>COUNTIF($G1237:$BP1237,"P")+COUNTIF($G1237:$BP1237,"p5,a5")/2+COUNTIF($G1237:$BP1237,"p5,b5")/2+COUNTIF($G1237:$BP1237,"p5,c5")/2+COUNTIF($G1237:$BP1237,"p5,d5")/2</f>
        <v/>
      </c>
      <c r="BZ1237" s="63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4">
        <f>IF(BZ1237&gt;25,4,IF(BZ1237&gt;18,3,IF(BZ1237&gt;12,2,IF(BZ1237&gt;4,1,0))))-BX1237-2+1</f>
        <v/>
      </c>
      <c r="CE1237" s="30" t="n"/>
      <c r="CF1237" s="64">
        <f>CD1237*CI1237</f>
        <v/>
      </c>
      <c r="CG1237" s="65">
        <f>F1237-BY1237+1</f>
        <v/>
      </c>
      <c r="CH1237" s="64">
        <f>CE1237*16</f>
        <v/>
      </c>
      <c r="CI1237" s="66">
        <f>VLOOKUP(A1237,[1]DATA!$A$6:$AI$331,34,0)</f>
        <v/>
      </c>
      <c r="CJ1237" s="67">
        <f>VLOOKUP(A1237,[2]CHAMCONG!A$7:CI$333,79,0)</f>
        <v/>
      </c>
      <c r="CK1237" s="68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62">
        <f>COUNTIF($G1238:$BP1238,"a")+COUNTIF($G1238:$BP1238,"r0,a5")/2+COUNTIF($G1238:$BP1238,"p5,a5")/2</f>
        <v/>
      </c>
      <c r="BR1238" s="62">
        <f>COUNTIF($G1238:$BP1238,"d")+COUNTIF($G1238:$BP1238,"r0,d5")/2+COUNTIF($G1238:$BP1238,"p5,d5")/2</f>
        <v/>
      </c>
      <c r="BS1238" s="62">
        <f>COUNTIF($G1238:$BP1238,"b")+COUNTIF($G1238:$BP1238,"r0,b5")/2+COUNTIF($G1238:$BP1238,"p5,b5")/2</f>
        <v/>
      </c>
      <c r="BT1238" s="62">
        <f>COUNTIF($G1238:$BP1238,"c")+COUNTIF($G1238:$BP1238,"r0,c5")/2+COUNTIF($G1238:$BP1238,"p5,c5")/2</f>
        <v/>
      </c>
      <c r="BU1238" s="62">
        <f>COUNTIF($G1238:$BP1238,"KH")+COUNTIF($G1238:$BP1238,"TL")+COUNTIF($G1238:$BP1238,"L")</f>
        <v/>
      </c>
      <c r="BV1238" s="62" t="n"/>
      <c r="BW1238" s="62">
        <f>COUNTIF($G1238:$BP1238,"hh")</f>
        <v/>
      </c>
      <c r="BX1238" s="62">
        <f>COUNTIF($G1238:$BP1238,"nt7")</f>
        <v/>
      </c>
      <c r="BY1238" s="62">
        <f>COUNTIF($G1238:$BP1238,"P")+COUNTIF($G1238:$BP1238,"p5,a5")/2+COUNTIF($G1238:$BP1238,"p5,b5")/2+COUNTIF($G1238:$BP1238,"p5,c5")/2+COUNTIF($G1238:$BP1238,"p5,d5")/2</f>
        <v/>
      </c>
      <c r="BZ1238" s="63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4">
        <f>IF(BZ1238&gt;25,4,IF(BZ1238&gt;18,3,IF(BZ1238&gt;12,2,IF(BZ1238&gt;4,1,0))))-BX1238-2+1</f>
        <v/>
      </c>
      <c r="CE1238" s="30" t="n"/>
      <c r="CF1238" s="64">
        <f>CD1238*CI1238</f>
        <v/>
      </c>
      <c r="CG1238" s="65">
        <f>F1238-BY1238+1</f>
        <v/>
      </c>
      <c r="CH1238" s="64">
        <f>CE1238*16</f>
        <v/>
      </c>
      <c r="CI1238" s="66">
        <f>VLOOKUP(A1238,[1]DATA!$A$6:$AI$331,34,0)</f>
        <v/>
      </c>
      <c r="CJ1238" s="67">
        <f>VLOOKUP(A1238,[2]CHAMCONG!A$7:CI$333,79,0)</f>
        <v/>
      </c>
      <c r="CK1238" s="68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62">
        <f>COUNTIF($G1239:$BP1239,"a")+COUNTIF($G1239:$BP1239,"r0,a5")/2+COUNTIF($G1239:$BP1239,"p5,a5")/2</f>
        <v/>
      </c>
      <c r="BR1239" s="62">
        <f>COUNTIF($G1239:$BP1239,"d")+COUNTIF($G1239:$BP1239,"r0,d5")/2+COUNTIF($G1239:$BP1239,"p5,d5")/2</f>
        <v/>
      </c>
      <c r="BS1239" s="62">
        <f>COUNTIF($G1239:$BP1239,"b")+COUNTIF($G1239:$BP1239,"r0,b5")/2+COUNTIF($G1239:$BP1239,"p5,b5")/2</f>
        <v/>
      </c>
      <c r="BT1239" s="62">
        <f>COUNTIF($G1239:$BP1239,"c")+COUNTIF($G1239:$BP1239,"r0,c5")/2+COUNTIF($G1239:$BP1239,"p5,c5")/2</f>
        <v/>
      </c>
      <c r="BU1239" s="62">
        <f>COUNTIF($G1239:$BP1239,"KH")+COUNTIF($G1239:$BP1239,"TL")+COUNTIF($G1239:$BP1239,"L")</f>
        <v/>
      </c>
      <c r="BV1239" s="62" t="n"/>
      <c r="BW1239" s="62">
        <f>COUNTIF($G1239:$BP1239,"hh")</f>
        <v/>
      </c>
      <c r="BX1239" s="62">
        <f>COUNTIF($G1239:$BP1239,"nt7")</f>
        <v/>
      </c>
      <c r="BY1239" s="62">
        <f>COUNTIF($G1239:$BP1239,"P")+COUNTIF($G1239:$BP1239,"p5,a5")/2+COUNTIF($G1239:$BP1239,"p5,b5")/2+COUNTIF($G1239:$BP1239,"p5,c5")/2+COUNTIF($G1239:$BP1239,"p5,d5")/2</f>
        <v/>
      </c>
      <c r="BZ1239" s="63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4">
        <f>IF(BZ1239&gt;25,4,IF(BZ1239&gt;18,3,IF(BZ1239&gt;12,2,IF(BZ1239&gt;4,1,0))))-BX1239-2+1</f>
        <v/>
      </c>
      <c r="CE1239" s="30" t="n"/>
      <c r="CF1239" s="64">
        <f>CD1239*CI1239</f>
        <v/>
      </c>
      <c r="CG1239" s="65">
        <f>F1239-BY1239+1</f>
        <v/>
      </c>
      <c r="CH1239" s="64">
        <f>CE1239*16</f>
        <v/>
      </c>
      <c r="CI1239" s="66">
        <f>VLOOKUP(A1239,[1]DATA!$A$6:$AI$331,34,0)</f>
        <v/>
      </c>
      <c r="CJ1239" s="67">
        <f>VLOOKUP(A1239,[2]CHAMCONG!A$7:CI$333,79,0)</f>
        <v/>
      </c>
      <c r="CK1239" s="68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62">
        <f>COUNTIF($G1240:$BP1240,"a")+COUNTIF($G1240:$BP1240,"r0,a5")/2+COUNTIF($G1240:$BP1240,"p5,a5")/2</f>
        <v/>
      </c>
      <c r="BR1240" s="62">
        <f>COUNTIF($G1240:$BP1240,"d")+COUNTIF($G1240:$BP1240,"r0,d5")/2+COUNTIF($G1240:$BP1240,"p5,d5")/2</f>
        <v/>
      </c>
      <c r="BS1240" s="62">
        <f>COUNTIF($G1240:$BP1240,"b")+COUNTIF($G1240:$BP1240,"r0,b5")/2+COUNTIF($G1240:$BP1240,"p5,b5")/2</f>
        <v/>
      </c>
      <c r="BT1240" s="62">
        <f>COUNTIF($G1240:$BP1240,"c")+COUNTIF($G1240:$BP1240,"r0,c5")/2+COUNTIF($G1240:$BP1240,"p5,c5")/2</f>
        <v/>
      </c>
      <c r="BU1240" s="62">
        <f>COUNTIF($G1240:$BP1240,"KH")+COUNTIF($G1240:$BP1240,"TL")+COUNTIF($G1240:$BP1240,"L")</f>
        <v/>
      </c>
      <c r="BV1240" s="62" t="n"/>
      <c r="BW1240" s="62">
        <f>COUNTIF($G1240:$BP1240,"hh")</f>
        <v/>
      </c>
      <c r="BX1240" s="62">
        <f>COUNTIF($G1240:$BP1240,"nt7")</f>
        <v/>
      </c>
      <c r="BY1240" s="62">
        <f>COUNTIF($G1240:$BP1240,"P")+COUNTIF($G1240:$BP1240,"p5,a5")/2+COUNTIF($G1240:$BP1240,"p5,b5")/2+COUNTIF($G1240:$BP1240,"p5,c5")/2+COUNTIF($G1240:$BP1240,"p5,d5")/2</f>
        <v/>
      </c>
      <c r="BZ1240" s="63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4">
        <f>IF(BZ1240&gt;25,4,IF(BZ1240&gt;18,3,IF(BZ1240&gt;12,2,IF(BZ1240&gt;4,1,0))))-BX1240-2+1</f>
        <v/>
      </c>
      <c r="CE1240" s="30" t="n"/>
      <c r="CF1240" s="64">
        <f>CD1240*CI1240</f>
        <v/>
      </c>
      <c r="CG1240" s="65">
        <f>F1240-BY1240+1</f>
        <v/>
      </c>
      <c r="CH1240" s="64">
        <f>CE1240*16</f>
        <v/>
      </c>
      <c r="CI1240" s="66">
        <f>VLOOKUP(A1240,[1]DATA!$A$6:$AI$331,34,0)</f>
        <v/>
      </c>
      <c r="CJ1240" s="67">
        <f>VLOOKUP(A1240,[2]CHAMCONG!A$7:CI$333,79,0)</f>
        <v/>
      </c>
      <c r="CK1240" s="68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62">
        <f>COUNTIF($G1241:$BP1241,"a")+COUNTIF($G1241:$BP1241,"r0,a5")/2+COUNTIF($G1241:$BP1241,"p5,a5")/2</f>
        <v/>
      </c>
      <c r="BR1241" s="62">
        <f>COUNTIF($G1241:$BP1241,"d")+COUNTIF($G1241:$BP1241,"r0,d5")/2+COUNTIF($G1241:$BP1241,"p5,d5")/2</f>
        <v/>
      </c>
      <c r="BS1241" s="62">
        <f>COUNTIF($G1241:$BP1241,"b")+COUNTIF($G1241:$BP1241,"r0,b5")/2+COUNTIF($G1241:$BP1241,"p5,b5")/2</f>
        <v/>
      </c>
      <c r="BT1241" s="62">
        <f>COUNTIF($G1241:$BP1241,"c")+COUNTIF($G1241:$BP1241,"r0,c5")/2+COUNTIF($G1241:$BP1241,"p5,c5")/2</f>
        <v/>
      </c>
      <c r="BU1241" s="62">
        <f>COUNTIF($G1241:$BP1241,"KH")+COUNTIF($G1241:$BP1241,"TL")+COUNTIF($G1241:$BP1241,"L")</f>
        <v/>
      </c>
      <c r="BV1241" s="62" t="n"/>
      <c r="BW1241" s="62">
        <f>COUNTIF($G1241:$BP1241,"hh")</f>
        <v/>
      </c>
      <c r="BX1241" s="62">
        <f>COUNTIF($G1241:$BP1241,"nt7")</f>
        <v/>
      </c>
      <c r="BY1241" s="62">
        <f>COUNTIF($G1241:$BP1241,"P")+COUNTIF($G1241:$BP1241,"p5,a5")/2+COUNTIF($G1241:$BP1241,"p5,b5")/2+COUNTIF($G1241:$BP1241,"p5,c5")/2+COUNTIF($G1241:$BP1241,"p5,d5")/2</f>
        <v/>
      </c>
      <c r="BZ1241" s="63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4">
        <f>IF(BZ1241&gt;25,4,IF(BZ1241&gt;18,3,IF(BZ1241&gt;12,2,IF(BZ1241&gt;4,1,0))))-BX1241-2+1</f>
        <v/>
      </c>
      <c r="CE1241" s="30" t="n"/>
      <c r="CF1241" s="64">
        <f>CD1241*CI1241</f>
        <v/>
      </c>
      <c r="CG1241" s="65">
        <f>F1241-BY1241+1</f>
        <v/>
      </c>
      <c r="CH1241" s="64">
        <f>CE1241*16</f>
        <v/>
      </c>
      <c r="CI1241" s="66">
        <f>VLOOKUP(A1241,[1]DATA!$A$6:$AI$331,34,0)</f>
        <v/>
      </c>
      <c r="CJ1241" s="67">
        <f>VLOOKUP(A1241,[2]CHAMCONG!A$7:CI$333,79,0)</f>
        <v/>
      </c>
      <c r="CK1241" s="68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62">
        <f>COUNTIF($G1242:$BP1242,"a")+COUNTIF($G1242:$BP1242,"r0,a5")/2+COUNTIF($G1242:$BP1242,"p5,a5")/2</f>
        <v/>
      </c>
      <c r="BR1242" s="62">
        <f>COUNTIF($G1242:$BP1242,"d")+COUNTIF($G1242:$BP1242,"r0,d5")/2+COUNTIF($G1242:$BP1242,"p5,d5")/2</f>
        <v/>
      </c>
      <c r="BS1242" s="62">
        <f>COUNTIF($G1242:$BP1242,"b")+COUNTIF($G1242:$BP1242,"r0,b5")/2+COUNTIF($G1242:$BP1242,"p5,b5")/2</f>
        <v/>
      </c>
      <c r="BT1242" s="62">
        <f>COUNTIF($G1242:$BP1242,"c")+COUNTIF($G1242:$BP1242,"r0,c5")/2+COUNTIF($G1242:$BP1242,"p5,c5")/2</f>
        <v/>
      </c>
      <c r="BU1242" s="62">
        <f>COUNTIF($G1242:$BP1242,"KH")+COUNTIF($G1242:$BP1242,"TL")+COUNTIF($G1242:$BP1242,"L")</f>
        <v/>
      </c>
      <c r="BV1242" s="62" t="n"/>
      <c r="BW1242" s="62">
        <f>COUNTIF($G1242:$BP1242,"hh")</f>
        <v/>
      </c>
      <c r="BX1242" s="62">
        <f>COUNTIF($G1242:$BP1242,"nt7")</f>
        <v/>
      </c>
      <c r="BY1242" s="62">
        <f>COUNTIF($G1242:$BP1242,"P")+COUNTIF($G1242:$BP1242,"p5,a5")/2+COUNTIF($G1242:$BP1242,"p5,b5")/2+COUNTIF($G1242:$BP1242,"p5,c5")/2+COUNTIF($G1242:$BP1242,"p5,d5")/2</f>
        <v/>
      </c>
      <c r="BZ1242" s="63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4">
        <f>IF(BZ1242&gt;25,4,IF(BZ1242&gt;18,3,IF(BZ1242&gt;12,2,IF(BZ1242&gt;4,1,0))))-BX1242-2+1</f>
        <v/>
      </c>
      <c r="CE1242" s="30" t="n"/>
      <c r="CF1242" s="64">
        <f>CD1242*CI1242</f>
        <v/>
      </c>
      <c r="CG1242" s="65">
        <f>F1242-BY1242+1</f>
        <v/>
      </c>
      <c r="CH1242" s="64">
        <f>CE1242*16</f>
        <v/>
      </c>
      <c r="CI1242" s="66">
        <f>VLOOKUP(A1242,[1]DATA!$A$6:$AI$331,34,0)</f>
        <v/>
      </c>
      <c r="CJ1242" s="67">
        <f>VLOOKUP(A1242,[2]CHAMCONG!A$7:CI$333,79,0)</f>
        <v/>
      </c>
      <c r="CK1242" s="68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62">
        <f>COUNTIF($G1243:$BP1243,"a")+COUNTIF($G1243:$BP1243,"r0,a5")/2+COUNTIF($G1243:$BP1243,"p5,a5")/2</f>
        <v/>
      </c>
      <c r="BR1243" s="62">
        <f>COUNTIF($G1243:$BP1243,"d")+COUNTIF($G1243:$BP1243,"r0,d5")/2+COUNTIF($G1243:$BP1243,"p5,d5")/2</f>
        <v/>
      </c>
      <c r="BS1243" s="62">
        <f>COUNTIF($G1243:$BP1243,"b")+COUNTIF($G1243:$BP1243,"r0,b5")/2+COUNTIF($G1243:$BP1243,"p5,b5")/2</f>
        <v/>
      </c>
      <c r="BT1243" s="62">
        <f>COUNTIF($G1243:$BP1243,"c")+COUNTIF($G1243:$BP1243,"r0,c5")/2+COUNTIF($G1243:$BP1243,"p5,c5")/2</f>
        <v/>
      </c>
      <c r="BU1243" s="62">
        <f>COUNTIF($G1243:$BP1243,"KH")+COUNTIF($G1243:$BP1243,"TL")+COUNTIF($G1243:$BP1243,"L")</f>
        <v/>
      </c>
      <c r="BV1243" s="62" t="n"/>
      <c r="BW1243" s="62">
        <f>COUNTIF($G1243:$BP1243,"hh")</f>
        <v/>
      </c>
      <c r="BX1243" s="62">
        <f>COUNTIF($G1243:$BP1243,"nt7")</f>
        <v/>
      </c>
      <c r="BY1243" s="62">
        <f>COUNTIF($G1243:$BP1243,"P")+COUNTIF($G1243:$BP1243,"p5,a5")/2+COUNTIF($G1243:$BP1243,"p5,b5")/2+COUNTIF($G1243:$BP1243,"p5,c5")/2+COUNTIF($G1243:$BP1243,"p5,d5")/2</f>
        <v/>
      </c>
      <c r="BZ1243" s="63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4">
        <f>IF(BZ1243&gt;25,4,IF(BZ1243&gt;18,3,IF(BZ1243&gt;12,2,IF(BZ1243&gt;4,1,0))))-BX1243-2+1</f>
        <v/>
      </c>
      <c r="CE1243" s="30" t="n"/>
      <c r="CF1243" s="64">
        <f>CD1243*CI1243</f>
        <v/>
      </c>
      <c r="CG1243" s="65">
        <f>F1243-BY1243+1</f>
        <v/>
      </c>
      <c r="CH1243" s="64">
        <f>CE1243*16</f>
        <v/>
      </c>
      <c r="CI1243" s="66">
        <f>VLOOKUP(A1243,[1]DATA!$A$6:$AI$331,34,0)</f>
        <v/>
      </c>
      <c r="CJ1243" s="67">
        <f>VLOOKUP(A1243,[2]CHAMCONG!A$7:CI$333,79,0)</f>
        <v/>
      </c>
      <c r="CK1243" s="68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62">
        <f>COUNTIF($G1244:$BP1244,"a")+COUNTIF($G1244:$BP1244,"r0,a5")/2+COUNTIF($G1244:$BP1244,"p5,a5")/2</f>
        <v/>
      </c>
      <c r="BR1244" s="62">
        <f>COUNTIF($G1244:$BP1244,"d")+COUNTIF($G1244:$BP1244,"r0,d5")/2+COUNTIF($G1244:$BP1244,"p5,d5")/2</f>
        <v/>
      </c>
      <c r="BS1244" s="62">
        <f>COUNTIF($G1244:$BP1244,"b")+COUNTIF($G1244:$BP1244,"r0,b5")/2+COUNTIF($G1244:$BP1244,"p5,b5")/2</f>
        <v/>
      </c>
      <c r="BT1244" s="62">
        <f>COUNTIF($G1244:$BP1244,"c")+COUNTIF($G1244:$BP1244,"r0,c5")/2+COUNTIF($G1244:$BP1244,"p5,c5")/2</f>
        <v/>
      </c>
      <c r="BU1244" s="62">
        <f>COUNTIF($G1244:$BP1244,"KH")+COUNTIF($G1244:$BP1244,"TL")+COUNTIF($G1244:$BP1244,"L")</f>
        <v/>
      </c>
      <c r="BV1244" s="62" t="n"/>
      <c r="BW1244" s="62">
        <f>COUNTIF($G1244:$BP1244,"hh")</f>
        <v/>
      </c>
      <c r="BX1244" s="62">
        <f>COUNTIF($G1244:$BP1244,"nt7")</f>
        <v/>
      </c>
      <c r="BY1244" s="62">
        <f>COUNTIF($G1244:$BP1244,"P")+COUNTIF($G1244:$BP1244,"p5,a5")/2+COUNTIF($G1244:$BP1244,"p5,b5")/2+COUNTIF($G1244:$BP1244,"p5,c5")/2+COUNTIF($G1244:$BP1244,"p5,d5")/2</f>
        <v/>
      </c>
      <c r="BZ1244" s="63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4">
        <f>IF(BZ1244&gt;25,4,IF(BZ1244&gt;18,3,IF(BZ1244&gt;12,2,IF(BZ1244&gt;4,1,0))))-BX1244-2+1</f>
        <v/>
      </c>
      <c r="CE1244" s="30" t="n"/>
      <c r="CF1244" s="64">
        <f>CD1244*CI1244</f>
        <v/>
      </c>
      <c r="CG1244" s="65">
        <f>F1244-BY1244+1</f>
        <v/>
      </c>
      <c r="CH1244" s="64">
        <f>CE1244*16</f>
        <v/>
      </c>
      <c r="CI1244" s="66">
        <f>VLOOKUP(A1244,[1]DATA!$A$6:$AI$331,34,0)</f>
        <v/>
      </c>
      <c r="CJ1244" s="67">
        <f>VLOOKUP(A1244,[2]CHAMCONG!A$7:CI$333,79,0)</f>
        <v/>
      </c>
      <c r="CK1244" s="68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62">
        <f>COUNTIF($G1245:$BP1245,"a")+COUNTIF($G1245:$BP1245,"r0,a5")/2+COUNTIF($G1245:$BP1245,"p5,a5")/2</f>
        <v/>
      </c>
      <c r="BR1245" s="62">
        <f>COUNTIF($G1245:$BP1245,"d")+COUNTIF($G1245:$BP1245,"r0,d5")/2+COUNTIF($G1245:$BP1245,"p5,d5")/2</f>
        <v/>
      </c>
      <c r="BS1245" s="62">
        <f>COUNTIF($G1245:$BP1245,"b")+COUNTIF($G1245:$BP1245,"r0,b5")/2+COUNTIF($G1245:$BP1245,"p5,b5")/2</f>
        <v/>
      </c>
      <c r="BT1245" s="62">
        <f>COUNTIF($G1245:$BP1245,"c")+COUNTIF($G1245:$BP1245,"r0,c5")/2+COUNTIF($G1245:$BP1245,"p5,c5")/2</f>
        <v/>
      </c>
      <c r="BU1245" s="62">
        <f>COUNTIF($G1245:$BP1245,"KH")+COUNTIF($G1245:$BP1245,"TL")+COUNTIF($G1245:$BP1245,"L")</f>
        <v/>
      </c>
      <c r="BV1245" s="62" t="n"/>
      <c r="BW1245" s="62">
        <f>COUNTIF($G1245:$BP1245,"hh")</f>
        <v/>
      </c>
      <c r="BX1245" s="62">
        <f>COUNTIF($G1245:$BP1245,"nt7")</f>
        <v/>
      </c>
      <c r="BY1245" s="62">
        <f>COUNTIF($G1245:$BP1245,"P")+COUNTIF($G1245:$BP1245,"p5,a5")/2+COUNTIF($G1245:$BP1245,"p5,b5")/2+COUNTIF($G1245:$BP1245,"p5,c5")/2+COUNTIF($G1245:$BP1245,"p5,d5")/2</f>
        <v/>
      </c>
      <c r="BZ1245" s="63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4">
        <f>IF(BZ1245&gt;25,4,IF(BZ1245&gt;18,3,IF(BZ1245&gt;12,2,IF(BZ1245&gt;4,1,0))))-BX1245-2+1</f>
        <v/>
      </c>
      <c r="CE1245" s="30" t="n"/>
      <c r="CF1245" s="64">
        <f>CD1245*CI1245</f>
        <v/>
      </c>
      <c r="CG1245" s="65">
        <f>F1245-BY1245+1</f>
        <v/>
      </c>
      <c r="CH1245" s="64">
        <f>CE1245*16</f>
        <v/>
      </c>
      <c r="CI1245" s="66">
        <f>VLOOKUP(A1245,[1]DATA!$A$6:$AI$331,34,0)</f>
        <v/>
      </c>
      <c r="CJ1245" s="67">
        <f>VLOOKUP(A1245,[2]CHAMCONG!A$7:CI$333,79,0)</f>
        <v/>
      </c>
      <c r="CK1245" s="68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62">
        <f>COUNTIF($G1246:$BP1246,"a")+COUNTIF($G1246:$BP1246,"r0,a5")/2+COUNTIF($G1246:$BP1246,"p5,a5")/2</f>
        <v/>
      </c>
      <c r="BR1246" s="62">
        <f>COUNTIF($G1246:$BP1246,"d")+COUNTIF($G1246:$BP1246,"r0,d5")/2+COUNTIF($G1246:$BP1246,"p5,d5")/2</f>
        <v/>
      </c>
      <c r="BS1246" s="62">
        <f>COUNTIF($G1246:$BP1246,"b")+COUNTIF($G1246:$BP1246,"r0,b5")/2+COUNTIF($G1246:$BP1246,"p5,b5")/2</f>
        <v/>
      </c>
      <c r="BT1246" s="62">
        <f>COUNTIF($G1246:$BP1246,"c")+COUNTIF($G1246:$BP1246,"r0,c5")/2+COUNTIF($G1246:$BP1246,"p5,c5")/2</f>
        <v/>
      </c>
      <c r="BU1246" s="62">
        <f>COUNTIF($G1246:$BP1246,"KH")+COUNTIF($G1246:$BP1246,"TL")+COUNTIF($G1246:$BP1246,"L")</f>
        <v/>
      </c>
      <c r="BV1246" s="62" t="n"/>
      <c r="BW1246" s="62">
        <f>COUNTIF($G1246:$BP1246,"hh")</f>
        <v/>
      </c>
      <c r="BX1246" s="62">
        <f>COUNTIF($G1246:$BP1246,"nt7")</f>
        <v/>
      </c>
      <c r="BY1246" s="62">
        <f>COUNTIF($G1246:$BP1246,"P")+COUNTIF($G1246:$BP1246,"p5,a5")/2+COUNTIF($G1246:$BP1246,"p5,b5")/2+COUNTIF($G1246:$BP1246,"p5,c5")/2+COUNTIF($G1246:$BP1246,"p5,d5")/2</f>
        <v/>
      </c>
      <c r="BZ1246" s="63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4">
        <f>IF(BZ1246&gt;25,4,IF(BZ1246&gt;18,3,IF(BZ1246&gt;12,2,IF(BZ1246&gt;4,1,0))))-BX1246-2+1</f>
        <v/>
      </c>
      <c r="CE1246" s="30" t="n"/>
      <c r="CF1246" s="64">
        <f>CD1246*CI1246</f>
        <v/>
      </c>
      <c r="CG1246" s="65">
        <f>F1246-BY1246+1</f>
        <v/>
      </c>
      <c r="CH1246" s="64">
        <f>CE1246*16</f>
        <v/>
      </c>
      <c r="CI1246" s="66">
        <f>VLOOKUP(A1246,[1]DATA!$A$6:$AI$331,34,0)</f>
        <v/>
      </c>
      <c r="CJ1246" s="67">
        <f>VLOOKUP(A1246,[2]CHAMCONG!A$7:CI$333,79,0)</f>
        <v/>
      </c>
      <c r="CK1246" s="68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62">
        <f>COUNTIF($G1247:$BP1247,"a")+COUNTIF($G1247:$BP1247,"r0,a5")/2+COUNTIF($G1247:$BP1247,"p5,a5")/2</f>
        <v/>
      </c>
      <c r="BR1247" s="62">
        <f>COUNTIF($G1247:$BP1247,"d")+COUNTIF($G1247:$BP1247,"r0,d5")/2+COUNTIF($G1247:$BP1247,"p5,d5")/2</f>
        <v/>
      </c>
      <c r="BS1247" s="62">
        <f>COUNTIF($G1247:$BP1247,"b")+COUNTIF($G1247:$BP1247,"r0,b5")/2+COUNTIF($G1247:$BP1247,"p5,b5")/2</f>
        <v/>
      </c>
      <c r="BT1247" s="62">
        <f>COUNTIF($G1247:$BP1247,"c")+COUNTIF($G1247:$BP1247,"r0,c5")/2+COUNTIF($G1247:$BP1247,"p5,c5")/2</f>
        <v/>
      </c>
      <c r="BU1247" s="62">
        <f>COUNTIF($G1247:$BP1247,"KH")+COUNTIF($G1247:$BP1247,"TL")+COUNTIF($G1247:$BP1247,"L")</f>
        <v/>
      </c>
      <c r="BV1247" s="62" t="n"/>
      <c r="BW1247" s="62">
        <f>COUNTIF($G1247:$BP1247,"hh")</f>
        <v/>
      </c>
      <c r="BX1247" s="62">
        <f>COUNTIF($G1247:$BP1247,"nt7")</f>
        <v/>
      </c>
      <c r="BY1247" s="62">
        <f>COUNTIF($G1247:$BP1247,"P")+COUNTIF($G1247:$BP1247,"p5,a5")/2+COUNTIF($G1247:$BP1247,"p5,b5")/2+COUNTIF($G1247:$BP1247,"p5,c5")/2+COUNTIF($G1247:$BP1247,"p5,d5")/2</f>
        <v/>
      </c>
      <c r="BZ1247" s="63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4">
        <f>IF(BZ1247&gt;25,4,IF(BZ1247&gt;18,3,IF(BZ1247&gt;12,2,IF(BZ1247&gt;4,1,0))))-BX1247-2+1</f>
        <v/>
      </c>
      <c r="CE1247" s="30" t="n"/>
      <c r="CF1247" s="64">
        <f>CD1247*CI1247</f>
        <v/>
      </c>
      <c r="CG1247" s="65">
        <f>F1247-BY1247+1</f>
        <v/>
      </c>
      <c r="CH1247" s="64">
        <f>CE1247*16</f>
        <v/>
      </c>
      <c r="CI1247" s="66">
        <f>VLOOKUP(A1247,[1]DATA!$A$6:$AI$331,34,0)</f>
        <v/>
      </c>
      <c r="CJ1247" s="67">
        <f>VLOOKUP(A1247,[2]CHAMCONG!A$7:CI$333,79,0)</f>
        <v/>
      </c>
      <c r="CK1247" s="68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62">
        <f>COUNTIF($G1248:$BP1248,"a")+COUNTIF($G1248:$BP1248,"r0,a5")/2+COUNTIF($G1248:$BP1248,"p5,a5")/2</f>
        <v/>
      </c>
      <c r="BR1248" s="62">
        <f>COUNTIF($G1248:$BP1248,"d")+COUNTIF($G1248:$BP1248,"r0,d5")/2+COUNTIF($G1248:$BP1248,"p5,d5")/2</f>
        <v/>
      </c>
      <c r="BS1248" s="62">
        <f>COUNTIF($G1248:$BP1248,"b")+COUNTIF($G1248:$BP1248,"r0,b5")/2+COUNTIF($G1248:$BP1248,"p5,b5")/2</f>
        <v/>
      </c>
      <c r="BT1248" s="62">
        <f>COUNTIF($G1248:$BP1248,"c")+COUNTIF($G1248:$BP1248,"r0,c5")/2+COUNTIF($G1248:$BP1248,"p5,c5")/2</f>
        <v/>
      </c>
      <c r="BU1248" s="62">
        <f>COUNTIF($G1248:$BP1248,"KH")+COUNTIF($G1248:$BP1248,"TL")+COUNTIF($G1248:$BP1248,"L")</f>
        <v/>
      </c>
      <c r="BV1248" s="62" t="n"/>
      <c r="BW1248" s="62">
        <f>COUNTIF($G1248:$BP1248,"hh")</f>
        <v/>
      </c>
      <c r="BX1248" s="62">
        <f>COUNTIF($G1248:$BP1248,"nt7")</f>
        <v/>
      </c>
      <c r="BY1248" s="62">
        <f>COUNTIF($G1248:$BP1248,"P")+COUNTIF($G1248:$BP1248,"p5,a5")/2+COUNTIF($G1248:$BP1248,"p5,b5")/2+COUNTIF($G1248:$BP1248,"p5,c5")/2+COUNTIF($G1248:$BP1248,"p5,d5")/2</f>
        <v/>
      </c>
      <c r="BZ1248" s="63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4">
        <f>IF(BZ1248&gt;25,4,IF(BZ1248&gt;18,3,IF(BZ1248&gt;12,2,IF(BZ1248&gt;4,1,0))))-BX1248-2+1</f>
        <v/>
      </c>
      <c r="CE1248" s="30" t="n"/>
      <c r="CF1248" s="64">
        <f>CD1248*CI1248</f>
        <v/>
      </c>
      <c r="CG1248" s="65">
        <f>F1248-BY1248+1</f>
        <v/>
      </c>
      <c r="CH1248" s="64">
        <f>CE1248*16</f>
        <v/>
      </c>
      <c r="CI1248" s="66">
        <f>VLOOKUP(A1248,[1]DATA!$A$6:$AI$331,34,0)</f>
        <v/>
      </c>
      <c r="CJ1248" s="67">
        <f>VLOOKUP(A1248,[2]CHAMCONG!A$7:CI$333,79,0)</f>
        <v/>
      </c>
      <c r="CK1248" s="68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62">
        <f>COUNTIF($G1249:$BP1249,"a")+COUNTIF($G1249:$BP1249,"r0,a5")/2+COUNTIF($G1249:$BP1249,"p5,a5")/2</f>
        <v/>
      </c>
      <c r="BR1249" s="62">
        <f>COUNTIF($G1249:$BP1249,"d")+COUNTIF($G1249:$BP1249,"r0,d5")/2+COUNTIF($G1249:$BP1249,"p5,d5")/2</f>
        <v/>
      </c>
      <c r="BS1249" s="62">
        <f>COUNTIF($G1249:$BP1249,"b")+COUNTIF($G1249:$BP1249,"r0,b5")/2+COUNTIF($G1249:$BP1249,"p5,b5")/2</f>
        <v/>
      </c>
      <c r="BT1249" s="62">
        <f>COUNTIF($G1249:$BP1249,"c")+COUNTIF($G1249:$BP1249,"r0,c5")/2+COUNTIF($G1249:$BP1249,"p5,c5")/2</f>
        <v/>
      </c>
      <c r="BU1249" s="62">
        <f>COUNTIF($G1249:$BP1249,"KH")+COUNTIF($G1249:$BP1249,"TL")+COUNTIF($G1249:$BP1249,"L")</f>
        <v/>
      </c>
      <c r="BV1249" s="62" t="n"/>
      <c r="BW1249" s="62">
        <f>COUNTIF($G1249:$BP1249,"hh")</f>
        <v/>
      </c>
      <c r="BX1249" s="62">
        <f>COUNTIF($G1249:$BP1249,"nt7")</f>
        <v/>
      </c>
      <c r="BY1249" s="62">
        <f>COUNTIF($G1249:$BP1249,"P")+COUNTIF($G1249:$BP1249,"p5,a5")/2+COUNTIF($G1249:$BP1249,"p5,b5")/2+COUNTIF($G1249:$BP1249,"p5,c5")/2+COUNTIF($G1249:$BP1249,"p5,d5")/2</f>
        <v/>
      </c>
      <c r="BZ1249" s="63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4">
        <f>IF(BZ1249&gt;25,4,IF(BZ1249&gt;18,3,IF(BZ1249&gt;12,2,IF(BZ1249&gt;4,1,0))))-BX1249-2+1</f>
        <v/>
      </c>
      <c r="CE1249" s="30" t="n"/>
      <c r="CF1249" s="64">
        <f>CD1249*CI1249</f>
        <v/>
      </c>
      <c r="CG1249" s="65">
        <f>F1249-BY1249+1</f>
        <v/>
      </c>
      <c r="CH1249" s="64">
        <f>CE1249*16</f>
        <v/>
      </c>
      <c r="CI1249" s="66">
        <f>VLOOKUP(A1249,[1]DATA!$A$6:$AI$331,34,0)</f>
        <v/>
      </c>
      <c r="CJ1249" s="67">
        <f>VLOOKUP(A1249,[2]CHAMCONG!A$7:CI$333,79,0)</f>
        <v/>
      </c>
      <c r="CK1249" s="68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62">
        <f>COUNTIF($G1250:$BP1250,"a")+COUNTIF($G1250:$BP1250,"r0,a5")/2+COUNTIF($G1250:$BP1250,"p5,a5")/2</f>
        <v/>
      </c>
      <c r="BR1250" s="62">
        <f>COUNTIF($G1250:$BP1250,"d")+COUNTIF($G1250:$BP1250,"r0,d5")/2+COUNTIF($G1250:$BP1250,"p5,d5")/2</f>
        <v/>
      </c>
      <c r="BS1250" s="62">
        <f>COUNTIF($G1250:$BP1250,"b")+COUNTIF($G1250:$BP1250,"r0,b5")/2+COUNTIF($G1250:$BP1250,"p5,b5")/2</f>
        <v/>
      </c>
      <c r="BT1250" s="62">
        <f>COUNTIF($G1250:$BP1250,"c")+COUNTIF($G1250:$BP1250,"r0,c5")/2+COUNTIF($G1250:$BP1250,"p5,c5")/2</f>
        <v/>
      </c>
      <c r="BU1250" s="62">
        <f>COUNTIF($G1250:$BP1250,"KH")+COUNTIF($G1250:$BP1250,"TL")+COUNTIF($G1250:$BP1250,"L")</f>
        <v/>
      </c>
      <c r="BV1250" s="62" t="n"/>
      <c r="BW1250" s="62">
        <f>COUNTIF($G1250:$BP1250,"hh")</f>
        <v/>
      </c>
      <c r="BX1250" s="62">
        <f>COUNTIF($G1250:$BP1250,"nt7")</f>
        <v/>
      </c>
      <c r="BY1250" s="62">
        <f>COUNTIF($G1250:$BP1250,"P")+COUNTIF($G1250:$BP1250,"p5,a5")/2+COUNTIF($G1250:$BP1250,"p5,b5")/2+COUNTIF($G1250:$BP1250,"p5,c5")/2+COUNTIF($G1250:$BP1250,"p5,d5")/2</f>
        <v/>
      </c>
      <c r="BZ1250" s="63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4">
        <f>IF(BZ1250&gt;25,4,IF(BZ1250&gt;18,3,IF(BZ1250&gt;12,2,IF(BZ1250&gt;4,1,0))))-BX1250-2+1</f>
        <v/>
      </c>
      <c r="CE1250" s="30" t="n"/>
      <c r="CF1250" s="64">
        <f>CD1250*CI1250</f>
        <v/>
      </c>
      <c r="CG1250" s="65">
        <f>F1250-BY1250+1</f>
        <v/>
      </c>
      <c r="CH1250" s="64">
        <f>CE1250*16</f>
        <v/>
      </c>
      <c r="CI1250" s="66">
        <f>VLOOKUP(A1250,[1]DATA!$A$6:$AI$331,34,0)</f>
        <v/>
      </c>
      <c r="CJ1250" s="67">
        <f>VLOOKUP(A1250,[2]CHAMCONG!A$7:CI$333,79,0)</f>
        <v/>
      </c>
      <c r="CK1250" s="68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62">
        <f>COUNTIF($G1251:$BP1251,"a")+COUNTIF($G1251:$BP1251,"r0,a5")/2+COUNTIF($G1251:$BP1251,"p5,a5")/2</f>
        <v/>
      </c>
      <c r="BR1251" s="62">
        <f>COUNTIF($G1251:$BP1251,"d")+COUNTIF($G1251:$BP1251,"r0,d5")/2+COUNTIF($G1251:$BP1251,"p5,d5")/2</f>
        <v/>
      </c>
      <c r="BS1251" s="62">
        <f>COUNTIF($G1251:$BP1251,"b")+COUNTIF($G1251:$BP1251,"r0,b5")/2+COUNTIF($G1251:$BP1251,"p5,b5")/2</f>
        <v/>
      </c>
      <c r="BT1251" s="62">
        <f>COUNTIF($G1251:$BP1251,"c")+COUNTIF($G1251:$BP1251,"r0,c5")/2+COUNTIF($G1251:$BP1251,"p5,c5")/2</f>
        <v/>
      </c>
      <c r="BU1251" s="62">
        <f>COUNTIF($G1251:$BP1251,"KH")+COUNTIF($G1251:$BP1251,"TL")+COUNTIF($G1251:$BP1251,"L")</f>
        <v/>
      </c>
      <c r="BV1251" s="62" t="n"/>
      <c r="BW1251" s="62">
        <f>COUNTIF($G1251:$BP1251,"hh")</f>
        <v/>
      </c>
      <c r="BX1251" s="62">
        <f>COUNTIF($G1251:$BP1251,"nt7")</f>
        <v/>
      </c>
      <c r="BY1251" s="62">
        <f>COUNTIF($G1251:$BP1251,"P")+COUNTIF($G1251:$BP1251,"p5,a5")/2+COUNTIF($G1251:$BP1251,"p5,b5")/2+COUNTIF($G1251:$BP1251,"p5,c5")/2+COUNTIF($G1251:$BP1251,"p5,d5")/2</f>
        <v/>
      </c>
      <c r="BZ1251" s="63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4">
        <f>IF(BZ1251&gt;25,4,IF(BZ1251&gt;18,3,IF(BZ1251&gt;12,2,IF(BZ1251&gt;4,1,0))))-BX1251-2+1</f>
        <v/>
      </c>
      <c r="CE1251" s="30" t="n"/>
      <c r="CF1251" s="64">
        <f>CD1251*CI1251</f>
        <v/>
      </c>
      <c r="CG1251" s="65">
        <f>F1251-BY1251+1</f>
        <v/>
      </c>
      <c r="CH1251" s="64">
        <f>CE1251*16</f>
        <v/>
      </c>
      <c r="CI1251" s="66">
        <f>VLOOKUP(A1251,[1]DATA!$A$6:$AI$331,34,0)</f>
        <v/>
      </c>
      <c r="CJ1251" s="67">
        <f>VLOOKUP(A1251,[2]CHAMCONG!A$7:CI$333,79,0)</f>
        <v/>
      </c>
      <c r="CK1251" s="68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62">
        <f>COUNTIF($G1252:$BP1252,"a")+COUNTIF($G1252:$BP1252,"r0,a5")/2+COUNTIF($G1252:$BP1252,"p5,a5")/2</f>
        <v/>
      </c>
      <c r="BR1252" s="62">
        <f>COUNTIF($G1252:$BP1252,"d")+COUNTIF($G1252:$BP1252,"r0,d5")/2+COUNTIF($G1252:$BP1252,"p5,d5")/2</f>
        <v/>
      </c>
      <c r="BS1252" s="62">
        <f>COUNTIF($G1252:$BP1252,"b")+COUNTIF($G1252:$BP1252,"r0,b5")/2+COUNTIF($G1252:$BP1252,"p5,b5")/2</f>
        <v/>
      </c>
      <c r="BT1252" s="62">
        <f>COUNTIF($G1252:$BP1252,"c")+COUNTIF($G1252:$BP1252,"r0,c5")/2+COUNTIF($G1252:$BP1252,"p5,c5")/2</f>
        <v/>
      </c>
      <c r="BU1252" s="62">
        <f>COUNTIF($G1252:$BP1252,"KH")+COUNTIF($G1252:$BP1252,"TL")+COUNTIF($G1252:$BP1252,"L")</f>
        <v/>
      </c>
      <c r="BV1252" s="62" t="n"/>
      <c r="BW1252" s="62">
        <f>COUNTIF($G1252:$BP1252,"hh")</f>
        <v/>
      </c>
      <c r="BX1252" s="62">
        <f>COUNTIF($G1252:$BP1252,"nt7")</f>
        <v/>
      </c>
      <c r="BY1252" s="62">
        <f>COUNTIF($G1252:$BP1252,"P")+COUNTIF($G1252:$BP1252,"p5,a5")/2+COUNTIF($G1252:$BP1252,"p5,b5")/2+COUNTIF($G1252:$BP1252,"p5,c5")/2+COUNTIF($G1252:$BP1252,"p5,d5")/2</f>
        <v/>
      </c>
      <c r="BZ1252" s="63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4">
        <f>IF(BZ1252&gt;25,4,IF(BZ1252&gt;18,3,IF(BZ1252&gt;12,2,IF(BZ1252&gt;4,1,0))))-BX1252-2+1</f>
        <v/>
      </c>
      <c r="CE1252" s="30" t="n"/>
      <c r="CF1252" s="64">
        <f>CD1252*CI1252</f>
        <v/>
      </c>
      <c r="CG1252" s="65">
        <f>F1252-BY1252+1</f>
        <v/>
      </c>
      <c r="CH1252" s="64">
        <f>CE1252*16</f>
        <v/>
      </c>
      <c r="CI1252" s="66">
        <f>VLOOKUP(A1252,[1]DATA!$A$6:$AI$331,34,0)</f>
        <v/>
      </c>
      <c r="CJ1252" s="67">
        <f>VLOOKUP(A1252,[2]CHAMCONG!A$7:CI$333,79,0)</f>
        <v/>
      </c>
      <c r="CK1252" s="68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62">
        <f>COUNTIF($G1253:$BP1253,"a")+COUNTIF($G1253:$BP1253,"r0,a5")/2+COUNTIF($G1253:$BP1253,"p5,a5")/2</f>
        <v/>
      </c>
      <c r="BR1253" s="62">
        <f>COUNTIF($G1253:$BP1253,"d")+COUNTIF($G1253:$BP1253,"r0,d5")/2+COUNTIF($G1253:$BP1253,"p5,d5")/2</f>
        <v/>
      </c>
      <c r="BS1253" s="62">
        <f>COUNTIF($G1253:$BP1253,"b")+COUNTIF($G1253:$BP1253,"r0,b5")/2+COUNTIF($G1253:$BP1253,"p5,b5")/2</f>
        <v/>
      </c>
      <c r="BT1253" s="62">
        <f>COUNTIF($G1253:$BP1253,"c")+COUNTIF($G1253:$BP1253,"r0,c5")/2+COUNTIF($G1253:$BP1253,"p5,c5")/2</f>
        <v/>
      </c>
      <c r="BU1253" s="62">
        <f>COUNTIF($G1253:$BP1253,"KH")+COUNTIF($G1253:$BP1253,"TL")+COUNTIF($G1253:$BP1253,"L")</f>
        <v/>
      </c>
      <c r="BV1253" s="62" t="n"/>
      <c r="BW1253" s="62">
        <f>COUNTIF($G1253:$BP1253,"hh")</f>
        <v/>
      </c>
      <c r="BX1253" s="62">
        <f>COUNTIF($G1253:$BP1253,"nt7")</f>
        <v/>
      </c>
      <c r="BY1253" s="62">
        <f>COUNTIF($G1253:$BP1253,"P")+COUNTIF($G1253:$BP1253,"p5,a5")/2+COUNTIF($G1253:$BP1253,"p5,b5")/2+COUNTIF($G1253:$BP1253,"p5,c5")/2+COUNTIF($G1253:$BP1253,"p5,d5")/2</f>
        <v/>
      </c>
      <c r="BZ1253" s="63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4">
        <f>IF(BZ1253&gt;25,4,IF(BZ1253&gt;18,3,IF(BZ1253&gt;12,2,IF(BZ1253&gt;4,1,0))))-BX1253-2+1</f>
        <v/>
      </c>
      <c r="CE1253" s="30" t="n"/>
      <c r="CF1253" s="64">
        <f>CD1253*CI1253</f>
        <v/>
      </c>
      <c r="CG1253" s="65">
        <f>F1253-BY1253+1</f>
        <v/>
      </c>
      <c r="CH1253" s="64">
        <f>CE1253*16</f>
        <v/>
      </c>
      <c r="CI1253" s="66">
        <f>VLOOKUP(A1253,[1]DATA!$A$6:$AI$331,34,0)</f>
        <v/>
      </c>
      <c r="CJ1253" s="67">
        <f>VLOOKUP(A1253,[2]CHAMCONG!A$7:CI$333,79,0)</f>
        <v/>
      </c>
      <c r="CK1253" s="68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62">
        <f>COUNTIF($G1254:$BP1254,"a")+COUNTIF($G1254:$BP1254,"r0,a5")/2+COUNTIF($G1254:$BP1254,"p5,a5")/2</f>
        <v/>
      </c>
      <c r="BR1254" s="62">
        <f>COUNTIF($G1254:$BP1254,"d")+COUNTIF($G1254:$BP1254,"r0,d5")/2+COUNTIF($G1254:$BP1254,"p5,d5")/2</f>
        <v/>
      </c>
      <c r="BS1254" s="62">
        <f>COUNTIF($G1254:$BP1254,"b")+COUNTIF($G1254:$BP1254,"r0,b5")/2+COUNTIF($G1254:$BP1254,"p5,b5")/2</f>
        <v/>
      </c>
      <c r="BT1254" s="62">
        <f>COUNTIF($G1254:$BP1254,"c")+COUNTIF($G1254:$BP1254,"r0,c5")/2+COUNTIF($G1254:$BP1254,"p5,c5")/2</f>
        <v/>
      </c>
      <c r="BU1254" s="62">
        <f>COUNTIF($G1254:$BP1254,"KH")+COUNTIF($G1254:$BP1254,"TL")+COUNTIF($G1254:$BP1254,"L")</f>
        <v/>
      </c>
      <c r="BV1254" s="62" t="n"/>
      <c r="BW1254" s="62">
        <f>COUNTIF($G1254:$BP1254,"hh")</f>
        <v/>
      </c>
      <c r="BX1254" s="62">
        <f>COUNTIF($G1254:$BP1254,"nt7")</f>
        <v/>
      </c>
      <c r="BY1254" s="62">
        <f>COUNTIF($G1254:$BP1254,"P")+COUNTIF($G1254:$BP1254,"p5,a5")/2+COUNTIF($G1254:$BP1254,"p5,b5")/2+COUNTIF($G1254:$BP1254,"p5,c5")/2+COUNTIF($G1254:$BP1254,"p5,d5")/2</f>
        <v/>
      </c>
      <c r="BZ1254" s="63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4">
        <f>IF(BZ1254&gt;25,4,IF(BZ1254&gt;18,3,IF(BZ1254&gt;12,2,IF(BZ1254&gt;4,1,0))))-BX1254-2+1</f>
        <v/>
      </c>
      <c r="CE1254" s="30" t="n"/>
      <c r="CF1254" s="64">
        <f>CD1254*CI1254</f>
        <v/>
      </c>
      <c r="CG1254" s="65">
        <f>F1254-BY1254+1</f>
        <v/>
      </c>
      <c r="CH1254" s="64">
        <f>CE1254*16</f>
        <v/>
      </c>
      <c r="CI1254" s="66">
        <f>VLOOKUP(A1254,[1]DATA!$A$6:$AI$331,34,0)</f>
        <v/>
      </c>
      <c r="CJ1254" s="67">
        <f>VLOOKUP(A1254,[2]CHAMCONG!A$7:CI$333,79,0)</f>
        <v/>
      </c>
      <c r="CK1254" s="68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62">
        <f>COUNTIF($G1255:$BP1255,"a")+COUNTIF($G1255:$BP1255,"r0,a5")/2+COUNTIF($G1255:$BP1255,"p5,a5")/2</f>
        <v/>
      </c>
      <c r="BR1255" s="62">
        <f>COUNTIF($G1255:$BP1255,"d")+COUNTIF($G1255:$BP1255,"r0,d5")/2+COUNTIF($G1255:$BP1255,"p5,d5")/2</f>
        <v/>
      </c>
      <c r="BS1255" s="62">
        <f>COUNTIF($G1255:$BP1255,"b")+COUNTIF($G1255:$BP1255,"r0,b5")/2+COUNTIF($G1255:$BP1255,"p5,b5")/2</f>
        <v/>
      </c>
      <c r="BT1255" s="62">
        <f>COUNTIF($G1255:$BP1255,"c")+COUNTIF($G1255:$BP1255,"r0,c5")/2+COUNTIF($G1255:$BP1255,"p5,c5")/2</f>
        <v/>
      </c>
      <c r="BU1255" s="62">
        <f>COUNTIF($G1255:$BP1255,"KH")+COUNTIF($G1255:$BP1255,"TL")+COUNTIF($G1255:$BP1255,"L")</f>
        <v/>
      </c>
      <c r="BV1255" s="62" t="n"/>
      <c r="BW1255" s="62">
        <f>COUNTIF($G1255:$BP1255,"hh")</f>
        <v/>
      </c>
      <c r="BX1255" s="62">
        <f>COUNTIF($G1255:$BP1255,"nt7")</f>
        <v/>
      </c>
      <c r="BY1255" s="62">
        <f>COUNTIF($G1255:$BP1255,"P")+COUNTIF($G1255:$BP1255,"p5,a5")/2+COUNTIF($G1255:$BP1255,"p5,b5")/2+COUNTIF($G1255:$BP1255,"p5,c5")/2+COUNTIF($G1255:$BP1255,"p5,d5")/2</f>
        <v/>
      </c>
      <c r="BZ1255" s="63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4">
        <f>IF(BZ1255&gt;25,4,IF(BZ1255&gt;18,3,IF(BZ1255&gt;12,2,IF(BZ1255&gt;4,1,0))))-BX1255-2+1</f>
        <v/>
      </c>
      <c r="CE1255" s="30" t="n"/>
      <c r="CF1255" s="64">
        <f>CD1255*CI1255</f>
        <v/>
      </c>
      <c r="CG1255" s="65">
        <f>F1255-BY1255+1</f>
        <v/>
      </c>
      <c r="CH1255" s="64">
        <f>CE1255*16</f>
        <v/>
      </c>
      <c r="CI1255" s="66">
        <f>VLOOKUP(A1255,[1]DATA!$A$6:$AI$331,34,0)</f>
        <v/>
      </c>
      <c r="CJ1255" s="67">
        <f>VLOOKUP(A1255,[2]CHAMCONG!A$7:CI$333,79,0)</f>
        <v/>
      </c>
      <c r="CK1255" s="68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62">
        <f>COUNTIF($G1256:$BP1256,"a")+COUNTIF($G1256:$BP1256,"r0,a5")/2+COUNTIF($G1256:$BP1256,"p5,a5")/2</f>
        <v/>
      </c>
      <c r="BR1256" s="62">
        <f>COUNTIF($G1256:$BP1256,"d")+COUNTIF($G1256:$BP1256,"r0,d5")/2+COUNTIF($G1256:$BP1256,"p5,d5")/2</f>
        <v/>
      </c>
      <c r="BS1256" s="62">
        <f>COUNTIF($G1256:$BP1256,"b")+COUNTIF($G1256:$BP1256,"r0,b5")/2+COUNTIF($G1256:$BP1256,"p5,b5")/2</f>
        <v/>
      </c>
      <c r="BT1256" s="62">
        <f>COUNTIF($G1256:$BP1256,"c")+COUNTIF($G1256:$BP1256,"r0,c5")/2+COUNTIF($G1256:$BP1256,"p5,c5")/2</f>
        <v/>
      </c>
      <c r="BU1256" s="62">
        <f>COUNTIF($G1256:$BP1256,"KH")+COUNTIF($G1256:$BP1256,"TL")+COUNTIF($G1256:$BP1256,"L")</f>
        <v/>
      </c>
      <c r="BV1256" s="62" t="n"/>
      <c r="BW1256" s="62">
        <f>COUNTIF($G1256:$BP1256,"hh")</f>
        <v/>
      </c>
      <c r="BX1256" s="62">
        <f>COUNTIF($G1256:$BP1256,"nt7")</f>
        <v/>
      </c>
      <c r="BY1256" s="62">
        <f>COUNTIF($G1256:$BP1256,"P")+COUNTIF($G1256:$BP1256,"p5,a5")/2+COUNTIF($G1256:$BP1256,"p5,b5")/2+COUNTIF($G1256:$BP1256,"p5,c5")/2+COUNTIF($G1256:$BP1256,"p5,d5")/2</f>
        <v/>
      </c>
      <c r="BZ1256" s="63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4">
        <f>IF(BZ1256&gt;25,4,IF(BZ1256&gt;18,3,IF(BZ1256&gt;12,2,IF(BZ1256&gt;4,1,0))))-BX1256-2+1</f>
        <v/>
      </c>
      <c r="CE1256" s="30" t="n"/>
      <c r="CF1256" s="64">
        <f>CD1256*CI1256</f>
        <v/>
      </c>
      <c r="CG1256" s="65">
        <f>F1256-BY1256+1</f>
        <v/>
      </c>
      <c r="CH1256" s="64">
        <f>CE1256*16</f>
        <v/>
      </c>
      <c r="CI1256" s="66">
        <f>VLOOKUP(A1256,[1]DATA!$A$6:$AI$331,34,0)</f>
        <v/>
      </c>
      <c r="CJ1256" s="67">
        <f>VLOOKUP(A1256,[2]CHAMCONG!A$7:CI$333,79,0)</f>
        <v/>
      </c>
      <c r="CK1256" s="68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62">
        <f>COUNTIF($G1257:$BP1257,"a")+COUNTIF($G1257:$BP1257,"r0,a5")/2+COUNTIF($G1257:$BP1257,"p5,a5")/2</f>
        <v/>
      </c>
      <c r="BR1257" s="62">
        <f>COUNTIF($G1257:$BP1257,"d")+COUNTIF($G1257:$BP1257,"r0,d5")/2+COUNTIF($G1257:$BP1257,"p5,d5")/2</f>
        <v/>
      </c>
      <c r="BS1257" s="62">
        <f>COUNTIF($G1257:$BP1257,"b")+COUNTIF($G1257:$BP1257,"r0,b5")/2+COUNTIF($G1257:$BP1257,"p5,b5")/2</f>
        <v/>
      </c>
      <c r="BT1257" s="62">
        <f>COUNTIF($G1257:$BP1257,"c")+COUNTIF($G1257:$BP1257,"r0,c5")/2+COUNTIF($G1257:$BP1257,"p5,c5")/2</f>
        <v/>
      </c>
      <c r="BU1257" s="62">
        <f>COUNTIF($G1257:$BP1257,"KH")+COUNTIF($G1257:$BP1257,"TL")+COUNTIF($G1257:$BP1257,"L")</f>
        <v/>
      </c>
      <c r="BV1257" s="62" t="n"/>
      <c r="BW1257" s="62">
        <f>COUNTIF($G1257:$BP1257,"hh")</f>
        <v/>
      </c>
      <c r="BX1257" s="62">
        <f>COUNTIF($G1257:$BP1257,"nt7")</f>
        <v/>
      </c>
      <c r="BY1257" s="62">
        <f>COUNTIF($G1257:$BP1257,"P")+COUNTIF($G1257:$BP1257,"p5,a5")/2+COUNTIF($G1257:$BP1257,"p5,b5")/2+COUNTIF($G1257:$BP1257,"p5,c5")/2+COUNTIF($G1257:$BP1257,"p5,d5")/2</f>
        <v/>
      </c>
      <c r="BZ1257" s="63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4">
        <f>IF(BZ1257&gt;25,4,IF(BZ1257&gt;18,3,IF(BZ1257&gt;12,2,IF(BZ1257&gt;4,1,0))))-BX1257-2+1</f>
        <v/>
      </c>
      <c r="CE1257" s="30" t="n"/>
      <c r="CF1257" s="64">
        <f>CD1257*CI1257</f>
        <v/>
      </c>
      <c r="CG1257" s="65">
        <f>F1257-BY1257+1</f>
        <v/>
      </c>
      <c r="CH1257" s="64">
        <f>CE1257*16</f>
        <v/>
      </c>
      <c r="CI1257" s="66">
        <f>VLOOKUP(A1257,[1]DATA!$A$6:$AI$331,34,0)</f>
        <v/>
      </c>
      <c r="CJ1257" s="67">
        <f>VLOOKUP(A1257,[2]CHAMCONG!A$7:CI$333,79,0)</f>
        <v/>
      </c>
      <c r="CK1257" s="68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62">
        <f>COUNTIF($G1258:$BP1258,"a")+COUNTIF($G1258:$BP1258,"r0,a5")/2+COUNTIF($G1258:$BP1258,"p5,a5")/2</f>
        <v/>
      </c>
      <c r="BR1258" s="62">
        <f>COUNTIF($G1258:$BP1258,"d")+COUNTIF($G1258:$BP1258,"r0,d5")/2+COUNTIF($G1258:$BP1258,"p5,d5")/2</f>
        <v/>
      </c>
      <c r="BS1258" s="62">
        <f>COUNTIF($G1258:$BP1258,"b")+COUNTIF($G1258:$BP1258,"r0,b5")/2+COUNTIF($G1258:$BP1258,"p5,b5")/2</f>
        <v/>
      </c>
      <c r="BT1258" s="62">
        <f>COUNTIF($G1258:$BP1258,"c")+COUNTIF($G1258:$BP1258,"r0,c5")/2+COUNTIF($G1258:$BP1258,"p5,c5")/2</f>
        <v/>
      </c>
      <c r="BU1258" s="62">
        <f>COUNTIF($G1258:$BP1258,"KH")+COUNTIF($G1258:$BP1258,"TL")+COUNTIF($G1258:$BP1258,"L")</f>
        <v/>
      </c>
      <c r="BV1258" s="62" t="n"/>
      <c r="BW1258" s="62">
        <f>COUNTIF($G1258:$BP1258,"hh")</f>
        <v/>
      </c>
      <c r="BX1258" s="62">
        <f>COUNTIF($G1258:$BP1258,"nt7")</f>
        <v/>
      </c>
      <c r="BY1258" s="62">
        <f>COUNTIF($G1258:$BP1258,"P")+COUNTIF($G1258:$BP1258,"p5,a5")/2+COUNTIF($G1258:$BP1258,"p5,b5")/2+COUNTIF($G1258:$BP1258,"p5,c5")/2+COUNTIF($G1258:$BP1258,"p5,d5")/2</f>
        <v/>
      </c>
      <c r="BZ1258" s="63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4">
        <f>IF(BZ1258&gt;25,4,IF(BZ1258&gt;18,3,IF(BZ1258&gt;12,2,IF(BZ1258&gt;4,1,0))))-BX1258-2+1</f>
        <v/>
      </c>
      <c r="CE1258" s="30" t="n"/>
      <c r="CF1258" s="64">
        <f>CD1258*CI1258</f>
        <v/>
      </c>
      <c r="CG1258" s="65">
        <f>F1258-BY1258+1</f>
        <v/>
      </c>
      <c r="CH1258" s="64">
        <f>CE1258*16</f>
        <v/>
      </c>
      <c r="CI1258" s="66">
        <f>VLOOKUP(A1258,[1]DATA!$A$6:$AI$331,34,0)</f>
        <v/>
      </c>
      <c r="CJ1258" s="67">
        <f>VLOOKUP(A1258,[2]CHAMCONG!A$7:CI$333,79,0)</f>
        <v/>
      </c>
      <c r="CK1258" s="68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62">
        <f>COUNTIF($G1259:$BP1259,"a")+COUNTIF($G1259:$BP1259,"r0,a5")/2+COUNTIF($G1259:$BP1259,"p5,a5")/2</f>
        <v/>
      </c>
      <c r="BR1259" s="62">
        <f>COUNTIF($G1259:$BP1259,"d")+COUNTIF($G1259:$BP1259,"r0,d5")/2+COUNTIF($G1259:$BP1259,"p5,d5")/2</f>
        <v/>
      </c>
      <c r="BS1259" s="62">
        <f>COUNTIF($G1259:$BP1259,"b")+COUNTIF($G1259:$BP1259,"r0,b5")/2+COUNTIF($G1259:$BP1259,"p5,b5")/2</f>
        <v/>
      </c>
      <c r="BT1259" s="62">
        <f>COUNTIF($G1259:$BP1259,"c")+COUNTIF($G1259:$BP1259,"r0,c5")/2+COUNTIF($G1259:$BP1259,"p5,c5")/2</f>
        <v/>
      </c>
      <c r="BU1259" s="62">
        <f>COUNTIF($G1259:$BP1259,"KH")+COUNTIF($G1259:$BP1259,"TL")+COUNTIF($G1259:$BP1259,"L")</f>
        <v/>
      </c>
      <c r="BV1259" s="62" t="n"/>
      <c r="BW1259" s="62">
        <f>COUNTIF($G1259:$BP1259,"hh")</f>
        <v/>
      </c>
      <c r="BX1259" s="62">
        <f>COUNTIF($G1259:$BP1259,"nt7")</f>
        <v/>
      </c>
      <c r="BY1259" s="62">
        <f>COUNTIF($G1259:$BP1259,"P")+COUNTIF($G1259:$BP1259,"p5,a5")/2+COUNTIF($G1259:$BP1259,"p5,b5")/2+COUNTIF($G1259:$BP1259,"p5,c5")/2+COUNTIF($G1259:$BP1259,"p5,d5")/2</f>
        <v/>
      </c>
      <c r="BZ1259" s="63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4">
        <f>IF(BZ1259&gt;25,4,IF(BZ1259&gt;18,3,IF(BZ1259&gt;12,2,IF(BZ1259&gt;4,1,0))))-BX1259-2+1</f>
        <v/>
      </c>
      <c r="CE1259" s="30" t="n"/>
      <c r="CF1259" s="64">
        <f>CD1259*CI1259</f>
        <v/>
      </c>
      <c r="CG1259" s="65">
        <f>F1259-BY1259+1</f>
        <v/>
      </c>
      <c r="CH1259" s="64">
        <f>CE1259*16</f>
        <v/>
      </c>
      <c r="CI1259" s="66">
        <f>VLOOKUP(A1259,[1]DATA!$A$6:$AI$331,34,0)</f>
        <v/>
      </c>
      <c r="CJ1259" s="67">
        <f>VLOOKUP(A1259,[2]CHAMCONG!A$7:CI$333,79,0)</f>
        <v/>
      </c>
      <c r="CK1259" s="68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62">
        <f>COUNTIF($G1260:$BP1260,"a")+COUNTIF($G1260:$BP1260,"r0,a5")/2+COUNTIF($G1260:$BP1260,"p5,a5")/2</f>
        <v/>
      </c>
      <c r="BR1260" s="62">
        <f>COUNTIF($G1260:$BP1260,"d")+COUNTIF($G1260:$BP1260,"r0,d5")/2+COUNTIF($G1260:$BP1260,"p5,d5")/2</f>
        <v/>
      </c>
      <c r="BS1260" s="62">
        <f>COUNTIF($G1260:$BP1260,"b")+COUNTIF($G1260:$BP1260,"r0,b5")/2+COUNTIF($G1260:$BP1260,"p5,b5")/2</f>
        <v/>
      </c>
      <c r="BT1260" s="62">
        <f>COUNTIF($G1260:$BP1260,"c")+COUNTIF($G1260:$BP1260,"r0,c5")/2+COUNTIF($G1260:$BP1260,"p5,c5")/2</f>
        <v/>
      </c>
      <c r="BU1260" s="62">
        <f>COUNTIF($G1260:$BP1260,"KH")+COUNTIF($G1260:$BP1260,"TL")+COUNTIF($G1260:$BP1260,"L")</f>
        <v/>
      </c>
      <c r="BV1260" s="62" t="n"/>
      <c r="BW1260" s="62">
        <f>COUNTIF($G1260:$BP1260,"hh")</f>
        <v/>
      </c>
      <c r="BX1260" s="62">
        <f>COUNTIF($G1260:$BP1260,"nt7")</f>
        <v/>
      </c>
      <c r="BY1260" s="62">
        <f>COUNTIF($G1260:$BP1260,"P")+COUNTIF($G1260:$BP1260,"p5,a5")/2+COUNTIF($G1260:$BP1260,"p5,b5")/2+COUNTIF($G1260:$BP1260,"p5,c5")/2+COUNTIF($G1260:$BP1260,"p5,d5")/2</f>
        <v/>
      </c>
      <c r="BZ1260" s="63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4">
        <f>IF(BZ1260&gt;25,4,IF(BZ1260&gt;18,3,IF(BZ1260&gt;12,2,IF(BZ1260&gt;4,1,0))))-BX1260-2+1</f>
        <v/>
      </c>
      <c r="CE1260" s="30" t="n"/>
      <c r="CF1260" s="64">
        <f>CD1260*CI1260</f>
        <v/>
      </c>
      <c r="CG1260" s="65">
        <f>F1260-BY1260+1</f>
        <v/>
      </c>
      <c r="CH1260" s="64">
        <f>CE1260*16</f>
        <v/>
      </c>
      <c r="CI1260" s="66">
        <f>VLOOKUP(A1260,[1]DATA!$A$6:$AI$331,34,0)</f>
        <v/>
      </c>
      <c r="CJ1260" s="67">
        <f>VLOOKUP(A1260,[2]CHAMCONG!A$7:CI$333,79,0)</f>
        <v/>
      </c>
      <c r="CK1260" s="68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62">
        <f>COUNTIF($G1261:$BP1261,"a")+COUNTIF($G1261:$BP1261,"r0,a5")/2+COUNTIF($G1261:$BP1261,"p5,a5")/2</f>
        <v/>
      </c>
      <c r="BR1261" s="62">
        <f>COUNTIF($G1261:$BP1261,"d")+COUNTIF($G1261:$BP1261,"r0,d5")/2+COUNTIF($G1261:$BP1261,"p5,d5")/2</f>
        <v/>
      </c>
      <c r="BS1261" s="62">
        <f>COUNTIF($G1261:$BP1261,"b")+COUNTIF($G1261:$BP1261,"r0,b5")/2+COUNTIF($G1261:$BP1261,"p5,b5")/2</f>
        <v/>
      </c>
      <c r="BT1261" s="62">
        <f>COUNTIF($G1261:$BP1261,"c")+COUNTIF($G1261:$BP1261,"r0,c5")/2+COUNTIF($G1261:$BP1261,"p5,c5")/2</f>
        <v/>
      </c>
      <c r="BU1261" s="62">
        <f>COUNTIF($G1261:$BP1261,"KH")+COUNTIF($G1261:$BP1261,"TL")+COUNTIF($G1261:$BP1261,"L")</f>
        <v/>
      </c>
      <c r="BV1261" s="62" t="n"/>
      <c r="BW1261" s="62">
        <f>COUNTIF($G1261:$BP1261,"hh")</f>
        <v/>
      </c>
      <c r="BX1261" s="62">
        <f>COUNTIF($G1261:$BP1261,"nt7")</f>
        <v/>
      </c>
      <c r="BY1261" s="62">
        <f>COUNTIF($G1261:$BP1261,"P")+COUNTIF($G1261:$BP1261,"p5,a5")/2+COUNTIF($G1261:$BP1261,"p5,b5")/2+COUNTIF($G1261:$BP1261,"p5,c5")/2+COUNTIF($G1261:$BP1261,"p5,d5")/2</f>
        <v/>
      </c>
      <c r="BZ1261" s="63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4">
        <f>IF(BZ1261&gt;25,4,IF(BZ1261&gt;18,3,IF(BZ1261&gt;12,2,IF(BZ1261&gt;4,1,0))))-BX1261-2+1</f>
        <v/>
      </c>
      <c r="CE1261" s="30" t="n"/>
      <c r="CF1261" s="64">
        <f>CD1261*CI1261</f>
        <v/>
      </c>
      <c r="CG1261" s="65">
        <f>F1261-BY1261+1</f>
        <v/>
      </c>
      <c r="CH1261" s="64">
        <f>CE1261*16</f>
        <v/>
      </c>
      <c r="CI1261" s="66">
        <f>VLOOKUP(A1261,[1]DATA!$A$6:$AI$331,34,0)</f>
        <v/>
      </c>
      <c r="CJ1261" s="67">
        <f>VLOOKUP(A1261,[2]CHAMCONG!A$7:CI$333,79,0)</f>
        <v/>
      </c>
      <c r="CK1261" s="68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62">
        <f>COUNTIF($G1262:$BP1262,"a")+COUNTIF($G1262:$BP1262,"r0,a5")/2+COUNTIF($G1262:$BP1262,"p5,a5")/2</f>
        <v/>
      </c>
      <c r="BR1262" s="62">
        <f>COUNTIF($G1262:$BP1262,"d")+COUNTIF($G1262:$BP1262,"r0,d5")/2+COUNTIF($G1262:$BP1262,"p5,d5")/2</f>
        <v/>
      </c>
      <c r="BS1262" s="62">
        <f>COUNTIF($G1262:$BP1262,"b")+COUNTIF($G1262:$BP1262,"r0,b5")/2+COUNTIF($G1262:$BP1262,"p5,b5")/2</f>
        <v/>
      </c>
      <c r="BT1262" s="62">
        <f>COUNTIF($G1262:$BP1262,"c")+COUNTIF($G1262:$BP1262,"r0,c5")/2+COUNTIF($G1262:$BP1262,"p5,c5")/2</f>
        <v/>
      </c>
      <c r="BU1262" s="62">
        <f>COUNTIF($G1262:$BP1262,"KH")+COUNTIF($G1262:$BP1262,"TL")+COUNTIF($G1262:$BP1262,"L")</f>
        <v/>
      </c>
      <c r="BV1262" s="62" t="n"/>
      <c r="BW1262" s="62">
        <f>COUNTIF($G1262:$BP1262,"hh")</f>
        <v/>
      </c>
      <c r="BX1262" s="62">
        <f>COUNTIF($G1262:$BP1262,"nt7")</f>
        <v/>
      </c>
      <c r="BY1262" s="62">
        <f>COUNTIF($G1262:$BP1262,"P")+COUNTIF($G1262:$BP1262,"p5,a5")/2+COUNTIF($G1262:$BP1262,"p5,b5")/2+COUNTIF($G1262:$BP1262,"p5,c5")/2+COUNTIF($G1262:$BP1262,"p5,d5")/2</f>
        <v/>
      </c>
      <c r="BZ1262" s="63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4">
        <f>IF(BZ1262&gt;25,4,IF(BZ1262&gt;18,3,IF(BZ1262&gt;12,2,IF(BZ1262&gt;4,1,0))))-BX1262-2+1</f>
        <v/>
      </c>
      <c r="CE1262" s="30" t="n"/>
      <c r="CF1262" s="64">
        <f>CD1262*CI1262</f>
        <v/>
      </c>
      <c r="CG1262" s="65">
        <f>F1262-BY1262+1</f>
        <v/>
      </c>
      <c r="CH1262" s="64">
        <f>CE1262*16</f>
        <v/>
      </c>
      <c r="CI1262" s="66">
        <f>VLOOKUP(A1262,[1]DATA!$A$6:$AI$331,34,0)</f>
        <v/>
      </c>
      <c r="CJ1262" s="67">
        <f>VLOOKUP(A1262,[2]CHAMCONG!A$7:CI$333,79,0)</f>
        <v/>
      </c>
      <c r="CK1262" s="68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62">
        <f>COUNTIF($G1263:$BP1263,"a")+COUNTIF($G1263:$BP1263,"r0,a5")/2+COUNTIF($G1263:$BP1263,"p5,a5")/2</f>
        <v/>
      </c>
      <c r="BR1263" s="62">
        <f>COUNTIF($G1263:$BP1263,"d")+COUNTIF($G1263:$BP1263,"r0,d5")/2+COUNTIF($G1263:$BP1263,"p5,d5")/2</f>
        <v/>
      </c>
      <c r="BS1263" s="62">
        <f>COUNTIF($G1263:$BP1263,"b")+COUNTIF($G1263:$BP1263,"r0,b5")/2+COUNTIF($G1263:$BP1263,"p5,b5")/2</f>
        <v/>
      </c>
      <c r="BT1263" s="62">
        <f>COUNTIF($G1263:$BP1263,"c")+COUNTIF($G1263:$BP1263,"r0,c5")/2+COUNTIF($G1263:$BP1263,"p5,c5")/2</f>
        <v/>
      </c>
      <c r="BU1263" s="62">
        <f>COUNTIF($G1263:$BP1263,"KH")+COUNTIF($G1263:$BP1263,"TL")+COUNTIF($G1263:$BP1263,"L")</f>
        <v/>
      </c>
      <c r="BV1263" s="62" t="n"/>
      <c r="BW1263" s="62">
        <f>COUNTIF($G1263:$BP1263,"hh")</f>
        <v/>
      </c>
      <c r="BX1263" s="62">
        <f>COUNTIF($G1263:$BP1263,"nt7")</f>
        <v/>
      </c>
      <c r="BY1263" s="62">
        <f>COUNTIF($G1263:$BP1263,"P")+COUNTIF($G1263:$BP1263,"p5,a5")/2+COUNTIF($G1263:$BP1263,"p5,b5")/2+COUNTIF($G1263:$BP1263,"p5,c5")/2+COUNTIF($G1263:$BP1263,"p5,d5")/2</f>
        <v/>
      </c>
      <c r="BZ1263" s="63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4">
        <f>IF(BZ1263&gt;25,4,IF(BZ1263&gt;18,3,IF(BZ1263&gt;12,2,IF(BZ1263&gt;4,1,0))))-BX1263-2+1</f>
        <v/>
      </c>
      <c r="CE1263" s="30" t="n"/>
      <c r="CF1263" s="64">
        <f>CD1263*CI1263</f>
        <v/>
      </c>
      <c r="CG1263" s="65">
        <f>F1263-BY1263+1</f>
        <v/>
      </c>
      <c r="CH1263" s="64">
        <f>CE1263*16</f>
        <v/>
      </c>
      <c r="CI1263" s="66">
        <f>VLOOKUP(A1263,[1]DATA!$A$6:$AI$331,34,0)</f>
        <v/>
      </c>
      <c r="CJ1263" s="67">
        <f>VLOOKUP(A1263,[2]CHAMCONG!A$7:CI$333,79,0)</f>
        <v/>
      </c>
      <c r="CK1263" s="68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62">
        <f>COUNTIF($G1264:$BP1264,"a")+COUNTIF($G1264:$BP1264,"r0,a5")/2+COUNTIF($G1264:$BP1264,"p5,a5")/2</f>
        <v/>
      </c>
      <c r="BR1264" s="62">
        <f>COUNTIF($G1264:$BP1264,"d")+COUNTIF($G1264:$BP1264,"r0,d5")/2+COUNTIF($G1264:$BP1264,"p5,d5")/2</f>
        <v/>
      </c>
      <c r="BS1264" s="62">
        <f>COUNTIF($G1264:$BP1264,"b")+COUNTIF($G1264:$BP1264,"r0,b5")/2+COUNTIF($G1264:$BP1264,"p5,b5")/2</f>
        <v/>
      </c>
      <c r="BT1264" s="62">
        <f>COUNTIF($G1264:$BP1264,"c")+COUNTIF($G1264:$BP1264,"r0,c5")/2+COUNTIF($G1264:$BP1264,"p5,c5")/2</f>
        <v/>
      </c>
      <c r="BU1264" s="62">
        <f>COUNTIF($G1264:$BP1264,"KH")+COUNTIF($G1264:$BP1264,"TL")+COUNTIF($G1264:$BP1264,"L")</f>
        <v/>
      </c>
      <c r="BV1264" s="62" t="n"/>
      <c r="BW1264" s="62">
        <f>COUNTIF($G1264:$BP1264,"hh")</f>
        <v/>
      </c>
      <c r="BX1264" s="62">
        <f>COUNTIF($G1264:$BP1264,"nt7")</f>
        <v/>
      </c>
      <c r="BY1264" s="62">
        <f>COUNTIF($G1264:$BP1264,"P")+COUNTIF($G1264:$BP1264,"p5,a5")/2+COUNTIF($G1264:$BP1264,"p5,b5")/2+COUNTIF($G1264:$BP1264,"p5,c5")/2+COUNTIF($G1264:$BP1264,"p5,d5")/2</f>
        <v/>
      </c>
      <c r="BZ1264" s="63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4">
        <f>IF(BZ1264&gt;25,4,IF(BZ1264&gt;18,3,IF(BZ1264&gt;12,2,IF(BZ1264&gt;4,1,0))))-BX1264-2+1</f>
        <v/>
      </c>
      <c r="CE1264" s="30" t="n"/>
      <c r="CF1264" s="64">
        <f>CD1264*CI1264</f>
        <v/>
      </c>
      <c r="CG1264" s="65">
        <f>F1264-BY1264+1</f>
        <v/>
      </c>
      <c r="CH1264" s="64">
        <f>CE1264*16</f>
        <v/>
      </c>
      <c r="CI1264" s="66">
        <f>VLOOKUP(A1264,[1]DATA!$A$6:$AI$331,34,0)</f>
        <v/>
      </c>
      <c r="CJ1264" s="67">
        <f>VLOOKUP(A1264,[2]CHAMCONG!A$7:CI$333,79,0)</f>
        <v/>
      </c>
      <c r="CK1264" s="68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62">
        <f>COUNTIF($G1265:$BP1265,"a")+COUNTIF($G1265:$BP1265,"r0,a5")/2+COUNTIF($G1265:$BP1265,"p5,a5")/2</f>
        <v/>
      </c>
      <c r="BR1265" s="62">
        <f>COUNTIF($G1265:$BP1265,"d")+COUNTIF($G1265:$BP1265,"r0,d5")/2+COUNTIF($G1265:$BP1265,"p5,d5")/2</f>
        <v/>
      </c>
      <c r="BS1265" s="62">
        <f>COUNTIF($G1265:$BP1265,"b")+COUNTIF($G1265:$BP1265,"r0,b5")/2+COUNTIF($G1265:$BP1265,"p5,b5")/2</f>
        <v/>
      </c>
      <c r="BT1265" s="62">
        <f>COUNTIF($G1265:$BP1265,"c")+COUNTIF($G1265:$BP1265,"r0,c5")/2+COUNTIF($G1265:$BP1265,"p5,c5")/2</f>
        <v/>
      </c>
      <c r="BU1265" s="62">
        <f>COUNTIF($G1265:$BP1265,"KH")+COUNTIF($G1265:$BP1265,"TL")+COUNTIF($G1265:$BP1265,"L")</f>
        <v/>
      </c>
      <c r="BV1265" s="62" t="n"/>
      <c r="BW1265" s="62">
        <f>COUNTIF($G1265:$BP1265,"hh")</f>
        <v/>
      </c>
      <c r="BX1265" s="62">
        <f>COUNTIF($G1265:$BP1265,"nt7")</f>
        <v/>
      </c>
      <c r="BY1265" s="62">
        <f>COUNTIF($G1265:$BP1265,"P")+COUNTIF($G1265:$BP1265,"p5,a5")/2+COUNTIF($G1265:$BP1265,"p5,b5")/2+COUNTIF($G1265:$BP1265,"p5,c5")/2+COUNTIF($G1265:$BP1265,"p5,d5")/2</f>
        <v/>
      </c>
      <c r="BZ1265" s="63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4">
        <f>IF(BZ1265&gt;25,4,IF(BZ1265&gt;18,3,IF(BZ1265&gt;12,2,IF(BZ1265&gt;4,1,0))))-BX1265-2+1</f>
        <v/>
      </c>
      <c r="CE1265" s="30" t="n"/>
      <c r="CF1265" s="64">
        <f>CD1265*CI1265</f>
        <v/>
      </c>
      <c r="CG1265" s="65">
        <f>F1265-BY1265+1</f>
        <v/>
      </c>
      <c r="CH1265" s="64">
        <f>CE1265*16</f>
        <v/>
      </c>
      <c r="CI1265" s="66">
        <f>VLOOKUP(A1265,[1]DATA!$A$6:$AI$331,34,0)</f>
        <v/>
      </c>
      <c r="CJ1265" s="67">
        <f>VLOOKUP(A1265,[2]CHAMCONG!A$7:CI$333,79,0)</f>
        <v/>
      </c>
      <c r="CK1265" s="68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62">
        <f>COUNTIF($G1266:$BP1266,"a")+COUNTIF($G1266:$BP1266,"r0,a5")/2+COUNTIF($G1266:$BP1266,"p5,a5")/2</f>
        <v/>
      </c>
      <c r="BR1266" s="62">
        <f>COUNTIF($G1266:$BP1266,"d")+COUNTIF($G1266:$BP1266,"r0,d5")/2+COUNTIF($G1266:$BP1266,"p5,d5")/2</f>
        <v/>
      </c>
      <c r="BS1266" s="62">
        <f>COUNTIF($G1266:$BP1266,"b")+COUNTIF($G1266:$BP1266,"r0,b5")/2+COUNTIF($G1266:$BP1266,"p5,b5")/2</f>
        <v/>
      </c>
      <c r="BT1266" s="62">
        <f>COUNTIF($G1266:$BP1266,"c")+COUNTIF($G1266:$BP1266,"r0,c5")/2+COUNTIF($G1266:$BP1266,"p5,c5")/2</f>
        <v/>
      </c>
      <c r="BU1266" s="62">
        <f>COUNTIF($G1266:$BP1266,"KH")+COUNTIF($G1266:$BP1266,"TL")+COUNTIF($G1266:$BP1266,"L")</f>
        <v/>
      </c>
      <c r="BV1266" s="62" t="n"/>
      <c r="BW1266" s="62">
        <f>COUNTIF($G1266:$BP1266,"hh")</f>
        <v/>
      </c>
      <c r="BX1266" s="62">
        <f>COUNTIF($G1266:$BP1266,"nt7")</f>
        <v/>
      </c>
      <c r="BY1266" s="62">
        <f>COUNTIF($G1266:$BP1266,"P")+COUNTIF($G1266:$BP1266,"p5,a5")/2+COUNTIF($G1266:$BP1266,"p5,b5")/2+COUNTIF($G1266:$BP1266,"p5,c5")/2+COUNTIF($G1266:$BP1266,"p5,d5")/2</f>
        <v/>
      </c>
      <c r="BZ1266" s="63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4">
        <f>IF(BZ1266&gt;25,4,IF(BZ1266&gt;18,3,IF(BZ1266&gt;12,2,IF(BZ1266&gt;4,1,0))))-BX1266-2+1</f>
        <v/>
      </c>
      <c r="CE1266" s="30" t="n"/>
      <c r="CF1266" s="64">
        <f>CD1266*CI1266</f>
        <v/>
      </c>
      <c r="CG1266" s="65">
        <f>F1266-BY1266+1</f>
        <v/>
      </c>
      <c r="CH1266" s="64">
        <f>CE1266*16</f>
        <v/>
      </c>
      <c r="CI1266" s="66">
        <f>VLOOKUP(A1266,[1]DATA!$A$6:$AI$331,34,0)</f>
        <v/>
      </c>
      <c r="CJ1266" s="67">
        <f>VLOOKUP(A1266,[2]CHAMCONG!A$7:CI$333,79,0)</f>
        <v/>
      </c>
      <c r="CK1266" s="68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62">
        <f>COUNTIF($G1267:$BP1267,"a")+COUNTIF($G1267:$BP1267,"r0,a5")/2+COUNTIF($G1267:$BP1267,"p5,a5")/2</f>
        <v/>
      </c>
      <c r="BR1267" s="62">
        <f>COUNTIF($G1267:$BP1267,"d")+COUNTIF($G1267:$BP1267,"r0,d5")/2+COUNTIF($G1267:$BP1267,"p5,d5")/2</f>
        <v/>
      </c>
      <c r="BS1267" s="62">
        <f>COUNTIF($G1267:$BP1267,"b")+COUNTIF($G1267:$BP1267,"r0,b5")/2+COUNTIF($G1267:$BP1267,"p5,b5")/2</f>
        <v/>
      </c>
      <c r="BT1267" s="62">
        <f>COUNTIF($G1267:$BP1267,"c")+COUNTIF($G1267:$BP1267,"r0,c5")/2+COUNTIF($G1267:$BP1267,"p5,c5")/2</f>
        <v/>
      </c>
      <c r="BU1267" s="62">
        <f>COUNTIF($G1267:$BP1267,"KH")+COUNTIF($G1267:$BP1267,"TL")+COUNTIF($G1267:$BP1267,"L")</f>
        <v/>
      </c>
      <c r="BV1267" s="62" t="n"/>
      <c r="BW1267" s="62">
        <f>COUNTIF($G1267:$BP1267,"hh")</f>
        <v/>
      </c>
      <c r="BX1267" s="62">
        <f>COUNTIF($G1267:$BP1267,"nt7")</f>
        <v/>
      </c>
      <c r="BY1267" s="62">
        <f>COUNTIF($G1267:$BP1267,"P")+COUNTIF($G1267:$BP1267,"p5,a5")/2+COUNTIF($G1267:$BP1267,"p5,b5")/2+COUNTIF($G1267:$BP1267,"p5,c5")/2+COUNTIF($G1267:$BP1267,"p5,d5")/2</f>
        <v/>
      </c>
      <c r="BZ1267" s="63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4">
        <f>IF(BZ1267&gt;25,4,IF(BZ1267&gt;18,3,IF(BZ1267&gt;12,2,IF(BZ1267&gt;4,1,0))))-BX1267-2+1</f>
        <v/>
      </c>
      <c r="CE1267" s="30" t="n"/>
      <c r="CF1267" s="64">
        <f>CD1267*CI1267</f>
        <v/>
      </c>
      <c r="CG1267" s="65">
        <f>F1267-BY1267+1</f>
        <v/>
      </c>
      <c r="CH1267" s="64">
        <f>CE1267*16</f>
        <v/>
      </c>
      <c r="CI1267" s="66">
        <f>VLOOKUP(A1267,[1]DATA!$A$6:$AI$331,34,0)</f>
        <v/>
      </c>
      <c r="CJ1267" s="67">
        <f>VLOOKUP(A1267,[2]CHAMCONG!A$7:CI$333,79,0)</f>
        <v/>
      </c>
      <c r="CK1267" s="68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62">
        <f>COUNTIF($G1268:$BP1268,"a")+COUNTIF($G1268:$BP1268,"r0,a5")/2+COUNTIF($G1268:$BP1268,"p5,a5")/2</f>
        <v/>
      </c>
      <c r="BR1268" s="62">
        <f>COUNTIF($G1268:$BP1268,"d")+COUNTIF($G1268:$BP1268,"r0,d5")/2+COUNTIF($G1268:$BP1268,"p5,d5")/2</f>
        <v/>
      </c>
      <c r="BS1268" s="62">
        <f>COUNTIF($G1268:$BP1268,"b")+COUNTIF($G1268:$BP1268,"r0,b5")/2+COUNTIF($G1268:$BP1268,"p5,b5")/2</f>
        <v/>
      </c>
      <c r="BT1268" s="62">
        <f>COUNTIF($G1268:$BP1268,"c")+COUNTIF($G1268:$BP1268,"r0,c5")/2+COUNTIF($G1268:$BP1268,"p5,c5")/2</f>
        <v/>
      </c>
      <c r="BU1268" s="62">
        <f>COUNTIF($G1268:$BP1268,"KH")+COUNTIF($G1268:$BP1268,"TL")+COUNTIF($G1268:$BP1268,"L")</f>
        <v/>
      </c>
      <c r="BV1268" s="62" t="n"/>
      <c r="BW1268" s="62">
        <f>COUNTIF($G1268:$BP1268,"hh")</f>
        <v/>
      </c>
      <c r="BX1268" s="62">
        <f>COUNTIF($G1268:$BP1268,"nt7")</f>
        <v/>
      </c>
      <c r="BY1268" s="62">
        <f>COUNTIF($G1268:$BP1268,"P")+COUNTIF($G1268:$BP1268,"p5,a5")/2+COUNTIF($G1268:$BP1268,"p5,b5")/2+COUNTIF($G1268:$BP1268,"p5,c5")/2+COUNTIF($G1268:$BP1268,"p5,d5")/2</f>
        <v/>
      </c>
      <c r="BZ1268" s="63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4">
        <f>IF(BZ1268&gt;25,4,IF(BZ1268&gt;18,3,IF(BZ1268&gt;12,2,IF(BZ1268&gt;4,1,0))))-BX1268-2+1</f>
        <v/>
      </c>
      <c r="CE1268" s="30" t="n"/>
      <c r="CF1268" s="64">
        <f>CD1268*CI1268</f>
        <v/>
      </c>
      <c r="CG1268" s="65">
        <f>F1268-BY1268+1</f>
        <v/>
      </c>
      <c r="CH1268" s="64">
        <f>CE1268*16</f>
        <v/>
      </c>
      <c r="CI1268" s="66">
        <f>VLOOKUP(A1268,[1]DATA!$A$6:$AI$331,34,0)</f>
        <v/>
      </c>
      <c r="CJ1268" s="67">
        <f>VLOOKUP(A1268,[2]CHAMCONG!A$7:CI$333,79,0)</f>
        <v/>
      </c>
      <c r="CK1268" s="68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62">
        <f>COUNTIF($G1269:$BP1269,"a")+COUNTIF($G1269:$BP1269,"r0,a5")/2+COUNTIF($G1269:$BP1269,"p5,a5")/2</f>
        <v/>
      </c>
      <c r="BR1269" s="62">
        <f>COUNTIF($G1269:$BP1269,"d")+COUNTIF($G1269:$BP1269,"r0,d5")/2+COUNTIF($G1269:$BP1269,"p5,d5")/2</f>
        <v/>
      </c>
      <c r="BS1269" s="62">
        <f>COUNTIF($G1269:$BP1269,"b")+COUNTIF($G1269:$BP1269,"r0,b5")/2+COUNTIF($G1269:$BP1269,"p5,b5")/2</f>
        <v/>
      </c>
      <c r="BT1269" s="62">
        <f>COUNTIF($G1269:$BP1269,"c")+COUNTIF($G1269:$BP1269,"r0,c5")/2+COUNTIF($G1269:$BP1269,"p5,c5")/2</f>
        <v/>
      </c>
      <c r="BU1269" s="62">
        <f>COUNTIF($G1269:$BP1269,"KH")+COUNTIF($G1269:$BP1269,"TL")+COUNTIF($G1269:$BP1269,"L")</f>
        <v/>
      </c>
      <c r="BV1269" s="62" t="n"/>
      <c r="BW1269" s="62">
        <f>COUNTIF($G1269:$BP1269,"hh")</f>
        <v/>
      </c>
      <c r="BX1269" s="62">
        <f>COUNTIF($G1269:$BP1269,"nt7")</f>
        <v/>
      </c>
      <c r="BY1269" s="62">
        <f>COUNTIF($G1269:$BP1269,"P")+COUNTIF($G1269:$BP1269,"p5,a5")/2+COUNTIF($G1269:$BP1269,"p5,b5")/2+COUNTIF($G1269:$BP1269,"p5,c5")/2+COUNTIF($G1269:$BP1269,"p5,d5")/2</f>
        <v/>
      </c>
      <c r="BZ1269" s="63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4">
        <f>IF(BZ1269&gt;25,4,IF(BZ1269&gt;18,3,IF(BZ1269&gt;12,2,IF(BZ1269&gt;4,1,0))))-BX1269-2+1</f>
        <v/>
      </c>
      <c r="CE1269" s="30" t="n"/>
      <c r="CF1269" s="64">
        <f>CD1269*CI1269</f>
        <v/>
      </c>
      <c r="CG1269" s="65">
        <f>F1269-BY1269+1</f>
        <v/>
      </c>
      <c r="CH1269" s="64">
        <f>CE1269*16</f>
        <v/>
      </c>
      <c r="CI1269" s="66">
        <f>VLOOKUP(A1269,[1]DATA!$A$6:$AI$331,34,0)</f>
        <v/>
      </c>
      <c r="CJ1269" s="67">
        <f>VLOOKUP(A1269,[2]CHAMCONG!A$7:CI$333,79,0)</f>
        <v/>
      </c>
      <c r="CK1269" s="68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62">
        <f>COUNTIF($G1270:$BP1270,"a")+COUNTIF($G1270:$BP1270,"r0,a5")/2+COUNTIF($G1270:$BP1270,"p5,a5")/2</f>
        <v/>
      </c>
      <c r="BR1270" s="62">
        <f>COUNTIF($G1270:$BP1270,"d")+COUNTIF($G1270:$BP1270,"r0,d5")/2+COUNTIF($G1270:$BP1270,"p5,d5")/2</f>
        <v/>
      </c>
      <c r="BS1270" s="62">
        <f>COUNTIF($G1270:$BP1270,"b")+COUNTIF($G1270:$BP1270,"r0,b5")/2+COUNTIF($G1270:$BP1270,"p5,b5")/2</f>
        <v/>
      </c>
      <c r="BT1270" s="62">
        <f>COUNTIF($G1270:$BP1270,"c")+COUNTIF($G1270:$BP1270,"r0,c5")/2+COUNTIF($G1270:$BP1270,"p5,c5")/2</f>
        <v/>
      </c>
      <c r="BU1270" s="62">
        <f>COUNTIF($G1270:$BP1270,"KH")+COUNTIF($G1270:$BP1270,"TL")+COUNTIF($G1270:$BP1270,"L")</f>
        <v/>
      </c>
      <c r="BV1270" s="62" t="n"/>
      <c r="BW1270" s="62">
        <f>COUNTIF($G1270:$BP1270,"hh")</f>
        <v/>
      </c>
      <c r="BX1270" s="62">
        <f>COUNTIF($G1270:$BP1270,"nt7")</f>
        <v/>
      </c>
      <c r="BY1270" s="62">
        <f>COUNTIF($G1270:$BP1270,"P")+COUNTIF($G1270:$BP1270,"p5,a5")/2+COUNTIF($G1270:$BP1270,"p5,b5")/2+COUNTIF($G1270:$BP1270,"p5,c5")/2+COUNTIF($G1270:$BP1270,"p5,d5")/2</f>
        <v/>
      </c>
      <c r="BZ1270" s="63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4">
        <f>IF(BZ1270&gt;25,4,IF(BZ1270&gt;18,3,IF(BZ1270&gt;12,2,IF(BZ1270&gt;4,1,0))))-BX1270-2+1</f>
        <v/>
      </c>
      <c r="CE1270" s="30" t="n"/>
      <c r="CF1270" s="64">
        <f>CD1270*CI1270</f>
        <v/>
      </c>
      <c r="CG1270" s="65">
        <f>F1270-BY1270+1</f>
        <v/>
      </c>
      <c r="CH1270" s="64">
        <f>CE1270*16</f>
        <v/>
      </c>
      <c r="CI1270" s="66">
        <f>VLOOKUP(A1270,[1]DATA!$A$6:$AI$331,34,0)</f>
        <v/>
      </c>
      <c r="CJ1270" s="67">
        <f>VLOOKUP(A1270,[2]CHAMCONG!A$7:CI$333,79,0)</f>
        <v/>
      </c>
      <c r="CK1270" s="68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62">
        <f>COUNTIF($G1271:$BP1271,"a")+COUNTIF($G1271:$BP1271,"r0,a5")/2+COUNTIF($G1271:$BP1271,"p5,a5")/2</f>
        <v/>
      </c>
      <c r="BR1271" s="62">
        <f>COUNTIF($G1271:$BP1271,"d")+COUNTIF($G1271:$BP1271,"r0,d5")/2+COUNTIF($G1271:$BP1271,"p5,d5")/2</f>
        <v/>
      </c>
      <c r="BS1271" s="62">
        <f>COUNTIF($G1271:$BP1271,"b")+COUNTIF($G1271:$BP1271,"r0,b5")/2+COUNTIF($G1271:$BP1271,"p5,b5")/2</f>
        <v/>
      </c>
      <c r="BT1271" s="62">
        <f>COUNTIF($G1271:$BP1271,"c")+COUNTIF($G1271:$BP1271,"r0,c5")/2+COUNTIF($G1271:$BP1271,"p5,c5")/2</f>
        <v/>
      </c>
      <c r="BU1271" s="62">
        <f>COUNTIF($G1271:$BP1271,"KH")+COUNTIF($G1271:$BP1271,"TL")+COUNTIF($G1271:$BP1271,"L")</f>
        <v/>
      </c>
      <c r="BV1271" s="62" t="n"/>
      <c r="BW1271" s="62">
        <f>COUNTIF($G1271:$BP1271,"hh")</f>
        <v/>
      </c>
      <c r="BX1271" s="62">
        <f>COUNTIF($G1271:$BP1271,"nt7")</f>
        <v/>
      </c>
      <c r="BY1271" s="62">
        <f>COUNTIF($G1271:$BP1271,"P")+COUNTIF($G1271:$BP1271,"p5,a5")/2+COUNTIF($G1271:$BP1271,"p5,b5")/2+COUNTIF($G1271:$BP1271,"p5,c5")/2+COUNTIF($G1271:$BP1271,"p5,d5")/2</f>
        <v/>
      </c>
      <c r="BZ1271" s="63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4">
        <f>IF(BZ1271&gt;25,4,IF(BZ1271&gt;18,3,IF(BZ1271&gt;12,2,IF(BZ1271&gt;4,1,0))))-BX1271-2+1</f>
        <v/>
      </c>
      <c r="CE1271" s="30" t="n"/>
      <c r="CF1271" s="64">
        <f>CD1271*CI1271</f>
        <v/>
      </c>
      <c r="CG1271" s="65">
        <f>F1271-BY1271+1</f>
        <v/>
      </c>
      <c r="CH1271" s="64">
        <f>CE1271*16</f>
        <v/>
      </c>
      <c r="CI1271" s="66">
        <f>VLOOKUP(A1271,[1]DATA!$A$6:$AI$331,34,0)</f>
        <v/>
      </c>
      <c r="CJ1271" s="67">
        <f>VLOOKUP(A1271,[2]CHAMCONG!A$7:CI$333,79,0)</f>
        <v/>
      </c>
      <c r="CK1271" s="68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62">
        <f>COUNTIF($G1272:$BP1272,"a")+COUNTIF($G1272:$BP1272,"r0,a5")/2+COUNTIF($G1272:$BP1272,"p5,a5")/2</f>
        <v/>
      </c>
      <c r="BR1272" s="62">
        <f>COUNTIF($G1272:$BP1272,"d")+COUNTIF($G1272:$BP1272,"r0,d5")/2+COUNTIF($G1272:$BP1272,"p5,d5")/2</f>
        <v/>
      </c>
      <c r="BS1272" s="62">
        <f>COUNTIF($G1272:$BP1272,"b")+COUNTIF($G1272:$BP1272,"r0,b5")/2+COUNTIF($G1272:$BP1272,"p5,b5")/2</f>
        <v/>
      </c>
      <c r="BT1272" s="62">
        <f>COUNTIF($G1272:$BP1272,"c")+COUNTIF($G1272:$BP1272,"r0,c5")/2+COUNTIF($G1272:$BP1272,"p5,c5")/2</f>
        <v/>
      </c>
      <c r="BU1272" s="62">
        <f>COUNTIF($G1272:$BP1272,"KH")+COUNTIF($G1272:$BP1272,"TL")+COUNTIF($G1272:$BP1272,"L")</f>
        <v/>
      </c>
      <c r="BV1272" s="62" t="n"/>
      <c r="BW1272" s="62">
        <f>COUNTIF($G1272:$BP1272,"hh")</f>
        <v/>
      </c>
      <c r="BX1272" s="62">
        <f>COUNTIF($G1272:$BP1272,"nt7")</f>
        <v/>
      </c>
      <c r="BY1272" s="62">
        <f>COUNTIF($G1272:$BP1272,"P")+COUNTIF($G1272:$BP1272,"p5,a5")/2+COUNTIF($G1272:$BP1272,"p5,b5")/2+COUNTIF($G1272:$BP1272,"p5,c5")/2+COUNTIF($G1272:$BP1272,"p5,d5")/2</f>
        <v/>
      </c>
      <c r="BZ1272" s="63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4">
        <f>IF(BZ1272&gt;25,4,IF(BZ1272&gt;18,3,IF(BZ1272&gt;12,2,IF(BZ1272&gt;4,1,0))))-BX1272-2+1</f>
        <v/>
      </c>
      <c r="CE1272" s="30" t="n"/>
      <c r="CF1272" s="64">
        <f>CD1272*CI1272</f>
        <v/>
      </c>
      <c r="CG1272" s="65">
        <f>F1272-BY1272+1</f>
        <v/>
      </c>
      <c r="CH1272" s="64">
        <f>CE1272*16</f>
        <v/>
      </c>
      <c r="CI1272" s="66">
        <f>VLOOKUP(A1272,[1]DATA!$A$6:$AI$331,34,0)</f>
        <v/>
      </c>
      <c r="CJ1272" s="67">
        <f>VLOOKUP(A1272,[2]CHAMCONG!A$7:CI$333,79,0)</f>
        <v/>
      </c>
      <c r="CK1272" s="68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62">
        <f>COUNTIF($G1273:$BP1273,"a")+COUNTIF($G1273:$BP1273,"r0,a5")/2+COUNTIF($G1273:$BP1273,"p5,a5")/2</f>
        <v/>
      </c>
      <c r="BR1273" s="62">
        <f>COUNTIF($G1273:$BP1273,"d")+COUNTIF($G1273:$BP1273,"r0,d5")/2+COUNTIF($G1273:$BP1273,"p5,d5")/2</f>
        <v/>
      </c>
      <c r="BS1273" s="62">
        <f>COUNTIF($G1273:$BP1273,"b")+COUNTIF($G1273:$BP1273,"r0,b5")/2+COUNTIF($G1273:$BP1273,"p5,b5")/2</f>
        <v/>
      </c>
      <c r="BT1273" s="62">
        <f>COUNTIF($G1273:$BP1273,"c")+COUNTIF($G1273:$BP1273,"r0,c5")/2+COUNTIF($G1273:$BP1273,"p5,c5")/2</f>
        <v/>
      </c>
      <c r="BU1273" s="62">
        <f>COUNTIF($G1273:$BP1273,"KH")+COUNTIF($G1273:$BP1273,"TL")+COUNTIF($G1273:$BP1273,"L")</f>
        <v/>
      </c>
      <c r="BV1273" s="62" t="n"/>
      <c r="BW1273" s="62">
        <f>COUNTIF($G1273:$BP1273,"hh")</f>
        <v/>
      </c>
      <c r="BX1273" s="62">
        <f>COUNTIF($G1273:$BP1273,"nt7")</f>
        <v/>
      </c>
      <c r="BY1273" s="62">
        <f>COUNTIF($G1273:$BP1273,"P")+COUNTIF($G1273:$BP1273,"p5,a5")/2+COUNTIF($G1273:$BP1273,"p5,b5")/2+COUNTIF($G1273:$BP1273,"p5,c5")/2+COUNTIF($G1273:$BP1273,"p5,d5")/2</f>
        <v/>
      </c>
      <c r="BZ1273" s="63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4">
        <f>IF(BZ1273&gt;25,4,IF(BZ1273&gt;18,3,IF(BZ1273&gt;12,2,IF(BZ1273&gt;4,1,0))))-BX1273-2+1</f>
        <v/>
      </c>
      <c r="CE1273" s="30" t="n"/>
      <c r="CF1273" s="64">
        <f>CD1273*CI1273</f>
        <v/>
      </c>
      <c r="CG1273" s="65">
        <f>F1273-BY1273+1</f>
        <v/>
      </c>
      <c r="CH1273" s="64">
        <f>CE1273*16</f>
        <v/>
      </c>
      <c r="CI1273" s="66">
        <f>VLOOKUP(A1273,[1]DATA!$A$6:$AI$331,34,0)</f>
        <v/>
      </c>
      <c r="CJ1273" s="67">
        <f>VLOOKUP(A1273,[2]CHAMCONG!A$7:CI$333,79,0)</f>
        <v/>
      </c>
      <c r="CK1273" s="68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62">
        <f>COUNTIF($G1274:$BP1274,"a")+COUNTIF($G1274:$BP1274,"r0,a5")/2+COUNTIF($G1274:$BP1274,"p5,a5")/2</f>
        <v/>
      </c>
      <c r="BR1274" s="62">
        <f>COUNTIF($G1274:$BP1274,"d")+COUNTIF($G1274:$BP1274,"r0,d5")/2+COUNTIF($G1274:$BP1274,"p5,d5")/2</f>
        <v/>
      </c>
      <c r="BS1274" s="62">
        <f>COUNTIF($G1274:$BP1274,"b")+COUNTIF($G1274:$BP1274,"r0,b5")/2+COUNTIF($G1274:$BP1274,"p5,b5")/2</f>
        <v/>
      </c>
      <c r="BT1274" s="62">
        <f>COUNTIF($G1274:$BP1274,"c")+COUNTIF($G1274:$BP1274,"r0,c5")/2+COUNTIF($G1274:$BP1274,"p5,c5")/2</f>
        <v/>
      </c>
      <c r="BU1274" s="62">
        <f>COUNTIF($G1274:$BP1274,"KH")+COUNTIF($G1274:$BP1274,"TL")+COUNTIF($G1274:$BP1274,"L")</f>
        <v/>
      </c>
      <c r="BV1274" s="62" t="n"/>
      <c r="BW1274" s="62">
        <f>COUNTIF($G1274:$BP1274,"hh")</f>
        <v/>
      </c>
      <c r="BX1274" s="62">
        <f>COUNTIF($G1274:$BP1274,"nt7")</f>
        <v/>
      </c>
      <c r="BY1274" s="62">
        <f>COUNTIF($G1274:$BP1274,"P")+COUNTIF($G1274:$BP1274,"p5,a5")/2+COUNTIF($G1274:$BP1274,"p5,b5")/2+COUNTIF($G1274:$BP1274,"p5,c5")/2+COUNTIF($G1274:$BP1274,"p5,d5")/2</f>
        <v/>
      </c>
      <c r="BZ1274" s="63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4">
        <f>IF(BZ1274&gt;25,4,IF(BZ1274&gt;18,3,IF(BZ1274&gt;12,2,IF(BZ1274&gt;4,1,0))))-BX1274-2+1</f>
        <v/>
      </c>
      <c r="CE1274" s="30" t="n"/>
      <c r="CF1274" s="64">
        <f>CD1274*CI1274</f>
        <v/>
      </c>
      <c r="CG1274" s="65">
        <f>F1274-BY1274+1</f>
        <v/>
      </c>
      <c r="CH1274" s="64">
        <f>CE1274*16</f>
        <v/>
      </c>
      <c r="CI1274" s="66">
        <f>VLOOKUP(A1274,[1]DATA!$A$6:$AI$331,34,0)</f>
        <v/>
      </c>
      <c r="CJ1274" s="67">
        <f>VLOOKUP(A1274,[2]CHAMCONG!A$7:CI$333,79,0)</f>
        <v/>
      </c>
      <c r="CK1274" s="68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62">
        <f>COUNTIF($G1275:$BP1275,"a")+COUNTIF($G1275:$BP1275,"r0,a5")/2+COUNTIF($G1275:$BP1275,"p5,a5")/2</f>
        <v/>
      </c>
      <c r="BR1275" s="62">
        <f>COUNTIF($G1275:$BP1275,"d")+COUNTIF($G1275:$BP1275,"r0,d5")/2+COUNTIF($G1275:$BP1275,"p5,d5")/2</f>
        <v/>
      </c>
      <c r="BS1275" s="62">
        <f>COUNTIF($G1275:$BP1275,"b")+COUNTIF($G1275:$BP1275,"r0,b5")/2+COUNTIF($G1275:$BP1275,"p5,b5")/2</f>
        <v/>
      </c>
      <c r="BT1275" s="62">
        <f>COUNTIF($G1275:$BP1275,"c")+COUNTIF($G1275:$BP1275,"r0,c5")/2+COUNTIF($G1275:$BP1275,"p5,c5")/2</f>
        <v/>
      </c>
      <c r="BU1275" s="62">
        <f>COUNTIF($G1275:$BP1275,"KH")+COUNTIF($G1275:$BP1275,"TL")+COUNTIF($G1275:$BP1275,"L")</f>
        <v/>
      </c>
      <c r="BV1275" s="62" t="n"/>
      <c r="BW1275" s="62">
        <f>COUNTIF($G1275:$BP1275,"hh")</f>
        <v/>
      </c>
      <c r="BX1275" s="62">
        <f>COUNTIF($G1275:$BP1275,"nt7")</f>
        <v/>
      </c>
      <c r="BY1275" s="62">
        <f>COUNTIF($G1275:$BP1275,"P")+COUNTIF($G1275:$BP1275,"p5,a5")/2+COUNTIF($G1275:$BP1275,"p5,b5")/2+COUNTIF($G1275:$BP1275,"p5,c5")/2+COUNTIF($G1275:$BP1275,"p5,d5")/2</f>
        <v/>
      </c>
      <c r="BZ1275" s="63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4">
        <f>IF(BZ1275&gt;25,4,IF(BZ1275&gt;18,3,IF(BZ1275&gt;12,2,IF(BZ1275&gt;4,1,0))))-BX1275-2+1</f>
        <v/>
      </c>
      <c r="CE1275" s="30" t="n"/>
      <c r="CF1275" s="64">
        <f>CD1275*CI1275</f>
        <v/>
      </c>
      <c r="CG1275" s="65">
        <f>F1275-BY1275+1</f>
        <v/>
      </c>
      <c r="CH1275" s="64">
        <f>CE1275*16</f>
        <v/>
      </c>
      <c r="CI1275" s="66">
        <f>VLOOKUP(A1275,[1]DATA!$A$6:$AI$331,34,0)</f>
        <v/>
      </c>
      <c r="CJ1275" s="67">
        <f>VLOOKUP(A1275,[2]CHAMCONG!A$7:CI$333,79,0)</f>
        <v/>
      </c>
      <c r="CK1275" s="68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62">
        <f>COUNTIF($G1276:$BP1276,"a")+COUNTIF($G1276:$BP1276,"r0,a5")/2+COUNTIF($G1276:$BP1276,"p5,a5")/2</f>
        <v/>
      </c>
      <c r="BR1276" s="62">
        <f>COUNTIF($G1276:$BP1276,"d")+COUNTIF($G1276:$BP1276,"r0,d5")/2+COUNTIF($G1276:$BP1276,"p5,d5")/2</f>
        <v/>
      </c>
      <c r="BS1276" s="62">
        <f>COUNTIF($G1276:$BP1276,"b")+COUNTIF($G1276:$BP1276,"r0,b5")/2+COUNTIF($G1276:$BP1276,"p5,b5")/2</f>
        <v/>
      </c>
      <c r="BT1276" s="62">
        <f>COUNTIF($G1276:$BP1276,"c")+COUNTIF($G1276:$BP1276,"r0,c5")/2+COUNTIF($G1276:$BP1276,"p5,c5")/2</f>
        <v/>
      </c>
      <c r="BU1276" s="62">
        <f>COUNTIF($G1276:$BP1276,"KH")+COUNTIF($G1276:$BP1276,"TL")+COUNTIF($G1276:$BP1276,"L")</f>
        <v/>
      </c>
      <c r="BV1276" s="62" t="n"/>
      <c r="BW1276" s="62">
        <f>COUNTIF($G1276:$BP1276,"hh")</f>
        <v/>
      </c>
      <c r="BX1276" s="62">
        <f>COUNTIF($G1276:$BP1276,"nt7")</f>
        <v/>
      </c>
      <c r="BY1276" s="62">
        <f>COUNTIF($G1276:$BP1276,"P")+COUNTIF($G1276:$BP1276,"p5,a5")/2+COUNTIF($G1276:$BP1276,"p5,b5")/2+COUNTIF($G1276:$BP1276,"p5,c5")/2+COUNTIF($G1276:$BP1276,"p5,d5")/2</f>
        <v/>
      </c>
      <c r="BZ1276" s="63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4">
        <f>IF(BZ1276&gt;25,4,IF(BZ1276&gt;18,3,IF(BZ1276&gt;12,2,IF(BZ1276&gt;4,1,0))))-BX1276-2+1</f>
        <v/>
      </c>
      <c r="CE1276" s="30" t="n"/>
      <c r="CF1276" s="64">
        <f>CD1276*CI1276</f>
        <v/>
      </c>
      <c r="CG1276" s="65">
        <f>F1276-BY1276+1</f>
        <v/>
      </c>
      <c r="CH1276" s="64">
        <f>CE1276*16</f>
        <v/>
      </c>
      <c r="CI1276" s="66">
        <f>VLOOKUP(A1276,[1]DATA!$A$6:$AI$331,34,0)</f>
        <v/>
      </c>
      <c r="CJ1276" s="67">
        <f>VLOOKUP(A1276,[2]CHAMCONG!A$7:CI$333,79,0)</f>
        <v/>
      </c>
      <c r="CK1276" s="68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62">
        <f>COUNTIF($G1277:$BP1277,"a")+COUNTIF($G1277:$BP1277,"r0,a5")/2+COUNTIF($G1277:$BP1277,"p5,a5")/2</f>
        <v/>
      </c>
      <c r="BR1277" s="62">
        <f>COUNTIF($G1277:$BP1277,"d")+COUNTIF($G1277:$BP1277,"r0,d5")/2+COUNTIF($G1277:$BP1277,"p5,d5")/2</f>
        <v/>
      </c>
      <c r="BS1277" s="62">
        <f>COUNTIF($G1277:$BP1277,"b")+COUNTIF($G1277:$BP1277,"r0,b5")/2+COUNTIF($G1277:$BP1277,"p5,b5")/2</f>
        <v/>
      </c>
      <c r="BT1277" s="62">
        <f>COUNTIF($G1277:$BP1277,"c")+COUNTIF($G1277:$BP1277,"r0,c5")/2+COUNTIF($G1277:$BP1277,"p5,c5")/2</f>
        <v/>
      </c>
      <c r="BU1277" s="62">
        <f>COUNTIF($G1277:$BP1277,"KH")+COUNTIF($G1277:$BP1277,"TL")+COUNTIF($G1277:$BP1277,"L")</f>
        <v/>
      </c>
      <c r="BV1277" s="62" t="n"/>
      <c r="BW1277" s="62">
        <f>COUNTIF($G1277:$BP1277,"hh")</f>
        <v/>
      </c>
      <c r="BX1277" s="62">
        <f>COUNTIF($G1277:$BP1277,"nt7")</f>
        <v/>
      </c>
      <c r="BY1277" s="62">
        <f>COUNTIF($G1277:$BP1277,"P")+COUNTIF($G1277:$BP1277,"p5,a5")/2+COUNTIF($G1277:$BP1277,"p5,b5")/2+COUNTIF($G1277:$BP1277,"p5,c5")/2+COUNTIF($G1277:$BP1277,"p5,d5")/2</f>
        <v/>
      </c>
      <c r="BZ1277" s="63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4">
        <f>IF(BZ1277&gt;25,4,IF(BZ1277&gt;18,3,IF(BZ1277&gt;12,2,IF(BZ1277&gt;4,1,0))))-BX1277-2+1</f>
        <v/>
      </c>
      <c r="CE1277" s="30" t="n"/>
      <c r="CF1277" s="64">
        <f>CD1277*CI1277</f>
        <v/>
      </c>
      <c r="CG1277" s="65">
        <f>F1277-BY1277+1</f>
        <v/>
      </c>
      <c r="CH1277" s="64">
        <f>CE1277*16</f>
        <v/>
      </c>
      <c r="CI1277" s="66">
        <f>VLOOKUP(A1277,[1]DATA!$A$6:$AI$331,34,0)</f>
        <v/>
      </c>
      <c r="CJ1277" s="67">
        <f>VLOOKUP(A1277,[2]CHAMCONG!A$7:CI$333,79,0)</f>
        <v/>
      </c>
      <c r="CK1277" s="68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62">
        <f>COUNTIF($G1278:$BP1278,"a")+COUNTIF($G1278:$BP1278,"r0,a5")/2+COUNTIF($G1278:$BP1278,"p5,a5")/2</f>
        <v/>
      </c>
      <c r="BR1278" s="62">
        <f>COUNTIF($G1278:$BP1278,"d")+COUNTIF($G1278:$BP1278,"r0,d5")/2+COUNTIF($G1278:$BP1278,"p5,d5")/2</f>
        <v/>
      </c>
      <c r="BS1278" s="62">
        <f>COUNTIF($G1278:$BP1278,"b")+COUNTIF($G1278:$BP1278,"r0,b5")/2+COUNTIF($G1278:$BP1278,"p5,b5")/2</f>
        <v/>
      </c>
      <c r="BT1278" s="62">
        <f>COUNTIF($G1278:$BP1278,"c")+COUNTIF($G1278:$BP1278,"r0,c5")/2+COUNTIF($G1278:$BP1278,"p5,c5")/2</f>
        <v/>
      </c>
      <c r="BU1278" s="62">
        <f>COUNTIF($G1278:$BP1278,"KH")+COUNTIF($G1278:$BP1278,"TL")+COUNTIF($G1278:$BP1278,"L")</f>
        <v/>
      </c>
      <c r="BV1278" s="62" t="n"/>
      <c r="BW1278" s="62">
        <f>COUNTIF($G1278:$BP1278,"hh")</f>
        <v/>
      </c>
      <c r="BX1278" s="62">
        <f>COUNTIF($G1278:$BP1278,"nt7")</f>
        <v/>
      </c>
      <c r="BY1278" s="62">
        <f>COUNTIF($G1278:$BP1278,"P")+COUNTIF($G1278:$BP1278,"p5,a5")/2+COUNTIF($G1278:$BP1278,"p5,b5")/2+COUNTIF($G1278:$BP1278,"p5,c5")/2+COUNTIF($G1278:$BP1278,"p5,d5")/2</f>
        <v/>
      </c>
      <c r="BZ1278" s="63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4">
        <f>IF(BZ1278&gt;25,4,IF(BZ1278&gt;18,3,IF(BZ1278&gt;12,2,IF(BZ1278&gt;4,1,0))))-BX1278-2+1</f>
        <v/>
      </c>
      <c r="CE1278" s="30" t="n"/>
      <c r="CF1278" s="64">
        <f>CD1278*CI1278</f>
        <v/>
      </c>
      <c r="CG1278" s="65">
        <f>F1278-BY1278+1</f>
        <v/>
      </c>
      <c r="CH1278" s="64">
        <f>CE1278*16</f>
        <v/>
      </c>
      <c r="CI1278" s="66">
        <f>VLOOKUP(A1278,[1]DATA!$A$6:$AI$331,34,0)</f>
        <v/>
      </c>
      <c r="CJ1278" s="67">
        <f>VLOOKUP(A1278,[2]CHAMCONG!A$7:CI$333,79,0)</f>
        <v/>
      </c>
      <c r="CK1278" s="68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62">
        <f>COUNTIF($G1279:$BP1279,"a")+COUNTIF($G1279:$BP1279,"r0,a5")/2+COUNTIF($G1279:$BP1279,"p5,a5")/2</f>
        <v/>
      </c>
      <c r="BR1279" s="62">
        <f>COUNTIF($G1279:$BP1279,"d")+COUNTIF($G1279:$BP1279,"r0,d5")/2+COUNTIF($G1279:$BP1279,"p5,d5")/2</f>
        <v/>
      </c>
      <c r="BS1279" s="62">
        <f>COUNTIF($G1279:$BP1279,"b")+COUNTIF($G1279:$BP1279,"r0,b5")/2+COUNTIF($G1279:$BP1279,"p5,b5")/2</f>
        <v/>
      </c>
      <c r="BT1279" s="62">
        <f>COUNTIF($G1279:$BP1279,"c")+COUNTIF($G1279:$BP1279,"r0,c5")/2+COUNTIF($G1279:$BP1279,"p5,c5")/2</f>
        <v/>
      </c>
      <c r="BU1279" s="62">
        <f>COUNTIF($G1279:$BP1279,"KH")+COUNTIF($G1279:$BP1279,"TL")+COUNTIF($G1279:$BP1279,"L")</f>
        <v/>
      </c>
      <c r="BV1279" s="62" t="n"/>
      <c r="BW1279" s="62">
        <f>COUNTIF($G1279:$BP1279,"hh")</f>
        <v/>
      </c>
      <c r="BX1279" s="62">
        <f>COUNTIF($G1279:$BP1279,"nt7")</f>
        <v/>
      </c>
      <c r="BY1279" s="62">
        <f>COUNTIF($G1279:$BP1279,"P")+COUNTIF($G1279:$BP1279,"p5,a5")/2+COUNTIF($G1279:$BP1279,"p5,b5")/2+COUNTIF($G1279:$BP1279,"p5,c5")/2+COUNTIF($G1279:$BP1279,"p5,d5")/2</f>
        <v/>
      </c>
      <c r="BZ1279" s="63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4">
        <f>IF(BZ1279&gt;25,4,IF(BZ1279&gt;18,3,IF(BZ1279&gt;12,2,IF(BZ1279&gt;4,1,0))))-BX1279-2+1</f>
        <v/>
      </c>
      <c r="CE1279" s="30" t="n"/>
      <c r="CF1279" s="64">
        <f>CD1279*CI1279</f>
        <v/>
      </c>
      <c r="CG1279" s="65">
        <f>F1279-BY1279+1</f>
        <v/>
      </c>
      <c r="CH1279" s="64">
        <f>CE1279*16</f>
        <v/>
      </c>
      <c r="CI1279" s="66">
        <f>VLOOKUP(A1279,[1]DATA!$A$6:$AI$331,34,0)</f>
        <v/>
      </c>
      <c r="CJ1279" s="67">
        <f>VLOOKUP(A1279,[2]CHAMCONG!A$7:CI$333,79,0)</f>
        <v/>
      </c>
      <c r="CK1279" s="68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62">
        <f>COUNTIF($G1280:$BP1280,"a")+COUNTIF($G1280:$BP1280,"r0,a5")/2+COUNTIF($G1280:$BP1280,"p5,a5")/2</f>
        <v/>
      </c>
      <c r="BR1280" s="62">
        <f>COUNTIF($G1280:$BP1280,"d")+COUNTIF($G1280:$BP1280,"r0,d5")/2+COUNTIF($G1280:$BP1280,"p5,d5")/2</f>
        <v/>
      </c>
      <c r="BS1280" s="62">
        <f>COUNTIF($G1280:$BP1280,"b")+COUNTIF($G1280:$BP1280,"r0,b5")/2+COUNTIF($G1280:$BP1280,"p5,b5")/2</f>
        <v/>
      </c>
      <c r="BT1280" s="62">
        <f>COUNTIF($G1280:$BP1280,"c")+COUNTIF($G1280:$BP1280,"r0,c5")/2+COUNTIF($G1280:$BP1280,"p5,c5")/2</f>
        <v/>
      </c>
      <c r="BU1280" s="62">
        <f>COUNTIF($G1280:$BP1280,"KH")+COUNTIF($G1280:$BP1280,"TL")+COUNTIF($G1280:$BP1280,"L")</f>
        <v/>
      </c>
      <c r="BV1280" s="62" t="n"/>
      <c r="BW1280" s="62">
        <f>COUNTIF($G1280:$BP1280,"hh")</f>
        <v/>
      </c>
      <c r="BX1280" s="62">
        <f>COUNTIF($G1280:$BP1280,"nt7")</f>
        <v/>
      </c>
      <c r="BY1280" s="62">
        <f>COUNTIF($G1280:$BP1280,"P")+COUNTIF($G1280:$BP1280,"p5,a5")/2+COUNTIF($G1280:$BP1280,"p5,b5")/2+COUNTIF($G1280:$BP1280,"p5,c5")/2+COUNTIF($G1280:$BP1280,"p5,d5")/2</f>
        <v/>
      </c>
      <c r="BZ1280" s="63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4">
        <f>IF(BZ1280&gt;25,4,IF(BZ1280&gt;18,3,IF(BZ1280&gt;12,2,IF(BZ1280&gt;4,1,0))))-BX1280-2+1</f>
        <v/>
      </c>
      <c r="CE1280" s="30" t="n"/>
      <c r="CF1280" s="64">
        <f>CD1280*CI1280</f>
        <v/>
      </c>
      <c r="CG1280" s="65">
        <f>F1280-BY1280+1</f>
        <v/>
      </c>
      <c r="CH1280" s="64">
        <f>CE1280*16</f>
        <v/>
      </c>
      <c r="CI1280" s="66">
        <f>VLOOKUP(A1280,[1]DATA!$A$6:$AI$331,34,0)</f>
        <v/>
      </c>
      <c r="CJ1280" s="67">
        <f>VLOOKUP(A1280,[2]CHAMCONG!A$7:CI$333,79,0)</f>
        <v/>
      </c>
      <c r="CK1280" s="68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62">
        <f>COUNTIF($G1281:$BP1281,"a")+COUNTIF($G1281:$BP1281,"r0,a5")/2+COUNTIF($G1281:$BP1281,"p5,a5")/2</f>
        <v/>
      </c>
      <c r="BR1281" s="62">
        <f>COUNTIF($G1281:$BP1281,"d")+COUNTIF($G1281:$BP1281,"r0,d5")/2+COUNTIF($G1281:$BP1281,"p5,d5")/2</f>
        <v/>
      </c>
      <c r="BS1281" s="62">
        <f>COUNTIF($G1281:$BP1281,"b")+COUNTIF($G1281:$BP1281,"r0,b5")/2+COUNTIF($G1281:$BP1281,"p5,b5")/2</f>
        <v/>
      </c>
      <c r="BT1281" s="62">
        <f>COUNTIF($G1281:$BP1281,"c")+COUNTIF($G1281:$BP1281,"r0,c5")/2+COUNTIF($G1281:$BP1281,"p5,c5")/2</f>
        <v/>
      </c>
      <c r="BU1281" s="62">
        <f>COUNTIF($G1281:$BP1281,"KH")+COUNTIF($G1281:$BP1281,"TL")+COUNTIF($G1281:$BP1281,"L")</f>
        <v/>
      </c>
      <c r="BV1281" s="62" t="n"/>
      <c r="BW1281" s="62">
        <f>COUNTIF($G1281:$BP1281,"hh")</f>
        <v/>
      </c>
      <c r="BX1281" s="62">
        <f>COUNTIF($G1281:$BP1281,"nt7")</f>
        <v/>
      </c>
      <c r="BY1281" s="62">
        <f>COUNTIF($G1281:$BP1281,"P")+COUNTIF($G1281:$BP1281,"p5,a5")/2+COUNTIF($G1281:$BP1281,"p5,b5")/2+COUNTIF($G1281:$BP1281,"p5,c5")/2+COUNTIF($G1281:$BP1281,"p5,d5")/2</f>
        <v/>
      </c>
      <c r="BZ1281" s="63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4">
        <f>IF(BZ1281&gt;25,4,IF(BZ1281&gt;18,3,IF(BZ1281&gt;12,2,IF(BZ1281&gt;4,1,0))))-BX1281-2+1</f>
        <v/>
      </c>
      <c r="CE1281" s="30" t="n"/>
      <c r="CF1281" s="64">
        <f>CD1281*CI1281</f>
        <v/>
      </c>
      <c r="CG1281" s="65">
        <f>F1281-BY1281+1</f>
        <v/>
      </c>
      <c r="CH1281" s="64">
        <f>CE1281*16</f>
        <v/>
      </c>
      <c r="CI1281" s="66">
        <f>VLOOKUP(A1281,[1]DATA!$A$6:$AI$331,34,0)</f>
        <v/>
      </c>
      <c r="CJ1281" s="67">
        <f>VLOOKUP(A1281,[2]CHAMCONG!A$7:CI$333,79,0)</f>
        <v/>
      </c>
      <c r="CK1281" s="68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62">
        <f>COUNTIF($G1282:$BP1282,"a")+COUNTIF($G1282:$BP1282,"r0,a5")/2+COUNTIF($G1282:$BP1282,"p5,a5")/2</f>
        <v/>
      </c>
      <c r="BR1282" s="62">
        <f>COUNTIF($G1282:$BP1282,"d")+COUNTIF($G1282:$BP1282,"r0,d5")/2+COUNTIF($G1282:$BP1282,"p5,d5")/2</f>
        <v/>
      </c>
      <c r="BS1282" s="62">
        <f>COUNTIF($G1282:$BP1282,"b")+COUNTIF($G1282:$BP1282,"r0,b5")/2+COUNTIF($G1282:$BP1282,"p5,b5")/2</f>
        <v/>
      </c>
      <c r="BT1282" s="62">
        <f>COUNTIF($G1282:$BP1282,"c")+COUNTIF($G1282:$BP1282,"r0,c5")/2+COUNTIF($G1282:$BP1282,"p5,c5")/2</f>
        <v/>
      </c>
      <c r="BU1282" s="62">
        <f>COUNTIF($G1282:$BP1282,"KH")+COUNTIF($G1282:$BP1282,"TL")+COUNTIF($G1282:$BP1282,"L")</f>
        <v/>
      </c>
      <c r="BV1282" s="62" t="n"/>
      <c r="BW1282" s="62">
        <f>COUNTIF($G1282:$BP1282,"hh")</f>
        <v/>
      </c>
      <c r="BX1282" s="62">
        <f>COUNTIF($G1282:$BP1282,"nt7")</f>
        <v/>
      </c>
      <c r="BY1282" s="62">
        <f>COUNTIF($G1282:$BP1282,"P")+COUNTIF($G1282:$BP1282,"p5,a5")/2+COUNTIF($G1282:$BP1282,"p5,b5")/2+COUNTIF($G1282:$BP1282,"p5,c5")/2+COUNTIF($G1282:$BP1282,"p5,d5")/2</f>
        <v/>
      </c>
      <c r="BZ1282" s="63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4">
        <f>IF(BZ1282&gt;25,4,IF(BZ1282&gt;18,3,IF(BZ1282&gt;12,2,IF(BZ1282&gt;4,1,0))))-BX1282-2+1</f>
        <v/>
      </c>
      <c r="CE1282" s="30" t="n"/>
      <c r="CF1282" s="64">
        <f>CD1282*CI1282</f>
        <v/>
      </c>
      <c r="CG1282" s="65">
        <f>F1282-BY1282+1</f>
        <v/>
      </c>
      <c r="CH1282" s="64">
        <f>CE1282*16</f>
        <v/>
      </c>
      <c r="CI1282" s="66">
        <f>VLOOKUP(A1282,[1]DATA!$A$6:$AI$331,34,0)</f>
        <v/>
      </c>
      <c r="CJ1282" s="67">
        <f>VLOOKUP(A1282,[2]CHAMCONG!A$7:CI$333,79,0)</f>
        <v/>
      </c>
      <c r="CK1282" s="68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62">
        <f>COUNTIF($G1283:$BP1283,"a")+COUNTIF($G1283:$BP1283,"r0,a5")/2+COUNTIF($G1283:$BP1283,"p5,a5")/2</f>
        <v/>
      </c>
      <c r="BR1283" s="62">
        <f>COUNTIF($G1283:$BP1283,"d")+COUNTIF($G1283:$BP1283,"r0,d5")/2+COUNTIF($G1283:$BP1283,"p5,d5")/2</f>
        <v/>
      </c>
      <c r="BS1283" s="62">
        <f>COUNTIF($G1283:$BP1283,"b")+COUNTIF($G1283:$BP1283,"r0,b5")/2+COUNTIF($G1283:$BP1283,"p5,b5")/2</f>
        <v/>
      </c>
      <c r="BT1283" s="62">
        <f>COUNTIF($G1283:$BP1283,"c")+COUNTIF($G1283:$BP1283,"r0,c5")/2+COUNTIF($G1283:$BP1283,"p5,c5")/2</f>
        <v/>
      </c>
      <c r="BU1283" s="62">
        <f>COUNTIF($G1283:$BP1283,"KH")+COUNTIF($G1283:$BP1283,"TL")+COUNTIF($G1283:$BP1283,"L")</f>
        <v/>
      </c>
      <c r="BV1283" s="62" t="n"/>
      <c r="BW1283" s="62">
        <f>COUNTIF($G1283:$BP1283,"hh")</f>
        <v/>
      </c>
      <c r="BX1283" s="62">
        <f>COUNTIF($G1283:$BP1283,"nt7")</f>
        <v/>
      </c>
      <c r="BY1283" s="62">
        <f>COUNTIF($G1283:$BP1283,"P")+COUNTIF($G1283:$BP1283,"p5,a5")/2+COUNTIF($G1283:$BP1283,"p5,b5")/2+COUNTIF($G1283:$BP1283,"p5,c5")/2+COUNTIF($G1283:$BP1283,"p5,d5")/2</f>
        <v/>
      </c>
      <c r="BZ1283" s="63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4">
        <f>IF(BZ1283&gt;25,4,IF(BZ1283&gt;18,3,IF(BZ1283&gt;12,2,IF(BZ1283&gt;4,1,0))))-BX1283-2+1</f>
        <v/>
      </c>
      <c r="CE1283" s="30" t="n"/>
      <c r="CF1283" s="64">
        <f>CD1283*CI1283</f>
        <v/>
      </c>
      <c r="CG1283" s="65">
        <f>F1283-BY1283+1</f>
        <v/>
      </c>
      <c r="CH1283" s="64">
        <f>CE1283*16</f>
        <v/>
      </c>
      <c r="CI1283" s="66">
        <f>VLOOKUP(A1283,[1]DATA!$A$6:$AI$331,34,0)</f>
        <v/>
      </c>
      <c r="CJ1283" s="67">
        <f>VLOOKUP(A1283,[2]CHAMCONG!A$7:CI$333,79,0)</f>
        <v/>
      </c>
      <c r="CK1283" s="68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62">
        <f>COUNTIF($G1284:$BP1284,"a")+COUNTIF($G1284:$BP1284,"r0,a5")/2+COUNTIF($G1284:$BP1284,"p5,a5")/2</f>
        <v/>
      </c>
      <c r="BR1284" s="62">
        <f>COUNTIF($G1284:$BP1284,"d")+COUNTIF($G1284:$BP1284,"r0,d5")/2+COUNTIF($G1284:$BP1284,"p5,d5")/2</f>
        <v/>
      </c>
      <c r="BS1284" s="62">
        <f>COUNTIF($G1284:$BP1284,"b")+COUNTIF($G1284:$BP1284,"r0,b5")/2+COUNTIF($G1284:$BP1284,"p5,b5")/2</f>
        <v/>
      </c>
      <c r="BT1284" s="62">
        <f>COUNTIF($G1284:$BP1284,"c")+COUNTIF($G1284:$BP1284,"r0,c5")/2+COUNTIF($G1284:$BP1284,"p5,c5")/2</f>
        <v/>
      </c>
      <c r="BU1284" s="62">
        <f>COUNTIF($G1284:$BP1284,"KH")+COUNTIF($G1284:$BP1284,"TL")+COUNTIF($G1284:$BP1284,"L")</f>
        <v/>
      </c>
      <c r="BV1284" s="62" t="n"/>
      <c r="BW1284" s="62">
        <f>COUNTIF($G1284:$BP1284,"hh")</f>
        <v/>
      </c>
      <c r="BX1284" s="62">
        <f>COUNTIF($G1284:$BP1284,"nt7")</f>
        <v/>
      </c>
      <c r="BY1284" s="62">
        <f>COUNTIF($G1284:$BP1284,"P")+COUNTIF($G1284:$BP1284,"p5,a5")/2+COUNTIF($G1284:$BP1284,"p5,b5")/2+COUNTIF($G1284:$BP1284,"p5,c5")/2+COUNTIF($G1284:$BP1284,"p5,d5")/2</f>
        <v/>
      </c>
      <c r="BZ1284" s="63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4">
        <f>IF(BZ1284&gt;25,4,IF(BZ1284&gt;18,3,IF(BZ1284&gt;12,2,IF(BZ1284&gt;4,1,0))))-BX1284-2+1</f>
        <v/>
      </c>
      <c r="CE1284" s="30" t="n"/>
      <c r="CF1284" s="64">
        <f>CD1284*CI1284</f>
        <v/>
      </c>
      <c r="CG1284" s="65">
        <f>F1284-BY1284+1</f>
        <v/>
      </c>
      <c r="CH1284" s="64">
        <f>CE1284*16</f>
        <v/>
      </c>
      <c r="CI1284" s="66">
        <f>VLOOKUP(A1284,[1]DATA!$A$6:$AI$331,34,0)</f>
        <v/>
      </c>
      <c r="CJ1284" s="67">
        <f>VLOOKUP(A1284,[2]CHAMCONG!A$7:CI$333,79,0)</f>
        <v/>
      </c>
      <c r="CK1284" s="68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62">
        <f>COUNTIF($G1285:$BP1285,"a")+COUNTIF($G1285:$BP1285,"r0,a5")/2+COUNTIF($G1285:$BP1285,"p5,a5")/2</f>
        <v/>
      </c>
      <c r="BR1285" s="62">
        <f>COUNTIF($G1285:$BP1285,"d")+COUNTIF($G1285:$BP1285,"r0,d5")/2+COUNTIF($G1285:$BP1285,"p5,d5")/2</f>
        <v/>
      </c>
      <c r="BS1285" s="62">
        <f>COUNTIF($G1285:$BP1285,"b")+COUNTIF($G1285:$BP1285,"r0,b5")/2+COUNTIF($G1285:$BP1285,"p5,b5")/2</f>
        <v/>
      </c>
      <c r="BT1285" s="62">
        <f>COUNTIF($G1285:$BP1285,"c")+COUNTIF($G1285:$BP1285,"r0,c5")/2+COUNTIF($G1285:$BP1285,"p5,c5")/2</f>
        <v/>
      </c>
      <c r="BU1285" s="62">
        <f>COUNTIF($G1285:$BP1285,"KH")+COUNTIF($G1285:$BP1285,"TL")+COUNTIF($G1285:$BP1285,"L")</f>
        <v/>
      </c>
      <c r="BV1285" s="62" t="n"/>
      <c r="BW1285" s="62">
        <f>COUNTIF($G1285:$BP1285,"hh")</f>
        <v/>
      </c>
      <c r="BX1285" s="62">
        <f>COUNTIF($G1285:$BP1285,"nt7")</f>
        <v/>
      </c>
      <c r="BY1285" s="62">
        <f>COUNTIF($G1285:$BP1285,"P")+COUNTIF($G1285:$BP1285,"p5,a5")/2+COUNTIF($G1285:$BP1285,"p5,b5")/2+COUNTIF($G1285:$BP1285,"p5,c5")/2+COUNTIF($G1285:$BP1285,"p5,d5")/2</f>
        <v/>
      </c>
      <c r="BZ1285" s="63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4">
        <f>IF(BZ1285&gt;25,4,IF(BZ1285&gt;18,3,IF(BZ1285&gt;12,2,IF(BZ1285&gt;4,1,0))))-BX1285-2+1</f>
        <v/>
      </c>
      <c r="CE1285" s="30" t="n"/>
      <c r="CF1285" s="64">
        <f>CD1285*CI1285</f>
        <v/>
      </c>
      <c r="CG1285" s="65">
        <f>F1285-BY1285+1</f>
        <v/>
      </c>
      <c r="CH1285" s="64">
        <f>CE1285*16</f>
        <v/>
      </c>
      <c r="CI1285" s="66">
        <f>VLOOKUP(A1285,[1]DATA!$A$6:$AI$331,34,0)</f>
        <v/>
      </c>
      <c r="CJ1285" s="67">
        <f>VLOOKUP(A1285,[2]CHAMCONG!A$7:CI$333,79,0)</f>
        <v/>
      </c>
      <c r="CK1285" s="68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62">
        <f>COUNTIF($G1286:$BP1286,"a")+COUNTIF($G1286:$BP1286,"r0,a5")/2+COUNTIF($G1286:$BP1286,"p5,a5")/2</f>
        <v/>
      </c>
      <c r="BR1286" s="62">
        <f>COUNTIF($G1286:$BP1286,"d")+COUNTIF($G1286:$BP1286,"r0,d5")/2+COUNTIF($G1286:$BP1286,"p5,d5")/2</f>
        <v/>
      </c>
      <c r="BS1286" s="62">
        <f>COUNTIF($G1286:$BP1286,"b")+COUNTIF($G1286:$BP1286,"r0,b5")/2+COUNTIF($G1286:$BP1286,"p5,b5")/2</f>
        <v/>
      </c>
      <c r="BT1286" s="62">
        <f>COUNTIF($G1286:$BP1286,"c")+COUNTIF($G1286:$BP1286,"r0,c5")/2+COUNTIF($G1286:$BP1286,"p5,c5")/2</f>
        <v/>
      </c>
      <c r="BU1286" s="62">
        <f>COUNTIF($G1286:$BP1286,"KH")+COUNTIF($G1286:$BP1286,"TL")+COUNTIF($G1286:$BP1286,"L")</f>
        <v/>
      </c>
      <c r="BV1286" s="62" t="n"/>
      <c r="BW1286" s="62">
        <f>COUNTIF($G1286:$BP1286,"hh")</f>
        <v/>
      </c>
      <c r="BX1286" s="62">
        <f>COUNTIF($G1286:$BP1286,"nt7")</f>
        <v/>
      </c>
      <c r="BY1286" s="62">
        <f>COUNTIF($G1286:$BP1286,"P")+COUNTIF($G1286:$BP1286,"p5,a5")/2+COUNTIF($G1286:$BP1286,"p5,b5")/2+COUNTIF($G1286:$BP1286,"p5,c5")/2+COUNTIF($G1286:$BP1286,"p5,d5")/2</f>
        <v/>
      </c>
      <c r="BZ1286" s="63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4">
        <f>IF(BZ1286&gt;25,4,IF(BZ1286&gt;18,3,IF(BZ1286&gt;12,2,IF(BZ1286&gt;4,1,0))))-BX1286-2+1</f>
        <v/>
      </c>
      <c r="CE1286" s="30" t="n"/>
      <c r="CF1286" s="64">
        <f>CD1286*CI1286</f>
        <v/>
      </c>
      <c r="CG1286" s="65">
        <f>F1286-BY1286+1</f>
        <v/>
      </c>
      <c r="CH1286" s="64">
        <f>CE1286*16</f>
        <v/>
      </c>
      <c r="CI1286" s="66">
        <f>VLOOKUP(A1286,[1]DATA!$A$6:$AI$331,34,0)</f>
        <v/>
      </c>
      <c r="CJ1286" s="67">
        <f>VLOOKUP(A1286,[2]CHAMCONG!A$7:CI$333,79,0)</f>
        <v/>
      </c>
      <c r="CK1286" s="68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62">
        <f>COUNTIF($G1287:$BP1287,"a")+COUNTIF($G1287:$BP1287,"r0,a5")/2+COUNTIF($G1287:$BP1287,"p5,a5")/2</f>
        <v/>
      </c>
      <c r="BR1287" s="62">
        <f>COUNTIF($G1287:$BP1287,"d")+COUNTIF($G1287:$BP1287,"r0,d5")/2+COUNTIF($G1287:$BP1287,"p5,d5")/2</f>
        <v/>
      </c>
      <c r="BS1287" s="62">
        <f>COUNTIF($G1287:$BP1287,"b")+COUNTIF($G1287:$BP1287,"r0,b5")/2+COUNTIF($G1287:$BP1287,"p5,b5")/2</f>
        <v/>
      </c>
      <c r="BT1287" s="62">
        <f>COUNTIF($G1287:$BP1287,"c")+COUNTIF($G1287:$BP1287,"r0,c5")/2+COUNTIF($G1287:$BP1287,"p5,c5")/2</f>
        <v/>
      </c>
      <c r="BU1287" s="62">
        <f>COUNTIF($G1287:$BP1287,"KH")+COUNTIF($G1287:$BP1287,"TL")+COUNTIF($G1287:$BP1287,"L")</f>
        <v/>
      </c>
      <c r="BV1287" s="62" t="n"/>
      <c r="BW1287" s="62">
        <f>COUNTIF($G1287:$BP1287,"hh")</f>
        <v/>
      </c>
      <c r="BX1287" s="62">
        <f>COUNTIF($G1287:$BP1287,"nt7")</f>
        <v/>
      </c>
      <c r="BY1287" s="62">
        <f>COUNTIF($G1287:$BP1287,"P")+COUNTIF($G1287:$BP1287,"p5,a5")/2+COUNTIF($G1287:$BP1287,"p5,b5")/2+COUNTIF($G1287:$BP1287,"p5,c5")/2+COUNTIF($G1287:$BP1287,"p5,d5")/2</f>
        <v/>
      </c>
      <c r="BZ1287" s="63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4">
        <f>IF(BZ1287&gt;25,4,IF(BZ1287&gt;18,3,IF(BZ1287&gt;12,2,IF(BZ1287&gt;4,1,0))))-BX1287-2+1</f>
        <v/>
      </c>
      <c r="CE1287" s="30" t="n"/>
      <c r="CF1287" s="64">
        <f>CD1287*CI1287</f>
        <v/>
      </c>
      <c r="CG1287" s="65">
        <f>F1287-BY1287+1</f>
        <v/>
      </c>
      <c r="CH1287" s="64">
        <f>CE1287*16</f>
        <v/>
      </c>
      <c r="CI1287" s="66">
        <f>VLOOKUP(A1287,[1]DATA!$A$6:$AI$331,34,0)</f>
        <v/>
      </c>
      <c r="CJ1287" s="67">
        <f>VLOOKUP(A1287,[2]CHAMCONG!A$7:CI$333,79,0)</f>
        <v/>
      </c>
      <c r="CK1287" s="68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62">
        <f>COUNTIF($G1288:$BP1288,"a")+COUNTIF($G1288:$BP1288,"r0,a5")/2+COUNTIF($G1288:$BP1288,"p5,a5")/2</f>
        <v/>
      </c>
      <c r="BR1288" s="62">
        <f>COUNTIF($G1288:$BP1288,"d")+COUNTIF($G1288:$BP1288,"r0,d5")/2+COUNTIF($G1288:$BP1288,"p5,d5")/2</f>
        <v/>
      </c>
      <c r="BS1288" s="62">
        <f>COUNTIF($G1288:$BP1288,"b")+COUNTIF($G1288:$BP1288,"r0,b5")/2+COUNTIF($G1288:$BP1288,"p5,b5")/2</f>
        <v/>
      </c>
      <c r="BT1288" s="62">
        <f>COUNTIF($G1288:$BP1288,"c")+COUNTIF($G1288:$BP1288,"r0,c5")/2+COUNTIF($G1288:$BP1288,"p5,c5")/2</f>
        <v/>
      </c>
      <c r="BU1288" s="62">
        <f>COUNTIF($G1288:$BP1288,"KH")+COUNTIF($G1288:$BP1288,"TL")+COUNTIF($G1288:$BP1288,"L")</f>
        <v/>
      </c>
      <c r="BV1288" s="62" t="n"/>
      <c r="BW1288" s="62">
        <f>COUNTIF($G1288:$BP1288,"hh")</f>
        <v/>
      </c>
      <c r="BX1288" s="62">
        <f>COUNTIF($G1288:$BP1288,"nt7")</f>
        <v/>
      </c>
      <c r="BY1288" s="62">
        <f>COUNTIF($G1288:$BP1288,"P")+COUNTIF($G1288:$BP1288,"p5,a5")/2+COUNTIF($G1288:$BP1288,"p5,b5")/2+COUNTIF($G1288:$BP1288,"p5,c5")/2+COUNTIF($G1288:$BP1288,"p5,d5")/2</f>
        <v/>
      </c>
      <c r="BZ1288" s="63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4">
        <f>IF(BZ1288&gt;25,4,IF(BZ1288&gt;18,3,IF(BZ1288&gt;12,2,IF(BZ1288&gt;4,1,0))))-BX1288-2+1</f>
        <v/>
      </c>
      <c r="CE1288" s="30" t="n"/>
      <c r="CF1288" s="64">
        <f>CD1288*CI1288</f>
        <v/>
      </c>
      <c r="CG1288" s="65">
        <f>F1288-BY1288+1</f>
        <v/>
      </c>
      <c r="CH1288" s="64">
        <f>CE1288*16</f>
        <v/>
      </c>
      <c r="CI1288" s="66">
        <f>VLOOKUP(A1288,[1]DATA!$A$6:$AI$331,34,0)</f>
        <v/>
      </c>
      <c r="CJ1288" s="67">
        <f>VLOOKUP(A1288,[2]CHAMCONG!A$7:CI$333,79,0)</f>
        <v/>
      </c>
      <c r="CK1288" s="68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62">
        <f>COUNTIF($G1289:$BP1289,"a")+COUNTIF($G1289:$BP1289,"r0,a5")/2+COUNTIF($G1289:$BP1289,"p5,a5")/2</f>
        <v/>
      </c>
      <c r="BR1289" s="62">
        <f>COUNTIF($G1289:$BP1289,"d")+COUNTIF($G1289:$BP1289,"r0,d5")/2+COUNTIF($G1289:$BP1289,"p5,d5")/2</f>
        <v/>
      </c>
      <c r="BS1289" s="62">
        <f>COUNTIF($G1289:$BP1289,"b")+COUNTIF($G1289:$BP1289,"r0,b5")/2+COUNTIF($G1289:$BP1289,"p5,b5")/2</f>
        <v/>
      </c>
      <c r="BT1289" s="62">
        <f>COUNTIF($G1289:$BP1289,"c")+COUNTIF($G1289:$BP1289,"r0,c5")/2+COUNTIF($G1289:$BP1289,"p5,c5")/2</f>
        <v/>
      </c>
      <c r="BU1289" s="62">
        <f>COUNTIF($G1289:$BP1289,"KH")+COUNTIF($G1289:$BP1289,"TL")+COUNTIF($G1289:$BP1289,"L")</f>
        <v/>
      </c>
      <c r="BV1289" s="62" t="n"/>
      <c r="BW1289" s="62">
        <f>COUNTIF($G1289:$BP1289,"hh")</f>
        <v/>
      </c>
      <c r="BX1289" s="62">
        <f>COUNTIF($G1289:$BP1289,"nt7")</f>
        <v/>
      </c>
      <c r="BY1289" s="62">
        <f>COUNTIF($G1289:$BP1289,"P")+COUNTIF($G1289:$BP1289,"p5,a5")/2+COUNTIF($G1289:$BP1289,"p5,b5")/2+COUNTIF($G1289:$BP1289,"p5,c5")/2+COUNTIF($G1289:$BP1289,"p5,d5")/2</f>
        <v/>
      </c>
      <c r="BZ1289" s="63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4">
        <f>IF(BZ1289&gt;25,4,IF(BZ1289&gt;18,3,IF(BZ1289&gt;12,2,IF(BZ1289&gt;4,1,0))))-BX1289-2+1</f>
        <v/>
      </c>
      <c r="CE1289" s="30" t="n"/>
      <c r="CF1289" s="64">
        <f>CD1289*CI1289</f>
        <v/>
      </c>
      <c r="CG1289" s="65">
        <f>F1289-BY1289+1</f>
        <v/>
      </c>
      <c r="CH1289" s="64">
        <f>CE1289*16</f>
        <v/>
      </c>
      <c r="CI1289" s="66">
        <f>VLOOKUP(A1289,[1]DATA!$A$6:$AI$331,34,0)</f>
        <v/>
      </c>
      <c r="CJ1289" s="67">
        <f>VLOOKUP(A1289,[2]CHAMCONG!A$7:CI$333,79,0)</f>
        <v/>
      </c>
      <c r="CK1289" s="68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62">
        <f>COUNTIF($G1290:$BP1290,"a")+COUNTIF($G1290:$BP1290,"r0,a5")/2+COUNTIF($G1290:$BP1290,"p5,a5")/2</f>
        <v/>
      </c>
      <c r="BR1290" s="62">
        <f>COUNTIF($G1290:$BP1290,"d")+COUNTIF($G1290:$BP1290,"r0,d5")/2+COUNTIF($G1290:$BP1290,"p5,d5")/2</f>
        <v/>
      </c>
      <c r="BS1290" s="62">
        <f>COUNTIF($G1290:$BP1290,"b")+COUNTIF($G1290:$BP1290,"r0,b5")/2+COUNTIF($G1290:$BP1290,"p5,b5")/2</f>
        <v/>
      </c>
      <c r="BT1290" s="62">
        <f>COUNTIF($G1290:$BP1290,"c")+COUNTIF($G1290:$BP1290,"r0,c5")/2+COUNTIF($G1290:$BP1290,"p5,c5")/2</f>
        <v/>
      </c>
      <c r="BU1290" s="62">
        <f>COUNTIF($G1290:$BP1290,"KH")+COUNTIF($G1290:$BP1290,"TL")+COUNTIF($G1290:$BP1290,"L")</f>
        <v/>
      </c>
      <c r="BV1290" s="62" t="n"/>
      <c r="BW1290" s="62">
        <f>COUNTIF($G1290:$BP1290,"hh")</f>
        <v/>
      </c>
      <c r="BX1290" s="62">
        <f>COUNTIF($G1290:$BP1290,"nt7")</f>
        <v/>
      </c>
      <c r="BY1290" s="62">
        <f>COUNTIF($G1290:$BP1290,"P")+COUNTIF($G1290:$BP1290,"p5,a5")/2+COUNTIF($G1290:$BP1290,"p5,b5")/2+COUNTIF($G1290:$BP1290,"p5,c5")/2+COUNTIF($G1290:$BP1290,"p5,d5")/2</f>
        <v/>
      </c>
      <c r="BZ1290" s="63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4">
        <f>IF(BZ1290&gt;25,4,IF(BZ1290&gt;18,3,IF(BZ1290&gt;12,2,IF(BZ1290&gt;4,1,0))))-BX1290-2+1</f>
        <v/>
      </c>
      <c r="CE1290" s="30" t="n"/>
      <c r="CF1290" s="64">
        <f>CD1290*CI1290</f>
        <v/>
      </c>
      <c r="CG1290" s="65">
        <f>F1290-BY1290+1</f>
        <v/>
      </c>
      <c r="CH1290" s="64">
        <f>CE1290*16</f>
        <v/>
      </c>
      <c r="CI1290" s="66">
        <f>VLOOKUP(A1290,[1]DATA!$A$6:$AI$331,34,0)</f>
        <v/>
      </c>
      <c r="CJ1290" s="67">
        <f>VLOOKUP(A1290,[2]CHAMCONG!A$7:CI$333,79,0)</f>
        <v/>
      </c>
      <c r="CK1290" s="68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62">
        <f>COUNTIF($G1291:$BP1291,"a")+COUNTIF($G1291:$BP1291,"r0,a5")/2+COUNTIF($G1291:$BP1291,"p5,a5")/2</f>
        <v/>
      </c>
      <c r="BR1291" s="62">
        <f>COUNTIF($G1291:$BP1291,"d")+COUNTIF($G1291:$BP1291,"r0,d5")/2+COUNTIF($G1291:$BP1291,"p5,d5")/2</f>
        <v/>
      </c>
      <c r="BS1291" s="62">
        <f>COUNTIF($G1291:$BP1291,"b")+COUNTIF($G1291:$BP1291,"r0,b5")/2+COUNTIF($G1291:$BP1291,"p5,b5")/2</f>
        <v/>
      </c>
      <c r="BT1291" s="62">
        <f>COUNTIF($G1291:$BP1291,"c")+COUNTIF($G1291:$BP1291,"r0,c5")/2+COUNTIF($G1291:$BP1291,"p5,c5")/2</f>
        <v/>
      </c>
      <c r="BU1291" s="62">
        <f>COUNTIF($G1291:$BP1291,"KH")+COUNTIF($G1291:$BP1291,"TL")+COUNTIF($G1291:$BP1291,"L")</f>
        <v/>
      </c>
      <c r="BV1291" s="62" t="n"/>
      <c r="BW1291" s="62">
        <f>COUNTIF($G1291:$BP1291,"hh")</f>
        <v/>
      </c>
      <c r="BX1291" s="62">
        <f>COUNTIF($G1291:$BP1291,"nt7")</f>
        <v/>
      </c>
      <c r="BY1291" s="62">
        <f>COUNTIF($G1291:$BP1291,"P")+COUNTIF($G1291:$BP1291,"p5,a5")/2+COUNTIF($G1291:$BP1291,"p5,b5")/2+COUNTIF($G1291:$BP1291,"p5,c5")/2+COUNTIF($G1291:$BP1291,"p5,d5")/2</f>
        <v/>
      </c>
      <c r="BZ1291" s="63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4">
        <f>IF(BZ1291&gt;25,4,IF(BZ1291&gt;18,3,IF(BZ1291&gt;12,2,IF(BZ1291&gt;4,1,0))))-BX1291-2+1</f>
        <v/>
      </c>
      <c r="CE1291" s="30" t="n"/>
      <c r="CF1291" s="64">
        <f>CD1291*CI1291</f>
        <v/>
      </c>
      <c r="CG1291" s="65">
        <f>F1291-BY1291+1</f>
        <v/>
      </c>
      <c r="CH1291" s="64">
        <f>CE1291*16</f>
        <v/>
      </c>
      <c r="CI1291" s="66">
        <f>VLOOKUP(A1291,[1]DATA!$A$6:$AI$331,34,0)</f>
        <v/>
      </c>
      <c r="CJ1291" s="67">
        <f>VLOOKUP(A1291,[2]CHAMCONG!A$7:CI$333,79,0)</f>
        <v/>
      </c>
      <c r="CK1291" s="68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62">
        <f>COUNTIF($G1292:$BP1292,"a")+COUNTIF($G1292:$BP1292,"r0,a5")/2+COUNTIF($G1292:$BP1292,"p5,a5")/2</f>
        <v/>
      </c>
      <c r="BR1292" s="62">
        <f>COUNTIF($G1292:$BP1292,"d")+COUNTIF($G1292:$BP1292,"r0,d5")/2+COUNTIF($G1292:$BP1292,"p5,d5")/2</f>
        <v/>
      </c>
      <c r="BS1292" s="62">
        <f>COUNTIF($G1292:$BP1292,"b")+COUNTIF($G1292:$BP1292,"r0,b5")/2+COUNTIF($G1292:$BP1292,"p5,b5")/2</f>
        <v/>
      </c>
      <c r="BT1292" s="62">
        <f>COUNTIF($G1292:$BP1292,"c")+COUNTIF($G1292:$BP1292,"r0,c5")/2+COUNTIF($G1292:$BP1292,"p5,c5")/2</f>
        <v/>
      </c>
      <c r="BU1292" s="62">
        <f>COUNTIF($G1292:$BP1292,"KH")+COUNTIF($G1292:$BP1292,"TL")+COUNTIF($G1292:$BP1292,"L")</f>
        <v/>
      </c>
      <c r="BV1292" s="62" t="n"/>
      <c r="BW1292" s="62">
        <f>COUNTIF($G1292:$BP1292,"hh")</f>
        <v/>
      </c>
      <c r="BX1292" s="62">
        <f>COUNTIF($G1292:$BP1292,"nt7")</f>
        <v/>
      </c>
      <c r="BY1292" s="62">
        <f>COUNTIF($G1292:$BP1292,"P")+COUNTIF($G1292:$BP1292,"p5,a5")/2+COUNTIF($G1292:$BP1292,"p5,b5")/2+COUNTIF($G1292:$BP1292,"p5,c5")/2+COUNTIF($G1292:$BP1292,"p5,d5")/2</f>
        <v/>
      </c>
      <c r="BZ1292" s="63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4">
        <f>IF(BZ1292&gt;25,4,IF(BZ1292&gt;18,3,IF(BZ1292&gt;12,2,IF(BZ1292&gt;4,1,0))))-BX1292-2+1</f>
        <v/>
      </c>
      <c r="CE1292" s="30" t="n"/>
      <c r="CF1292" s="64">
        <f>CD1292*CI1292</f>
        <v/>
      </c>
      <c r="CG1292" s="65">
        <f>F1292-BY1292+1</f>
        <v/>
      </c>
      <c r="CH1292" s="64">
        <f>CE1292*16</f>
        <v/>
      </c>
      <c r="CI1292" s="66">
        <f>VLOOKUP(A1292,[1]DATA!$A$6:$AI$331,34,0)</f>
        <v/>
      </c>
      <c r="CJ1292" s="67">
        <f>VLOOKUP(A1292,[2]CHAMCONG!A$7:CI$333,79,0)</f>
        <v/>
      </c>
      <c r="CK1292" s="68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62">
        <f>COUNTIF($G1293:$BP1293,"a")+COUNTIF($G1293:$BP1293,"r0,a5")/2+COUNTIF($G1293:$BP1293,"p5,a5")/2</f>
        <v/>
      </c>
      <c r="BR1293" s="62">
        <f>COUNTIF($G1293:$BP1293,"d")+COUNTIF($G1293:$BP1293,"r0,d5")/2+COUNTIF($G1293:$BP1293,"p5,d5")/2</f>
        <v/>
      </c>
      <c r="BS1293" s="62">
        <f>COUNTIF($G1293:$BP1293,"b")+COUNTIF($G1293:$BP1293,"r0,b5")/2+COUNTIF($G1293:$BP1293,"p5,b5")/2</f>
        <v/>
      </c>
      <c r="BT1293" s="62">
        <f>COUNTIF($G1293:$BP1293,"c")+COUNTIF($G1293:$BP1293,"r0,c5")/2+COUNTIF($G1293:$BP1293,"p5,c5")/2</f>
        <v/>
      </c>
      <c r="BU1293" s="62">
        <f>COUNTIF($G1293:$BP1293,"KH")+COUNTIF($G1293:$BP1293,"TL")+COUNTIF($G1293:$BP1293,"L")</f>
        <v/>
      </c>
      <c r="BV1293" s="62" t="n"/>
      <c r="BW1293" s="62">
        <f>COUNTIF($G1293:$BP1293,"hh")</f>
        <v/>
      </c>
      <c r="BX1293" s="62">
        <f>COUNTIF($G1293:$BP1293,"nt7")</f>
        <v/>
      </c>
      <c r="BY1293" s="62">
        <f>COUNTIF($G1293:$BP1293,"P")+COUNTIF($G1293:$BP1293,"p5,a5")/2+COUNTIF($G1293:$BP1293,"p5,b5")/2+COUNTIF($G1293:$BP1293,"p5,c5")/2+COUNTIF($G1293:$BP1293,"p5,d5")/2</f>
        <v/>
      </c>
      <c r="BZ1293" s="63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4">
        <f>IF(BZ1293&gt;25,4,IF(BZ1293&gt;18,3,IF(BZ1293&gt;12,2,IF(BZ1293&gt;4,1,0))))-BX1293-2+1</f>
        <v/>
      </c>
      <c r="CE1293" s="30" t="n"/>
      <c r="CF1293" s="64">
        <f>CD1293*CI1293</f>
        <v/>
      </c>
      <c r="CG1293" s="65">
        <f>F1293-BY1293+1</f>
        <v/>
      </c>
      <c r="CH1293" s="64">
        <f>CE1293*16</f>
        <v/>
      </c>
      <c r="CI1293" s="66">
        <f>VLOOKUP(A1293,[1]DATA!$A$6:$AI$331,34,0)</f>
        <v/>
      </c>
      <c r="CJ1293" s="67">
        <f>VLOOKUP(A1293,[2]CHAMCONG!A$7:CI$333,79,0)</f>
        <v/>
      </c>
      <c r="CK1293" s="68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62">
        <f>COUNTIF($G1294:$BP1294,"a")+COUNTIF($G1294:$BP1294,"r0,a5")/2+COUNTIF($G1294:$BP1294,"p5,a5")/2</f>
        <v/>
      </c>
      <c r="BR1294" s="62">
        <f>COUNTIF($G1294:$BP1294,"d")+COUNTIF($G1294:$BP1294,"r0,d5")/2+COUNTIF($G1294:$BP1294,"p5,d5")/2</f>
        <v/>
      </c>
      <c r="BS1294" s="62">
        <f>COUNTIF($G1294:$BP1294,"b")+COUNTIF($G1294:$BP1294,"r0,b5")/2+COUNTIF($G1294:$BP1294,"p5,b5")/2</f>
        <v/>
      </c>
      <c r="BT1294" s="62">
        <f>COUNTIF($G1294:$BP1294,"c")+COUNTIF($G1294:$BP1294,"r0,c5")/2+COUNTIF($G1294:$BP1294,"p5,c5")/2</f>
        <v/>
      </c>
      <c r="BU1294" s="62">
        <f>COUNTIF($G1294:$BP1294,"KH")+COUNTIF($G1294:$BP1294,"TL")+COUNTIF($G1294:$BP1294,"L")</f>
        <v/>
      </c>
      <c r="BV1294" s="62" t="n"/>
      <c r="BW1294" s="62">
        <f>COUNTIF($G1294:$BP1294,"hh")</f>
        <v/>
      </c>
      <c r="BX1294" s="62">
        <f>COUNTIF($G1294:$BP1294,"nt7")</f>
        <v/>
      </c>
      <c r="BY1294" s="62">
        <f>COUNTIF($G1294:$BP1294,"P")+COUNTIF($G1294:$BP1294,"p5,a5")/2+COUNTIF($G1294:$BP1294,"p5,b5")/2+COUNTIF($G1294:$BP1294,"p5,c5")/2+COUNTIF($G1294:$BP1294,"p5,d5")/2</f>
        <v/>
      </c>
      <c r="BZ1294" s="63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4">
        <f>IF(BZ1294&gt;25,4,IF(BZ1294&gt;18,3,IF(BZ1294&gt;12,2,IF(BZ1294&gt;4,1,0))))-BX1294-2+1</f>
        <v/>
      </c>
      <c r="CE1294" s="30" t="n"/>
      <c r="CF1294" s="64">
        <f>CD1294*CI1294</f>
        <v/>
      </c>
      <c r="CG1294" s="65">
        <f>F1294-BY1294+1</f>
        <v/>
      </c>
      <c r="CH1294" s="64">
        <f>CE1294*16</f>
        <v/>
      </c>
      <c r="CI1294" s="66">
        <f>VLOOKUP(A1294,[1]DATA!$A$6:$AI$331,34,0)</f>
        <v/>
      </c>
      <c r="CJ1294" s="67">
        <f>VLOOKUP(A1294,[2]CHAMCONG!A$7:CI$333,79,0)</f>
        <v/>
      </c>
      <c r="CK1294" s="68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62">
        <f>COUNTIF($G1295:$BP1295,"a")+COUNTIF($G1295:$BP1295,"r0,a5")/2+COUNTIF($G1295:$BP1295,"p5,a5")/2</f>
        <v/>
      </c>
      <c r="BR1295" s="62">
        <f>COUNTIF($G1295:$BP1295,"d")+COUNTIF($G1295:$BP1295,"r0,d5")/2+COUNTIF($G1295:$BP1295,"p5,d5")/2</f>
        <v/>
      </c>
      <c r="BS1295" s="62">
        <f>COUNTIF($G1295:$BP1295,"b")+COUNTIF($G1295:$BP1295,"r0,b5")/2+COUNTIF($G1295:$BP1295,"p5,b5")/2</f>
        <v/>
      </c>
      <c r="BT1295" s="62">
        <f>COUNTIF($G1295:$BP1295,"c")+COUNTIF($G1295:$BP1295,"r0,c5")/2+COUNTIF($G1295:$BP1295,"p5,c5")/2</f>
        <v/>
      </c>
      <c r="BU1295" s="62">
        <f>COUNTIF($G1295:$BP1295,"KH")+COUNTIF($G1295:$BP1295,"TL")+COUNTIF($G1295:$BP1295,"L")</f>
        <v/>
      </c>
      <c r="BV1295" s="62" t="n"/>
      <c r="BW1295" s="62">
        <f>COUNTIF($G1295:$BP1295,"hh")</f>
        <v/>
      </c>
      <c r="BX1295" s="62">
        <f>COUNTIF($G1295:$BP1295,"nt7")</f>
        <v/>
      </c>
      <c r="BY1295" s="62">
        <f>COUNTIF($G1295:$BP1295,"P")+COUNTIF($G1295:$BP1295,"p5,a5")/2+COUNTIF($G1295:$BP1295,"p5,b5")/2+COUNTIF($G1295:$BP1295,"p5,c5")/2+COUNTIF($G1295:$BP1295,"p5,d5")/2</f>
        <v/>
      </c>
      <c r="BZ1295" s="63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4">
        <f>IF(BZ1295&gt;25,4,IF(BZ1295&gt;18,3,IF(BZ1295&gt;12,2,IF(BZ1295&gt;4,1,0))))-BX1295-2+1</f>
        <v/>
      </c>
      <c r="CE1295" s="30" t="n"/>
      <c r="CF1295" s="64">
        <f>CD1295*CI1295</f>
        <v/>
      </c>
      <c r="CG1295" s="65">
        <f>F1295-BY1295+1</f>
        <v/>
      </c>
      <c r="CH1295" s="64">
        <f>CE1295*16</f>
        <v/>
      </c>
      <c r="CI1295" s="66">
        <f>VLOOKUP(A1295,[1]DATA!$A$6:$AI$331,34,0)</f>
        <v/>
      </c>
      <c r="CJ1295" s="67">
        <f>VLOOKUP(A1295,[2]CHAMCONG!A$7:CI$333,79,0)</f>
        <v/>
      </c>
      <c r="CK1295" s="68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62">
        <f>COUNTIF($G1296:$BP1296,"a")+COUNTIF($G1296:$BP1296,"r0,a5")/2+COUNTIF($G1296:$BP1296,"p5,a5")/2</f>
        <v/>
      </c>
      <c r="BR1296" s="62">
        <f>COUNTIF($G1296:$BP1296,"d")+COUNTIF($G1296:$BP1296,"r0,d5")/2+COUNTIF($G1296:$BP1296,"p5,d5")/2</f>
        <v/>
      </c>
      <c r="BS1296" s="62">
        <f>COUNTIF($G1296:$BP1296,"b")+COUNTIF($G1296:$BP1296,"r0,b5")/2+COUNTIF($G1296:$BP1296,"p5,b5")/2</f>
        <v/>
      </c>
      <c r="BT1296" s="62">
        <f>COUNTIF($G1296:$BP1296,"c")+COUNTIF($G1296:$BP1296,"r0,c5")/2+COUNTIF($G1296:$BP1296,"p5,c5")/2</f>
        <v/>
      </c>
      <c r="BU1296" s="62">
        <f>COUNTIF($G1296:$BP1296,"KH")+COUNTIF($G1296:$BP1296,"TL")+COUNTIF($G1296:$BP1296,"L")</f>
        <v/>
      </c>
      <c r="BV1296" s="62" t="n"/>
      <c r="BW1296" s="62">
        <f>COUNTIF($G1296:$BP1296,"hh")</f>
        <v/>
      </c>
      <c r="BX1296" s="62">
        <f>COUNTIF($G1296:$BP1296,"nt7")</f>
        <v/>
      </c>
      <c r="BY1296" s="62">
        <f>COUNTIF($G1296:$BP1296,"P")+COUNTIF($G1296:$BP1296,"p5,a5")/2+COUNTIF($G1296:$BP1296,"p5,b5")/2+COUNTIF($G1296:$BP1296,"p5,c5")/2+COUNTIF($G1296:$BP1296,"p5,d5")/2</f>
        <v/>
      </c>
      <c r="BZ1296" s="63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4">
        <f>IF(BZ1296&gt;25,4,IF(BZ1296&gt;18,3,IF(BZ1296&gt;12,2,IF(BZ1296&gt;4,1,0))))-BX1296-2+1</f>
        <v/>
      </c>
      <c r="CE1296" s="30" t="n"/>
      <c r="CF1296" s="64">
        <f>CD1296*CI1296</f>
        <v/>
      </c>
      <c r="CG1296" s="65">
        <f>F1296-BY1296+1</f>
        <v/>
      </c>
      <c r="CH1296" s="64">
        <f>CE1296*16</f>
        <v/>
      </c>
      <c r="CI1296" s="66">
        <f>VLOOKUP(A1296,[1]DATA!$A$6:$AI$331,34,0)</f>
        <v/>
      </c>
      <c r="CJ1296" s="67">
        <f>VLOOKUP(A1296,[2]CHAMCONG!A$7:CI$333,79,0)</f>
        <v/>
      </c>
      <c r="CK1296" s="68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62">
        <f>COUNTIF($G1297:$BP1297,"a")+COUNTIF($G1297:$BP1297,"r0,a5")/2+COUNTIF($G1297:$BP1297,"p5,a5")/2</f>
        <v/>
      </c>
      <c r="BR1297" s="62">
        <f>COUNTIF($G1297:$BP1297,"d")+COUNTIF($G1297:$BP1297,"r0,d5")/2+COUNTIF($G1297:$BP1297,"p5,d5")/2</f>
        <v/>
      </c>
      <c r="BS1297" s="62">
        <f>COUNTIF($G1297:$BP1297,"b")+COUNTIF($G1297:$BP1297,"r0,b5")/2+COUNTIF($G1297:$BP1297,"p5,b5")/2</f>
        <v/>
      </c>
      <c r="BT1297" s="62">
        <f>COUNTIF($G1297:$BP1297,"c")+COUNTIF($G1297:$BP1297,"r0,c5")/2+COUNTIF($G1297:$BP1297,"p5,c5")/2</f>
        <v/>
      </c>
      <c r="BU1297" s="62">
        <f>COUNTIF($G1297:$BP1297,"KH")+COUNTIF($G1297:$BP1297,"TL")+COUNTIF($G1297:$BP1297,"L")</f>
        <v/>
      </c>
      <c r="BV1297" s="62" t="n"/>
      <c r="BW1297" s="62">
        <f>COUNTIF($G1297:$BP1297,"hh")</f>
        <v/>
      </c>
      <c r="BX1297" s="62">
        <f>COUNTIF($G1297:$BP1297,"nt7")</f>
        <v/>
      </c>
      <c r="BY1297" s="62">
        <f>COUNTIF($G1297:$BP1297,"P")+COUNTIF($G1297:$BP1297,"p5,a5")/2+COUNTIF($G1297:$BP1297,"p5,b5")/2+COUNTIF($G1297:$BP1297,"p5,c5")/2+COUNTIF($G1297:$BP1297,"p5,d5")/2</f>
        <v/>
      </c>
      <c r="BZ1297" s="63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4">
        <f>IF(BZ1297&gt;25,4,IF(BZ1297&gt;18,3,IF(BZ1297&gt;12,2,IF(BZ1297&gt;4,1,0))))-BX1297-2+1</f>
        <v/>
      </c>
      <c r="CE1297" s="30" t="n"/>
      <c r="CF1297" s="64">
        <f>CD1297*CI1297</f>
        <v/>
      </c>
      <c r="CG1297" s="65">
        <f>F1297-BY1297+1</f>
        <v/>
      </c>
      <c r="CH1297" s="64">
        <f>CE1297*16</f>
        <v/>
      </c>
      <c r="CI1297" s="66">
        <f>VLOOKUP(A1297,[1]DATA!$A$6:$AI$331,34,0)</f>
        <v/>
      </c>
      <c r="CJ1297" s="67">
        <f>VLOOKUP(A1297,[2]CHAMCONG!A$7:CI$333,79,0)</f>
        <v/>
      </c>
      <c r="CK1297" s="68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62">
        <f>COUNTIF($G1298:$BP1298,"a")+COUNTIF($G1298:$BP1298,"r0,a5")/2+COUNTIF($G1298:$BP1298,"p5,a5")/2</f>
        <v/>
      </c>
      <c r="BR1298" s="62">
        <f>COUNTIF($G1298:$BP1298,"d")+COUNTIF($G1298:$BP1298,"r0,d5")/2+COUNTIF($G1298:$BP1298,"p5,d5")/2</f>
        <v/>
      </c>
      <c r="BS1298" s="62">
        <f>COUNTIF($G1298:$BP1298,"b")+COUNTIF($G1298:$BP1298,"r0,b5")/2+COUNTIF($G1298:$BP1298,"p5,b5")/2</f>
        <v/>
      </c>
      <c r="BT1298" s="62">
        <f>COUNTIF($G1298:$BP1298,"c")+COUNTIF($G1298:$BP1298,"r0,c5")/2+COUNTIF($G1298:$BP1298,"p5,c5")/2</f>
        <v/>
      </c>
      <c r="BU1298" s="62">
        <f>COUNTIF($G1298:$BP1298,"KH")+COUNTIF($G1298:$BP1298,"TL")+COUNTIF($G1298:$BP1298,"L")</f>
        <v/>
      </c>
      <c r="BV1298" s="62" t="n"/>
      <c r="BW1298" s="62">
        <f>COUNTIF($G1298:$BP1298,"hh")</f>
        <v/>
      </c>
      <c r="BX1298" s="62">
        <f>COUNTIF($G1298:$BP1298,"nt7")</f>
        <v/>
      </c>
      <c r="BY1298" s="62">
        <f>COUNTIF($G1298:$BP1298,"P")+COUNTIF($G1298:$BP1298,"p5,a5")/2+COUNTIF($G1298:$BP1298,"p5,b5")/2+COUNTIF($G1298:$BP1298,"p5,c5")/2+COUNTIF($G1298:$BP1298,"p5,d5")/2</f>
        <v/>
      </c>
      <c r="BZ1298" s="63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4">
        <f>IF(BZ1298&gt;25,4,IF(BZ1298&gt;18,3,IF(BZ1298&gt;12,2,IF(BZ1298&gt;4,1,0))))-BX1298-2+1</f>
        <v/>
      </c>
      <c r="CE1298" s="30" t="n"/>
      <c r="CF1298" s="64">
        <f>CD1298*CI1298</f>
        <v/>
      </c>
      <c r="CG1298" s="65">
        <f>F1298-BY1298+1</f>
        <v/>
      </c>
      <c r="CH1298" s="64">
        <f>CE1298*16</f>
        <v/>
      </c>
      <c r="CI1298" s="66">
        <f>VLOOKUP(A1298,[1]DATA!$A$6:$AI$331,34,0)</f>
        <v/>
      </c>
      <c r="CJ1298" s="67">
        <f>VLOOKUP(A1298,[2]CHAMCONG!A$7:CI$333,79,0)</f>
        <v/>
      </c>
      <c r="CK1298" s="68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62">
        <f>COUNTIF($G1299:$BP1299,"a")+COUNTIF($G1299:$BP1299,"r0,a5")/2+COUNTIF($G1299:$BP1299,"p5,a5")/2</f>
        <v/>
      </c>
      <c r="BR1299" s="62">
        <f>COUNTIF($G1299:$BP1299,"d")+COUNTIF($G1299:$BP1299,"r0,d5")/2+COUNTIF($G1299:$BP1299,"p5,d5")/2</f>
        <v/>
      </c>
      <c r="BS1299" s="62">
        <f>COUNTIF($G1299:$BP1299,"b")+COUNTIF($G1299:$BP1299,"r0,b5")/2+COUNTIF($G1299:$BP1299,"p5,b5")/2</f>
        <v/>
      </c>
      <c r="BT1299" s="62">
        <f>COUNTIF($G1299:$BP1299,"c")+COUNTIF($G1299:$BP1299,"r0,c5")/2+COUNTIF($G1299:$BP1299,"p5,c5")/2</f>
        <v/>
      </c>
      <c r="BU1299" s="62">
        <f>COUNTIF($G1299:$BP1299,"KH")+COUNTIF($G1299:$BP1299,"TL")+COUNTIF($G1299:$BP1299,"L")</f>
        <v/>
      </c>
      <c r="BV1299" s="62" t="n"/>
      <c r="BW1299" s="62">
        <f>COUNTIF($G1299:$BP1299,"hh")</f>
        <v/>
      </c>
      <c r="BX1299" s="62">
        <f>COUNTIF($G1299:$BP1299,"nt7")</f>
        <v/>
      </c>
      <c r="BY1299" s="62">
        <f>COUNTIF($G1299:$BP1299,"P")+COUNTIF($G1299:$BP1299,"p5,a5")/2+COUNTIF($G1299:$BP1299,"p5,b5")/2+COUNTIF($G1299:$BP1299,"p5,c5")/2+COUNTIF($G1299:$BP1299,"p5,d5")/2</f>
        <v/>
      </c>
      <c r="BZ1299" s="63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4">
        <f>IF(BZ1299&gt;25,4,IF(BZ1299&gt;18,3,IF(BZ1299&gt;12,2,IF(BZ1299&gt;4,1,0))))-BX1299-2+1</f>
        <v/>
      </c>
      <c r="CE1299" s="30" t="n"/>
      <c r="CF1299" s="64">
        <f>CD1299*CI1299</f>
        <v/>
      </c>
      <c r="CG1299" s="65">
        <f>F1299-BY1299+1</f>
        <v/>
      </c>
      <c r="CH1299" s="64">
        <f>CE1299*16</f>
        <v/>
      </c>
      <c r="CI1299" s="66">
        <f>VLOOKUP(A1299,[1]DATA!$A$6:$AI$331,34,0)</f>
        <v/>
      </c>
      <c r="CJ1299" s="67">
        <f>VLOOKUP(A1299,[2]CHAMCONG!A$7:CI$333,79,0)</f>
        <v/>
      </c>
      <c r="CK1299" s="68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62">
        <f>COUNTIF($G1300:$BP1300,"a")+COUNTIF($G1300:$BP1300,"r0,a5")/2+COUNTIF($G1300:$BP1300,"p5,a5")/2</f>
        <v/>
      </c>
      <c r="BR1300" s="62">
        <f>COUNTIF($G1300:$BP1300,"d")+COUNTIF($G1300:$BP1300,"r0,d5")/2+COUNTIF($G1300:$BP1300,"p5,d5")/2</f>
        <v/>
      </c>
      <c r="BS1300" s="62">
        <f>COUNTIF($G1300:$BP1300,"b")+COUNTIF($G1300:$BP1300,"r0,b5")/2+COUNTIF($G1300:$BP1300,"p5,b5")/2</f>
        <v/>
      </c>
      <c r="BT1300" s="62">
        <f>COUNTIF($G1300:$BP1300,"c")+COUNTIF($G1300:$BP1300,"r0,c5")/2+COUNTIF($G1300:$BP1300,"p5,c5")/2</f>
        <v/>
      </c>
      <c r="BU1300" s="62">
        <f>COUNTIF($G1300:$BP1300,"KH")+COUNTIF($G1300:$BP1300,"TL")+COUNTIF($G1300:$BP1300,"L")</f>
        <v/>
      </c>
      <c r="BV1300" s="62" t="n"/>
      <c r="BW1300" s="62">
        <f>COUNTIF($G1300:$BP1300,"hh")</f>
        <v/>
      </c>
      <c r="BX1300" s="62">
        <f>COUNTIF($G1300:$BP1300,"nt7")</f>
        <v/>
      </c>
      <c r="BY1300" s="62">
        <f>COUNTIF($G1300:$BP1300,"P")+COUNTIF($G1300:$BP1300,"p5,a5")/2+COUNTIF($G1300:$BP1300,"p5,b5")/2+COUNTIF($G1300:$BP1300,"p5,c5")/2+COUNTIF($G1300:$BP1300,"p5,d5")/2</f>
        <v/>
      </c>
      <c r="BZ1300" s="63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4">
        <f>IF(BZ1300&gt;25,4,IF(BZ1300&gt;18,3,IF(BZ1300&gt;12,2,IF(BZ1300&gt;4,1,0))))-BX1300-2+1</f>
        <v/>
      </c>
      <c r="CE1300" s="30" t="n"/>
      <c r="CF1300" s="64">
        <f>CD1300*CI1300</f>
        <v/>
      </c>
      <c r="CG1300" s="65">
        <f>F1300-BY1300+1</f>
        <v/>
      </c>
      <c r="CH1300" s="64">
        <f>CE1300*16</f>
        <v/>
      </c>
      <c r="CI1300" s="66">
        <f>VLOOKUP(A1300,[1]DATA!$A$6:$AI$331,34,0)</f>
        <v/>
      </c>
      <c r="CJ1300" s="67">
        <f>VLOOKUP(A1300,[2]CHAMCONG!A$7:CI$333,79,0)</f>
        <v/>
      </c>
      <c r="CK1300" s="68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62">
        <f>COUNTIF($G1301:$BP1301,"a")+COUNTIF($G1301:$BP1301,"r0,a5")/2+COUNTIF($G1301:$BP1301,"p5,a5")/2</f>
        <v/>
      </c>
      <c r="BR1301" s="62">
        <f>COUNTIF($G1301:$BP1301,"d")+COUNTIF($G1301:$BP1301,"r0,d5")/2+COUNTIF($G1301:$BP1301,"p5,d5")/2</f>
        <v/>
      </c>
      <c r="BS1301" s="62">
        <f>COUNTIF($G1301:$BP1301,"b")+COUNTIF($G1301:$BP1301,"r0,b5")/2+COUNTIF($G1301:$BP1301,"p5,b5")/2</f>
        <v/>
      </c>
      <c r="BT1301" s="62">
        <f>COUNTIF($G1301:$BP1301,"c")+COUNTIF($G1301:$BP1301,"r0,c5")/2+COUNTIF($G1301:$BP1301,"p5,c5")/2</f>
        <v/>
      </c>
      <c r="BU1301" s="62">
        <f>COUNTIF($G1301:$BP1301,"KH")+COUNTIF($G1301:$BP1301,"TL")+COUNTIF($G1301:$BP1301,"L")</f>
        <v/>
      </c>
      <c r="BV1301" s="62" t="n"/>
      <c r="BW1301" s="62">
        <f>COUNTIF($G1301:$BP1301,"hh")</f>
        <v/>
      </c>
      <c r="BX1301" s="62">
        <f>COUNTIF($G1301:$BP1301,"nt7")</f>
        <v/>
      </c>
      <c r="BY1301" s="62">
        <f>COUNTIF($G1301:$BP1301,"P")+COUNTIF($G1301:$BP1301,"p5,a5")/2+COUNTIF($G1301:$BP1301,"p5,b5")/2+COUNTIF($G1301:$BP1301,"p5,c5")/2+COUNTIF($G1301:$BP1301,"p5,d5")/2</f>
        <v/>
      </c>
      <c r="BZ1301" s="63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4">
        <f>IF(BZ1301&gt;25,4,IF(BZ1301&gt;18,3,IF(BZ1301&gt;12,2,IF(BZ1301&gt;4,1,0))))-BX1301-2+1</f>
        <v/>
      </c>
      <c r="CE1301" s="30" t="n"/>
      <c r="CF1301" s="64">
        <f>CD1301*CI1301</f>
        <v/>
      </c>
      <c r="CG1301" s="65">
        <f>F1301-BY1301+1</f>
        <v/>
      </c>
      <c r="CH1301" s="64">
        <f>CE1301*16</f>
        <v/>
      </c>
      <c r="CI1301" s="66">
        <f>VLOOKUP(A1301,[1]DATA!$A$6:$AI$331,34,0)</f>
        <v/>
      </c>
      <c r="CJ1301" s="67">
        <f>VLOOKUP(A1301,[2]CHAMCONG!A$7:CI$333,79,0)</f>
        <v/>
      </c>
      <c r="CK1301" s="68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62">
        <f>COUNTIF($G1302:$BP1302,"a")+COUNTIF($G1302:$BP1302,"r0,a5")/2+COUNTIF($G1302:$BP1302,"p5,a5")/2</f>
        <v/>
      </c>
      <c r="BR1302" s="62">
        <f>COUNTIF($G1302:$BP1302,"d")+COUNTIF($G1302:$BP1302,"r0,d5")/2+COUNTIF($G1302:$BP1302,"p5,d5")/2</f>
        <v/>
      </c>
      <c r="BS1302" s="62">
        <f>COUNTIF($G1302:$BP1302,"b")+COUNTIF($G1302:$BP1302,"r0,b5")/2+COUNTIF($G1302:$BP1302,"p5,b5")/2</f>
        <v/>
      </c>
      <c r="BT1302" s="62">
        <f>COUNTIF($G1302:$BP1302,"c")+COUNTIF($G1302:$BP1302,"r0,c5")/2+COUNTIF($G1302:$BP1302,"p5,c5")/2</f>
        <v/>
      </c>
      <c r="BU1302" s="62">
        <f>COUNTIF($G1302:$BP1302,"KH")+COUNTIF($G1302:$BP1302,"TL")+COUNTIF($G1302:$BP1302,"L")</f>
        <v/>
      </c>
      <c r="BV1302" s="62" t="n"/>
      <c r="BW1302" s="62">
        <f>COUNTIF($G1302:$BP1302,"hh")</f>
        <v/>
      </c>
      <c r="BX1302" s="62">
        <f>COUNTIF($G1302:$BP1302,"nt7")</f>
        <v/>
      </c>
      <c r="BY1302" s="62">
        <f>COUNTIF($G1302:$BP1302,"P")+COUNTIF($G1302:$BP1302,"p5,a5")/2+COUNTIF($G1302:$BP1302,"p5,b5")/2+COUNTIF($G1302:$BP1302,"p5,c5")/2+COUNTIF($G1302:$BP1302,"p5,d5")/2</f>
        <v/>
      </c>
      <c r="BZ1302" s="63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4">
        <f>IF(BZ1302&gt;25,4,IF(BZ1302&gt;18,3,IF(BZ1302&gt;12,2,IF(BZ1302&gt;4,1,0))))-BX1302-2+1</f>
        <v/>
      </c>
      <c r="CE1302" s="30" t="n"/>
      <c r="CF1302" s="64">
        <f>CD1302*CI1302</f>
        <v/>
      </c>
      <c r="CG1302" s="65">
        <f>F1302-BY1302+1</f>
        <v/>
      </c>
      <c r="CH1302" s="64">
        <f>CE1302*16</f>
        <v/>
      </c>
      <c r="CI1302" s="66">
        <f>VLOOKUP(A1302,[1]DATA!$A$6:$AI$331,34,0)</f>
        <v/>
      </c>
      <c r="CJ1302" s="67">
        <f>VLOOKUP(A1302,[2]CHAMCONG!A$7:CI$333,79,0)</f>
        <v/>
      </c>
      <c r="CK1302" s="68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62">
        <f>COUNTIF($G1303:$BP1303,"a")+COUNTIF($G1303:$BP1303,"r0,a5")/2+COUNTIF($G1303:$BP1303,"p5,a5")/2</f>
        <v/>
      </c>
      <c r="BR1303" s="62">
        <f>COUNTIF($G1303:$BP1303,"d")+COUNTIF($G1303:$BP1303,"r0,d5")/2+COUNTIF($G1303:$BP1303,"p5,d5")/2</f>
        <v/>
      </c>
      <c r="BS1303" s="62">
        <f>COUNTIF($G1303:$BP1303,"b")+COUNTIF($G1303:$BP1303,"r0,b5")/2+COUNTIF($G1303:$BP1303,"p5,b5")/2</f>
        <v/>
      </c>
      <c r="BT1303" s="62">
        <f>COUNTIF($G1303:$BP1303,"c")+COUNTIF($G1303:$BP1303,"r0,c5")/2+COUNTIF($G1303:$BP1303,"p5,c5")/2</f>
        <v/>
      </c>
      <c r="BU1303" s="62">
        <f>COUNTIF($G1303:$BP1303,"KH")+COUNTIF($G1303:$BP1303,"TL")+COUNTIF($G1303:$BP1303,"L")</f>
        <v/>
      </c>
      <c r="BV1303" s="62" t="n"/>
      <c r="BW1303" s="62">
        <f>COUNTIF($G1303:$BP1303,"hh")</f>
        <v/>
      </c>
      <c r="BX1303" s="62">
        <f>COUNTIF($G1303:$BP1303,"nt7")</f>
        <v/>
      </c>
      <c r="BY1303" s="62">
        <f>COUNTIF($G1303:$BP1303,"P")+COUNTIF($G1303:$BP1303,"p5,a5")/2+COUNTIF($G1303:$BP1303,"p5,b5")/2+COUNTIF($G1303:$BP1303,"p5,c5")/2+COUNTIF($G1303:$BP1303,"p5,d5")/2</f>
        <v/>
      </c>
      <c r="BZ1303" s="63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4">
        <f>IF(BZ1303&gt;25,4,IF(BZ1303&gt;18,3,IF(BZ1303&gt;12,2,IF(BZ1303&gt;4,1,0))))-BX1303-2+1</f>
        <v/>
      </c>
      <c r="CE1303" s="30" t="n"/>
      <c r="CF1303" s="64">
        <f>CD1303*CI1303</f>
        <v/>
      </c>
      <c r="CG1303" s="65">
        <f>F1303-BY1303+1</f>
        <v/>
      </c>
      <c r="CH1303" s="64">
        <f>CE1303*16</f>
        <v/>
      </c>
      <c r="CI1303" s="66">
        <f>VLOOKUP(A1303,[1]DATA!$A$6:$AI$331,34,0)</f>
        <v/>
      </c>
      <c r="CJ1303" s="67">
        <f>VLOOKUP(A1303,[2]CHAMCONG!A$7:CI$333,79,0)</f>
        <v/>
      </c>
      <c r="CK1303" s="68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62">
        <f>COUNTIF($G1304:$BP1304,"a")+COUNTIF($G1304:$BP1304,"r0,a5")/2+COUNTIF($G1304:$BP1304,"p5,a5")/2</f>
        <v/>
      </c>
      <c r="BR1304" s="62">
        <f>COUNTIF($G1304:$BP1304,"d")+COUNTIF($G1304:$BP1304,"r0,d5")/2+COUNTIF($G1304:$BP1304,"p5,d5")/2</f>
        <v/>
      </c>
      <c r="BS1304" s="62">
        <f>COUNTIF($G1304:$BP1304,"b")+COUNTIF($G1304:$BP1304,"r0,b5")/2+COUNTIF($G1304:$BP1304,"p5,b5")/2</f>
        <v/>
      </c>
      <c r="BT1304" s="62">
        <f>COUNTIF($G1304:$BP1304,"c")+COUNTIF($G1304:$BP1304,"r0,c5")/2+COUNTIF($G1304:$BP1304,"p5,c5")/2</f>
        <v/>
      </c>
      <c r="BU1304" s="62">
        <f>COUNTIF($G1304:$BP1304,"KH")+COUNTIF($G1304:$BP1304,"TL")+COUNTIF($G1304:$BP1304,"L")</f>
        <v/>
      </c>
      <c r="BV1304" s="62" t="n"/>
      <c r="BW1304" s="62">
        <f>COUNTIF($G1304:$BP1304,"hh")</f>
        <v/>
      </c>
      <c r="BX1304" s="62">
        <f>COUNTIF($G1304:$BP1304,"nt7")</f>
        <v/>
      </c>
      <c r="BY1304" s="62">
        <f>COUNTIF($G1304:$BP1304,"P")+COUNTIF($G1304:$BP1304,"p5,a5")/2+COUNTIF($G1304:$BP1304,"p5,b5")/2+COUNTIF($G1304:$BP1304,"p5,c5")/2+COUNTIF($G1304:$BP1304,"p5,d5")/2</f>
        <v/>
      </c>
      <c r="BZ1304" s="63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4">
        <f>IF(BZ1304&gt;25,4,IF(BZ1304&gt;18,3,IF(BZ1304&gt;12,2,IF(BZ1304&gt;4,1,0))))-BX1304-2+1</f>
        <v/>
      </c>
      <c r="CE1304" s="30" t="n"/>
      <c r="CF1304" s="64">
        <f>CD1304*CI1304</f>
        <v/>
      </c>
      <c r="CG1304" s="65">
        <f>F1304-BY1304+1</f>
        <v/>
      </c>
      <c r="CH1304" s="64">
        <f>CE1304*16</f>
        <v/>
      </c>
      <c r="CI1304" s="66">
        <f>VLOOKUP(A1304,[1]DATA!$A$6:$AI$331,34,0)</f>
        <v/>
      </c>
      <c r="CJ1304" s="67">
        <f>VLOOKUP(A1304,[2]CHAMCONG!A$7:CI$333,79,0)</f>
        <v/>
      </c>
      <c r="CK1304" s="68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62">
        <f>COUNTIF($G1305:$BP1305,"a")+COUNTIF($G1305:$BP1305,"r0,a5")/2+COUNTIF($G1305:$BP1305,"p5,a5")/2</f>
        <v/>
      </c>
      <c r="BR1305" s="62">
        <f>COUNTIF($G1305:$BP1305,"d")+COUNTIF($G1305:$BP1305,"r0,d5")/2+COUNTIF($G1305:$BP1305,"p5,d5")/2</f>
        <v/>
      </c>
      <c r="BS1305" s="62">
        <f>COUNTIF($G1305:$BP1305,"b")+COUNTIF($G1305:$BP1305,"r0,b5")/2+COUNTIF($G1305:$BP1305,"p5,b5")/2</f>
        <v/>
      </c>
      <c r="BT1305" s="62">
        <f>COUNTIF($G1305:$BP1305,"c")+COUNTIF($G1305:$BP1305,"r0,c5")/2+COUNTIF($G1305:$BP1305,"p5,c5")/2</f>
        <v/>
      </c>
      <c r="BU1305" s="62">
        <f>COUNTIF($G1305:$BP1305,"KH")+COUNTIF($G1305:$BP1305,"TL")+COUNTIF($G1305:$BP1305,"L")</f>
        <v/>
      </c>
      <c r="BV1305" s="62" t="n"/>
      <c r="BW1305" s="62">
        <f>COUNTIF($G1305:$BP1305,"hh")</f>
        <v/>
      </c>
      <c r="BX1305" s="62">
        <f>COUNTIF($G1305:$BP1305,"nt7")</f>
        <v/>
      </c>
      <c r="BY1305" s="62">
        <f>COUNTIF($G1305:$BP1305,"P")+COUNTIF($G1305:$BP1305,"p5,a5")/2+COUNTIF($G1305:$BP1305,"p5,b5")/2+COUNTIF($G1305:$BP1305,"p5,c5")/2+COUNTIF($G1305:$BP1305,"p5,d5")/2</f>
        <v/>
      </c>
      <c r="BZ1305" s="63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4">
        <f>IF(BZ1305&gt;25,4,IF(BZ1305&gt;18,3,IF(BZ1305&gt;12,2,IF(BZ1305&gt;4,1,0))))-BX1305-2+1</f>
        <v/>
      </c>
      <c r="CE1305" s="30" t="n"/>
      <c r="CF1305" s="64">
        <f>CD1305*CI1305</f>
        <v/>
      </c>
      <c r="CG1305" s="65">
        <f>F1305-BY1305+1</f>
        <v/>
      </c>
      <c r="CH1305" s="64">
        <f>CE1305*16</f>
        <v/>
      </c>
      <c r="CI1305" s="66">
        <f>VLOOKUP(A1305,[1]DATA!$A$6:$AI$331,34,0)</f>
        <v/>
      </c>
      <c r="CJ1305" s="67">
        <f>VLOOKUP(A1305,[2]CHAMCONG!A$7:CI$333,79,0)</f>
        <v/>
      </c>
      <c r="CK1305" s="68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62">
        <f>COUNTIF($G1306:$BP1306,"a")+COUNTIF($G1306:$BP1306,"r0,a5")/2+COUNTIF($G1306:$BP1306,"p5,a5")/2</f>
        <v/>
      </c>
      <c r="BR1306" s="62">
        <f>COUNTIF($G1306:$BP1306,"d")+COUNTIF($G1306:$BP1306,"r0,d5")/2+COUNTIF($G1306:$BP1306,"p5,d5")/2</f>
        <v/>
      </c>
      <c r="BS1306" s="62">
        <f>COUNTIF($G1306:$BP1306,"b")+COUNTIF($G1306:$BP1306,"r0,b5")/2+COUNTIF($G1306:$BP1306,"p5,b5")/2</f>
        <v/>
      </c>
      <c r="BT1306" s="62">
        <f>COUNTIF($G1306:$BP1306,"c")+COUNTIF($G1306:$BP1306,"r0,c5")/2+COUNTIF($G1306:$BP1306,"p5,c5")/2</f>
        <v/>
      </c>
      <c r="BU1306" s="62">
        <f>COUNTIF($G1306:$BP1306,"KH")+COUNTIF($G1306:$BP1306,"TL")+COUNTIF($G1306:$BP1306,"L")</f>
        <v/>
      </c>
      <c r="BV1306" s="62" t="n"/>
      <c r="BW1306" s="62">
        <f>COUNTIF($G1306:$BP1306,"hh")</f>
        <v/>
      </c>
      <c r="BX1306" s="62">
        <f>COUNTIF($G1306:$BP1306,"nt7")</f>
        <v/>
      </c>
      <c r="BY1306" s="62">
        <f>COUNTIF($G1306:$BP1306,"P")+COUNTIF($G1306:$BP1306,"p5,a5")/2+COUNTIF($G1306:$BP1306,"p5,b5")/2+COUNTIF($G1306:$BP1306,"p5,c5")/2+COUNTIF($G1306:$BP1306,"p5,d5")/2</f>
        <v/>
      </c>
      <c r="BZ1306" s="63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4">
        <f>IF(BZ1306&gt;25,4,IF(BZ1306&gt;18,3,IF(BZ1306&gt;12,2,IF(BZ1306&gt;4,1,0))))-BX1306-2+1</f>
        <v/>
      </c>
      <c r="CE1306" s="30" t="n"/>
      <c r="CF1306" s="64">
        <f>CD1306*CI1306</f>
        <v/>
      </c>
      <c r="CG1306" s="65">
        <f>F1306-BY1306+1</f>
        <v/>
      </c>
      <c r="CH1306" s="64">
        <f>CE1306*16</f>
        <v/>
      </c>
      <c r="CI1306" s="66">
        <f>VLOOKUP(A1306,[1]DATA!$A$6:$AI$331,34,0)</f>
        <v/>
      </c>
      <c r="CJ1306" s="67">
        <f>VLOOKUP(A1306,[2]CHAMCONG!A$7:CI$333,79,0)</f>
        <v/>
      </c>
      <c r="CK1306" s="68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62">
        <f>COUNTIF($G1307:$BP1307,"a")+COUNTIF($G1307:$BP1307,"r0,a5")/2+COUNTIF($G1307:$BP1307,"p5,a5")/2</f>
        <v/>
      </c>
      <c r="BR1307" s="62">
        <f>COUNTIF($G1307:$BP1307,"d")+COUNTIF($G1307:$BP1307,"r0,d5")/2+COUNTIF($G1307:$BP1307,"p5,d5")/2</f>
        <v/>
      </c>
      <c r="BS1307" s="62">
        <f>COUNTIF($G1307:$BP1307,"b")+COUNTIF($G1307:$BP1307,"r0,b5")/2+COUNTIF($G1307:$BP1307,"p5,b5")/2</f>
        <v/>
      </c>
      <c r="BT1307" s="62">
        <f>COUNTIF($G1307:$BP1307,"c")+COUNTIF($G1307:$BP1307,"r0,c5")/2+COUNTIF($G1307:$BP1307,"p5,c5")/2</f>
        <v/>
      </c>
      <c r="BU1307" s="62">
        <f>COUNTIF($G1307:$BP1307,"KH")+COUNTIF($G1307:$BP1307,"TL")+COUNTIF($G1307:$BP1307,"L")</f>
        <v/>
      </c>
      <c r="BV1307" s="62" t="n"/>
      <c r="BW1307" s="62">
        <f>COUNTIF($G1307:$BP1307,"hh")</f>
        <v/>
      </c>
      <c r="BX1307" s="62">
        <f>COUNTIF($G1307:$BP1307,"nt7")</f>
        <v/>
      </c>
      <c r="BY1307" s="62">
        <f>COUNTIF($G1307:$BP1307,"P")+COUNTIF($G1307:$BP1307,"p5,a5")/2+COUNTIF($G1307:$BP1307,"p5,b5")/2+COUNTIF($G1307:$BP1307,"p5,c5")/2+COUNTIF($G1307:$BP1307,"p5,d5")/2</f>
        <v/>
      </c>
      <c r="BZ1307" s="63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4">
        <f>IF(BZ1307&gt;25,4,IF(BZ1307&gt;18,3,IF(BZ1307&gt;12,2,IF(BZ1307&gt;4,1,0))))-BX1307-2+1</f>
        <v/>
      </c>
      <c r="CE1307" s="30" t="n"/>
      <c r="CF1307" s="64">
        <f>CD1307*CI1307</f>
        <v/>
      </c>
      <c r="CG1307" s="65">
        <f>F1307-BY1307+1</f>
        <v/>
      </c>
      <c r="CH1307" s="64">
        <f>CE1307*16</f>
        <v/>
      </c>
      <c r="CI1307" s="66">
        <f>VLOOKUP(A1307,[1]DATA!$A$6:$AI$331,34,0)</f>
        <v/>
      </c>
      <c r="CJ1307" s="67">
        <f>VLOOKUP(A1307,[2]CHAMCONG!A$7:CI$333,79,0)</f>
        <v/>
      </c>
      <c r="CK1307" s="68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62">
        <f>COUNTIF($G1308:$BP1308,"a")+COUNTIF($G1308:$BP1308,"r0,a5")/2+COUNTIF($G1308:$BP1308,"p5,a5")/2</f>
        <v/>
      </c>
      <c r="BR1308" s="62">
        <f>COUNTIF($G1308:$BP1308,"d")+COUNTIF($G1308:$BP1308,"r0,d5")/2+COUNTIF($G1308:$BP1308,"p5,d5")/2</f>
        <v/>
      </c>
      <c r="BS1308" s="62">
        <f>COUNTIF($G1308:$BP1308,"b")+COUNTIF($G1308:$BP1308,"r0,b5")/2+COUNTIF($G1308:$BP1308,"p5,b5")/2</f>
        <v/>
      </c>
      <c r="BT1308" s="62">
        <f>COUNTIF($G1308:$BP1308,"c")+COUNTIF($G1308:$BP1308,"r0,c5")/2+COUNTIF($G1308:$BP1308,"p5,c5")/2</f>
        <v/>
      </c>
      <c r="BU1308" s="62">
        <f>COUNTIF($G1308:$BP1308,"KH")+COUNTIF($G1308:$BP1308,"TL")+COUNTIF($G1308:$BP1308,"L")</f>
        <v/>
      </c>
      <c r="BV1308" s="62" t="n"/>
      <c r="BW1308" s="62">
        <f>COUNTIF($G1308:$BP1308,"hh")</f>
        <v/>
      </c>
      <c r="BX1308" s="62">
        <f>COUNTIF($G1308:$BP1308,"nt7")</f>
        <v/>
      </c>
      <c r="BY1308" s="62">
        <f>COUNTIF($G1308:$BP1308,"P")+COUNTIF($G1308:$BP1308,"p5,a5")/2+COUNTIF($G1308:$BP1308,"p5,b5")/2+COUNTIF($G1308:$BP1308,"p5,c5")/2+COUNTIF($G1308:$BP1308,"p5,d5")/2</f>
        <v/>
      </c>
      <c r="BZ1308" s="63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4">
        <f>IF(BZ1308&gt;25,4,IF(BZ1308&gt;18,3,IF(BZ1308&gt;12,2,IF(BZ1308&gt;4,1,0))))-BX1308-2+1</f>
        <v/>
      </c>
      <c r="CE1308" s="30" t="n"/>
      <c r="CF1308" s="64">
        <f>CD1308*CI1308</f>
        <v/>
      </c>
      <c r="CG1308" s="65">
        <f>F1308-BY1308+1</f>
        <v/>
      </c>
      <c r="CH1308" s="64">
        <f>CE1308*16</f>
        <v/>
      </c>
      <c r="CI1308" s="66">
        <f>VLOOKUP(A1308,[1]DATA!$A$6:$AI$331,34,0)</f>
        <v/>
      </c>
      <c r="CJ1308" s="67">
        <f>VLOOKUP(A1308,[2]CHAMCONG!A$7:CI$333,79,0)</f>
        <v/>
      </c>
      <c r="CK1308" s="68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62">
        <f>COUNTIF($G1309:$BP1309,"a")+COUNTIF($G1309:$BP1309,"r0,a5")/2+COUNTIF($G1309:$BP1309,"p5,a5")/2</f>
        <v/>
      </c>
      <c r="BR1309" s="62">
        <f>COUNTIF($G1309:$BP1309,"d")+COUNTIF($G1309:$BP1309,"r0,d5")/2+COUNTIF($G1309:$BP1309,"p5,d5")/2</f>
        <v/>
      </c>
      <c r="BS1309" s="62">
        <f>COUNTIF($G1309:$BP1309,"b")+COUNTIF($G1309:$BP1309,"r0,b5")/2+COUNTIF($G1309:$BP1309,"p5,b5")/2</f>
        <v/>
      </c>
      <c r="BT1309" s="62">
        <f>COUNTIF($G1309:$BP1309,"c")+COUNTIF($G1309:$BP1309,"r0,c5")/2+COUNTIF($G1309:$BP1309,"p5,c5")/2</f>
        <v/>
      </c>
      <c r="BU1309" s="62">
        <f>COUNTIF($G1309:$BP1309,"KH")+COUNTIF($G1309:$BP1309,"TL")+COUNTIF($G1309:$BP1309,"L")</f>
        <v/>
      </c>
      <c r="BV1309" s="62" t="n"/>
      <c r="BW1309" s="62">
        <f>COUNTIF($G1309:$BP1309,"hh")</f>
        <v/>
      </c>
      <c r="BX1309" s="62">
        <f>COUNTIF($G1309:$BP1309,"nt7")</f>
        <v/>
      </c>
      <c r="BY1309" s="62">
        <f>COUNTIF($G1309:$BP1309,"P")+COUNTIF($G1309:$BP1309,"p5,a5")/2+COUNTIF($G1309:$BP1309,"p5,b5")/2+COUNTIF($G1309:$BP1309,"p5,c5")/2+COUNTIF($G1309:$BP1309,"p5,d5")/2</f>
        <v/>
      </c>
      <c r="BZ1309" s="63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4">
        <f>IF(BZ1309&gt;25,4,IF(BZ1309&gt;18,3,IF(BZ1309&gt;12,2,IF(BZ1309&gt;4,1,0))))-BX1309-2+1</f>
        <v/>
      </c>
      <c r="CE1309" s="30" t="n"/>
      <c r="CF1309" s="64">
        <f>CD1309*CI1309</f>
        <v/>
      </c>
      <c r="CG1309" s="65">
        <f>F1309-BY1309+1</f>
        <v/>
      </c>
      <c r="CH1309" s="64">
        <f>CE1309*16</f>
        <v/>
      </c>
      <c r="CI1309" s="66">
        <f>VLOOKUP(A1309,[1]DATA!$A$6:$AI$331,34,0)</f>
        <v/>
      </c>
      <c r="CJ1309" s="67">
        <f>VLOOKUP(A1309,[2]CHAMCONG!A$7:CI$333,79,0)</f>
        <v/>
      </c>
      <c r="CK1309" s="68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62">
        <f>COUNTIF($G1310:$BP1310,"a")+COUNTIF($G1310:$BP1310,"r0,a5")/2+COUNTIF($G1310:$BP1310,"p5,a5")/2</f>
        <v/>
      </c>
      <c r="BR1310" s="62">
        <f>COUNTIF($G1310:$BP1310,"d")+COUNTIF($G1310:$BP1310,"r0,d5")/2+COUNTIF($G1310:$BP1310,"p5,d5")/2</f>
        <v/>
      </c>
      <c r="BS1310" s="62">
        <f>COUNTIF($G1310:$BP1310,"b")+COUNTIF($G1310:$BP1310,"r0,b5")/2+COUNTIF($G1310:$BP1310,"p5,b5")/2</f>
        <v/>
      </c>
      <c r="BT1310" s="62">
        <f>COUNTIF($G1310:$BP1310,"c")+COUNTIF($G1310:$BP1310,"r0,c5")/2+COUNTIF($G1310:$BP1310,"p5,c5")/2</f>
        <v/>
      </c>
      <c r="BU1310" s="62">
        <f>COUNTIF($G1310:$BP1310,"KH")+COUNTIF($G1310:$BP1310,"TL")+COUNTIF($G1310:$BP1310,"L")</f>
        <v/>
      </c>
      <c r="BV1310" s="62" t="n"/>
      <c r="BW1310" s="62">
        <f>COUNTIF($G1310:$BP1310,"hh")</f>
        <v/>
      </c>
      <c r="BX1310" s="62">
        <f>COUNTIF($G1310:$BP1310,"nt7")</f>
        <v/>
      </c>
      <c r="BY1310" s="62">
        <f>COUNTIF($G1310:$BP1310,"P")+COUNTIF($G1310:$BP1310,"p5,a5")/2+COUNTIF($G1310:$BP1310,"p5,b5")/2+COUNTIF($G1310:$BP1310,"p5,c5")/2+COUNTIF($G1310:$BP1310,"p5,d5")/2</f>
        <v/>
      </c>
      <c r="BZ1310" s="63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4">
        <f>IF(BZ1310&gt;25,4,IF(BZ1310&gt;18,3,IF(BZ1310&gt;12,2,IF(BZ1310&gt;4,1,0))))-BX1310-2+1</f>
        <v/>
      </c>
      <c r="CE1310" s="30" t="n"/>
      <c r="CF1310" s="64">
        <f>CD1310*CI1310</f>
        <v/>
      </c>
      <c r="CG1310" s="65">
        <f>F1310-BY1310+1</f>
        <v/>
      </c>
      <c r="CH1310" s="64">
        <f>CE1310*16</f>
        <v/>
      </c>
      <c r="CI1310" s="66">
        <f>VLOOKUP(A1310,[1]DATA!$A$6:$AI$331,34,0)</f>
        <v/>
      </c>
      <c r="CJ1310" s="67">
        <f>VLOOKUP(A1310,[2]CHAMCONG!A$7:CI$333,79,0)</f>
        <v/>
      </c>
      <c r="CK1310" s="68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62">
        <f>COUNTIF($G1311:$BP1311,"a")+COUNTIF($G1311:$BP1311,"r0,a5")/2+COUNTIF($G1311:$BP1311,"p5,a5")/2</f>
        <v/>
      </c>
      <c r="BR1311" s="62">
        <f>COUNTIF($G1311:$BP1311,"d")+COUNTIF($G1311:$BP1311,"r0,d5")/2+COUNTIF($G1311:$BP1311,"p5,d5")/2</f>
        <v/>
      </c>
      <c r="BS1311" s="62">
        <f>COUNTIF($G1311:$BP1311,"b")+COUNTIF($G1311:$BP1311,"r0,b5")/2+COUNTIF($G1311:$BP1311,"p5,b5")/2</f>
        <v/>
      </c>
      <c r="BT1311" s="62">
        <f>COUNTIF($G1311:$BP1311,"c")+COUNTIF($G1311:$BP1311,"r0,c5")/2+COUNTIF($G1311:$BP1311,"p5,c5")/2</f>
        <v/>
      </c>
      <c r="BU1311" s="62">
        <f>COUNTIF($G1311:$BP1311,"KH")+COUNTIF($G1311:$BP1311,"TL")+COUNTIF($G1311:$BP1311,"L")</f>
        <v/>
      </c>
      <c r="BV1311" s="62" t="n"/>
      <c r="BW1311" s="62">
        <f>COUNTIF($G1311:$BP1311,"hh")</f>
        <v/>
      </c>
      <c r="BX1311" s="62">
        <f>COUNTIF($G1311:$BP1311,"nt7")</f>
        <v/>
      </c>
      <c r="BY1311" s="62">
        <f>COUNTIF($G1311:$BP1311,"P")+COUNTIF($G1311:$BP1311,"p5,a5")/2+COUNTIF($G1311:$BP1311,"p5,b5")/2+COUNTIF($G1311:$BP1311,"p5,c5")/2+COUNTIF($G1311:$BP1311,"p5,d5")/2</f>
        <v/>
      </c>
      <c r="BZ1311" s="63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4">
        <f>IF(BZ1311&gt;25,4,IF(BZ1311&gt;18,3,IF(BZ1311&gt;12,2,IF(BZ1311&gt;4,1,0))))-BX1311-2+1</f>
        <v/>
      </c>
      <c r="CE1311" s="30" t="n"/>
      <c r="CF1311" s="64">
        <f>CD1311*CI1311</f>
        <v/>
      </c>
      <c r="CG1311" s="65">
        <f>F1311-BY1311+1</f>
        <v/>
      </c>
      <c r="CH1311" s="64">
        <f>CE1311*16</f>
        <v/>
      </c>
      <c r="CI1311" s="66">
        <f>VLOOKUP(A1311,[1]DATA!$A$6:$AI$331,34,0)</f>
        <v/>
      </c>
      <c r="CJ1311" s="67">
        <f>VLOOKUP(A1311,[2]CHAMCONG!A$7:CI$333,79,0)</f>
        <v/>
      </c>
      <c r="CK1311" s="68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62">
        <f>COUNTIF($G1312:$BP1312,"a")+COUNTIF($G1312:$BP1312,"r0,a5")/2+COUNTIF($G1312:$BP1312,"p5,a5")/2</f>
        <v/>
      </c>
      <c r="BR1312" s="62">
        <f>COUNTIF($G1312:$BP1312,"d")+COUNTIF($G1312:$BP1312,"r0,d5")/2+COUNTIF($G1312:$BP1312,"p5,d5")/2</f>
        <v/>
      </c>
      <c r="BS1312" s="62">
        <f>COUNTIF($G1312:$BP1312,"b")+COUNTIF($G1312:$BP1312,"r0,b5")/2+COUNTIF($G1312:$BP1312,"p5,b5")/2</f>
        <v/>
      </c>
      <c r="BT1312" s="62">
        <f>COUNTIF($G1312:$BP1312,"c")+COUNTIF($G1312:$BP1312,"r0,c5")/2+COUNTIF($G1312:$BP1312,"p5,c5")/2</f>
        <v/>
      </c>
      <c r="BU1312" s="62">
        <f>COUNTIF($G1312:$BP1312,"KH")+COUNTIF($G1312:$BP1312,"TL")+COUNTIF($G1312:$BP1312,"L")</f>
        <v/>
      </c>
      <c r="BV1312" s="62" t="n"/>
      <c r="BW1312" s="62">
        <f>COUNTIF($G1312:$BP1312,"hh")</f>
        <v/>
      </c>
      <c r="BX1312" s="62">
        <f>COUNTIF($G1312:$BP1312,"nt7")</f>
        <v/>
      </c>
      <c r="BY1312" s="62">
        <f>COUNTIF($G1312:$BP1312,"P")+COUNTIF($G1312:$BP1312,"p5,a5")/2+COUNTIF($G1312:$BP1312,"p5,b5")/2+COUNTIF($G1312:$BP1312,"p5,c5")/2+COUNTIF($G1312:$BP1312,"p5,d5")/2</f>
        <v/>
      </c>
      <c r="BZ1312" s="63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4">
        <f>IF(BZ1312&gt;25,4,IF(BZ1312&gt;18,3,IF(BZ1312&gt;12,2,IF(BZ1312&gt;4,1,0))))-BX1312-2+1</f>
        <v/>
      </c>
      <c r="CE1312" s="30" t="n"/>
      <c r="CF1312" s="64">
        <f>CD1312*CI1312</f>
        <v/>
      </c>
      <c r="CG1312" s="65">
        <f>F1312-BY1312+1</f>
        <v/>
      </c>
      <c r="CH1312" s="64">
        <f>CE1312*16</f>
        <v/>
      </c>
      <c r="CI1312" s="66">
        <f>VLOOKUP(A1312,[1]DATA!$A$6:$AI$331,34,0)</f>
        <v/>
      </c>
      <c r="CJ1312" s="67">
        <f>VLOOKUP(A1312,[2]CHAMCONG!A$7:CI$333,79,0)</f>
        <v/>
      </c>
      <c r="CK1312" s="68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62">
        <f>COUNTIF($G1313:$BP1313,"a")+COUNTIF($G1313:$BP1313,"r0,a5")/2+COUNTIF($G1313:$BP1313,"p5,a5")/2</f>
        <v/>
      </c>
      <c r="BR1313" s="62">
        <f>COUNTIF($G1313:$BP1313,"d")+COUNTIF($G1313:$BP1313,"r0,d5")/2+COUNTIF($G1313:$BP1313,"p5,d5")/2</f>
        <v/>
      </c>
      <c r="BS1313" s="62">
        <f>COUNTIF($G1313:$BP1313,"b")+COUNTIF($G1313:$BP1313,"r0,b5")/2+COUNTIF($G1313:$BP1313,"p5,b5")/2</f>
        <v/>
      </c>
      <c r="BT1313" s="62">
        <f>COUNTIF($G1313:$BP1313,"c")+COUNTIF($G1313:$BP1313,"r0,c5")/2+COUNTIF($G1313:$BP1313,"p5,c5")/2</f>
        <v/>
      </c>
      <c r="BU1313" s="62">
        <f>COUNTIF($G1313:$BP1313,"KH")+COUNTIF($G1313:$BP1313,"TL")+COUNTIF($G1313:$BP1313,"L")</f>
        <v/>
      </c>
      <c r="BV1313" s="62" t="n"/>
      <c r="BW1313" s="62">
        <f>COUNTIF($G1313:$BP1313,"hh")</f>
        <v/>
      </c>
      <c r="BX1313" s="62">
        <f>COUNTIF($G1313:$BP1313,"nt7")</f>
        <v/>
      </c>
      <c r="BY1313" s="62">
        <f>COUNTIF($G1313:$BP1313,"P")+COUNTIF($G1313:$BP1313,"p5,a5")/2+COUNTIF($G1313:$BP1313,"p5,b5")/2+COUNTIF($G1313:$BP1313,"p5,c5")/2+COUNTIF($G1313:$BP1313,"p5,d5")/2</f>
        <v/>
      </c>
      <c r="BZ1313" s="63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4">
        <f>IF(BZ1313&gt;25,4,IF(BZ1313&gt;18,3,IF(BZ1313&gt;12,2,IF(BZ1313&gt;4,1,0))))-BX1313-2+1</f>
        <v/>
      </c>
      <c r="CE1313" s="30" t="n"/>
      <c r="CF1313" s="64">
        <f>CD1313*CI1313</f>
        <v/>
      </c>
      <c r="CG1313" s="65">
        <f>F1313-BY1313+1</f>
        <v/>
      </c>
      <c r="CH1313" s="64">
        <f>CE1313*16</f>
        <v/>
      </c>
      <c r="CI1313" s="66">
        <f>VLOOKUP(A1313,[1]DATA!$A$6:$AI$331,34,0)</f>
        <v/>
      </c>
      <c r="CJ1313" s="67">
        <f>VLOOKUP(A1313,[2]CHAMCONG!A$7:CI$333,79,0)</f>
        <v/>
      </c>
      <c r="CK1313" s="68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62">
        <f>COUNTIF($G1314:$BP1314,"a")+COUNTIF($G1314:$BP1314,"r0,a5")/2+COUNTIF($G1314:$BP1314,"p5,a5")/2</f>
        <v/>
      </c>
      <c r="BR1314" s="62">
        <f>COUNTIF($G1314:$BP1314,"d")+COUNTIF($G1314:$BP1314,"r0,d5")/2+COUNTIF($G1314:$BP1314,"p5,d5")/2</f>
        <v/>
      </c>
      <c r="BS1314" s="62">
        <f>COUNTIF($G1314:$BP1314,"b")+COUNTIF($G1314:$BP1314,"r0,b5")/2+COUNTIF($G1314:$BP1314,"p5,b5")/2</f>
        <v/>
      </c>
      <c r="BT1314" s="62">
        <f>COUNTIF($G1314:$BP1314,"c")+COUNTIF($G1314:$BP1314,"r0,c5")/2+COUNTIF($G1314:$BP1314,"p5,c5")/2</f>
        <v/>
      </c>
      <c r="BU1314" s="62">
        <f>COUNTIF($G1314:$BP1314,"KH")+COUNTIF($G1314:$BP1314,"TL")+COUNTIF($G1314:$BP1314,"L")</f>
        <v/>
      </c>
      <c r="BV1314" s="62" t="n"/>
      <c r="BW1314" s="62">
        <f>COUNTIF($G1314:$BP1314,"hh")</f>
        <v/>
      </c>
      <c r="BX1314" s="62">
        <f>COUNTIF($G1314:$BP1314,"nt7")</f>
        <v/>
      </c>
      <c r="BY1314" s="62">
        <f>COUNTIF($G1314:$BP1314,"P")+COUNTIF($G1314:$BP1314,"p5,a5")/2+COUNTIF($G1314:$BP1314,"p5,b5")/2+COUNTIF($G1314:$BP1314,"p5,c5")/2+COUNTIF($G1314:$BP1314,"p5,d5")/2</f>
        <v/>
      </c>
      <c r="BZ1314" s="63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4">
        <f>IF(BZ1314&gt;25,4,IF(BZ1314&gt;18,3,IF(BZ1314&gt;12,2,IF(BZ1314&gt;4,1,0))))-BX1314-2+1</f>
        <v/>
      </c>
      <c r="CE1314" s="30" t="n"/>
      <c r="CF1314" s="64">
        <f>CD1314*CI1314</f>
        <v/>
      </c>
      <c r="CG1314" s="65">
        <f>F1314-BY1314+1</f>
        <v/>
      </c>
      <c r="CH1314" s="64">
        <f>CE1314*16</f>
        <v/>
      </c>
      <c r="CI1314" s="66">
        <f>VLOOKUP(A1314,[1]DATA!$A$6:$AI$331,34,0)</f>
        <v/>
      </c>
      <c r="CJ1314" s="67">
        <f>VLOOKUP(A1314,[2]CHAMCONG!A$7:CI$333,79,0)</f>
        <v/>
      </c>
      <c r="CK1314" s="68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62">
        <f>COUNTIF($G1315:$BP1315,"a")+COUNTIF($G1315:$BP1315,"r0,a5")/2+COUNTIF($G1315:$BP1315,"p5,a5")/2</f>
        <v/>
      </c>
      <c r="BR1315" s="62">
        <f>COUNTIF($G1315:$BP1315,"d")+COUNTIF($G1315:$BP1315,"r0,d5")/2+COUNTIF($G1315:$BP1315,"p5,d5")/2</f>
        <v/>
      </c>
      <c r="BS1315" s="62">
        <f>COUNTIF($G1315:$BP1315,"b")+COUNTIF($G1315:$BP1315,"r0,b5")/2+COUNTIF($G1315:$BP1315,"p5,b5")/2</f>
        <v/>
      </c>
      <c r="BT1315" s="62">
        <f>COUNTIF($G1315:$BP1315,"c")+COUNTIF($G1315:$BP1315,"r0,c5")/2+COUNTIF($G1315:$BP1315,"p5,c5")/2</f>
        <v/>
      </c>
      <c r="BU1315" s="62">
        <f>COUNTIF($G1315:$BP1315,"KH")+COUNTIF($G1315:$BP1315,"TL")+COUNTIF($G1315:$BP1315,"L")</f>
        <v/>
      </c>
      <c r="BV1315" s="62" t="n"/>
      <c r="BW1315" s="62">
        <f>COUNTIF($G1315:$BP1315,"hh")</f>
        <v/>
      </c>
      <c r="BX1315" s="62">
        <f>COUNTIF($G1315:$BP1315,"nt7")</f>
        <v/>
      </c>
      <c r="BY1315" s="62">
        <f>COUNTIF($G1315:$BP1315,"P")+COUNTIF($G1315:$BP1315,"p5,a5")/2+COUNTIF($G1315:$BP1315,"p5,b5")/2+COUNTIF($G1315:$BP1315,"p5,c5")/2+COUNTIF($G1315:$BP1315,"p5,d5")/2</f>
        <v/>
      </c>
      <c r="BZ1315" s="63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4">
        <f>IF(BZ1315&gt;25,4,IF(BZ1315&gt;18,3,IF(BZ1315&gt;12,2,IF(BZ1315&gt;4,1,0))))-BX1315-2+1</f>
        <v/>
      </c>
      <c r="CE1315" s="30" t="n"/>
      <c r="CF1315" s="64">
        <f>CD1315*CI1315</f>
        <v/>
      </c>
      <c r="CG1315" s="65">
        <f>F1315-BY1315+1</f>
        <v/>
      </c>
      <c r="CH1315" s="64">
        <f>CE1315*16</f>
        <v/>
      </c>
      <c r="CI1315" s="66">
        <f>VLOOKUP(A1315,[1]DATA!$A$6:$AI$331,34,0)</f>
        <v/>
      </c>
      <c r="CJ1315" s="67">
        <f>VLOOKUP(A1315,[2]CHAMCONG!A$7:CI$333,79,0)</f>
        <v/>
      </c>
      <c r="CK1315" s="68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62">
        <f>COUNTIF($G1316:$BP1316,"a")+COUNTIF($G1316:$BP1316,"r0,a5")/2+COUNTIF($G1316:$BP1316,"p5,a5")/2</f>
        <v/>
      </c>
      <c r="BR1316" s="62">
        <f>COUNTIF($G1316:$BP1316,"d")+COUNTIF($G1316:$BP1316,"r0,d5")/2+COUNTIF($G1316:$BP1316,"p5,d5")/2</f>
        <v/>
      </c>
      <c r="BS1316" s="62">
        <f>COUNTIF($G1316:$BP1316,"b")+COUNTIF($G1316:$BP1316,"r0,b5")/2+COUNTIF($G1316:$BP1316,"p5,b5")/2</f>
        <v/>
      </c>
      <c r="BT1316" s="62">
        <f>COUNTIF($G1316:$BP1316,"c")+COUNTIF($G1316:$BP1316,"r0,c5")/2+COUNTIF($G1316:$BP1316,"p5,c5")/2</f>
        <v/>
      </c>
      <c r="BU1316" s="62">
        <f>COUNTIF($G1316:$BP1316,"KH")+COUNTIF($G1316:$BP1316,"TL")+COUNTIF($G1316:$BP1316,"L")</f>
        <v/>
      </c>
      <c r="BV1316" s="62" t="n"/>
      <c r="BW1316" s="62">
        <f>COUNTIF($G1316:$BP1316,"hh")</f>
        <v/>
      </c>
      <c r="BX1316" s="62">
        <f>COUNTIF($G1316:$BP1316,"nt7")</f>
        <v/>
      </c>
      <c r="BY1316" s="62">
        <f>COUNTIF($G1316:$BP1316,"P")+COUNTIF($G1316:$BP1316,"p5,a5")/2+COUNTIF($G1316:$BP1316,"p5,b5")/2+COUNTIF($G1316:$BP1316,"p5,c5")/2+COUNTIF($G1316:$BP1316,"p5,d5")/2</f>
        <v/>
      </c>
      <c r="BZ1316" s="63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4">
        <f>IF(BZ1316&gt;25,4,IF(BZ1316&gt;18,3,IF(BZ1316&gt;12,2,IF(BZ1316&gt;4,1,0))))-BX1316-2+1</f>
        <v/>
      </c>
      <c r="CE1316" s="30" t="n"/>
      <c r="CF1316" s="64">
        <f>CD1316*CI1316</f>
        <v/>
      </c>
      <c r="CG1316" s="65">
        <f>F1316-BY1316+1</f>
        <v/>
      </c>
      <c r="CH1316" s="64">
        <f>CE1316*16</f>
        <v/>
      </c>
      <c r="CI1316" s="66">
        <f>VLOOKUP(A1316,[1]DATA!$A$6:$AI$331,34,0)</f>
        <v/>
      </c>
      <c r="CJ1316" s="67">
        <f>VLOOKUP(A1316,[2]CHAMCONG!A$7:CI$333,79,0)</f>
        <v/>
      </c>
      <c r="CK1316" s="68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62">
        <f>COUNTIF($G1317:$BP1317,"a")+COUNTIF($G1317:$BP1317,"r0,a5")/2+COUNTIF($G1317:$BP1317,"p5,a5")/2</f>
        <v/>
      </c>
      <c r="BR1317" s="62">
        <f>COUNTIF($G1317:$BP1317,"d")+COUNTIF($G1317:$BP1317,"r0,d5")/2+COUNTIF($G1317:$BP1317,"p5,d5")/2</f>
        <v/>
      </c>
      <c r="BS1317" s="62">
        <f>COUNTIF($G1317:$BP1317,"b")+COUNTIF($G1317:$BP1317,"r0,b5")/2+COUNTIF($G1317:$BP1317,"p5,b5")/2</f>
        <v/>
      </c>
      <c r="BT1317" s="62">
        <f>COUNTIF($G1317:$BP1317,"c")+COUNTIF($G1317:$BP1317,"r0,c5")/2+COUNTIF($G1317:$BP1317,"p5,c5")/2</f>
        <v/>
      </c>
      <c r="BU1317" s="62">
        <f>COUNTIF($G1317:$BP1317,"KH")+COUNTIF($G1317:$BP1317,"TL")+COUNTIF($G1317:$BP1317,"L")</f>
        <v/>
      </c>
      <c r="BV1317" s="62" t="n"/>
      <c r="BW1317" s="62">
        <f>COUNTIF($G1317:$BP1317,"hh")</f>
        <v/>
      </c>
      <c r="BX1317" s="62">
        <f>COUNTIF($G1317:$BP1317,"nt7")</f>
        <v/>
      </c>
      <c r="BY1317" s="62">
        <f>COUNTIF($G1317:$BP1317,"P")+COUNTIF($G1317:$BP1317,"p5,a5")/2+COUNTIF($G1317:$BP1317,"p5,b5")/2+COUNTIF($G1317:$BP1317,"p5,c5")/2+COUNTIF($G1317:$BP1317,"p5,d5")/2</f>
        <v/>
      </c>
      <c r="BZ1317" s="63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4">
        <f>IF(BZ1317&gt;25,4,IF(BZ1317&gt;18,3,IF(BZ1317&gt;12,2,IF(BZ1317&gt;4,1,0))))-BX1317-2+1</f>
        <v/>
      </c>
      <c r="CE1317" s="30" t="n"/>
      <c r="CF1317" s="64">
        <f>CD1317*CI1317</f>
        <v/>
      </c>
      <c r="CG1317" s="65">
        <f>F1317-BY1317+1</f>
        <v/>
      </c>
      <c r="CH1317" s="64">
        <f>CE1317*16</f>
        <v/>
      </c>
      <c r="CI1317" s="66">
        <f>VLOOKUP(A1317,[1]DATA!$A$6:$AI$331,34,0)</f>
        <v/>
      </c>
      <c r="CJ1317" s="67">
        <f>VLOOKUP(A1317,[2]CHAMCONG!A$7:CI$333,79,0)</f>
        <v/>
      </c>
      <c r="CK1317" s="68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62">
        <f>COUNTIF($G1318:$BP1318,"a")+COUNTIF($G1318:$BP1318,"r0,a5")/2+COUNTIF($G1318:$BP1318,"p5,a5")/2</f>
        <v/>
      </c>
      <c r="BR1318" s="62">
        <f>COUNTIF($G1318:$BP1318,"d")+COUNTIF($G1318:$BP1318,"r0,d5")/2+COUNTIF($G1318:$BP1318,"p5,d5")/2</f>
        <v/>
      </c>
      <c r="BS1318" s="62">
        <f>COUNTIF($G1318:$BP1318,"b")+COUNTIF($G1318:$BP1318,"r0,b5")/2+COUNTIF($G1318:$BP1318,"p5,b5")/2</f>
        <v/>
      </c>
      <c r="BT1318" s="62">
        <f>COUNTIF($G1318:$BP1318,"c")+COUNTIF($G1318:$BP1318,"r0,c5")/2+COUNTIF($G1318:$BP1318,"p5,c5")/2</f>
        <v/>
      </c>
      <c r="BU1318" s="62">
        <f>COUNTIF($G1318:$BP1318,"KH")+COUNTIF($G1318:$BP1318,"TL")+COUNTIF($G1318:$BP1318,"L")</f>
        <v/>
      </c>
      <c r="BV1318" s="62" t="n"/>
      <c r="BW1318" s="62">
        <f>COUNTIF($G1318:$BP1318,"hh")</f>
        <v/>
      </c>
      <c r="BX1318" s="62">
        <f>COUNTIF($G1318:$BP1318,"nt7")</f>
        <v/>
      </c>
      <c r="BY1318" s="62">
        <f>COUNTIF($G1318:$BP1318,"P")+COUNTIF($G1318:$BP1318,"p5,a5")/2+COUNTIF($G1318:$BP1318,"p5,b5")/2+COUNTIF($G1318:$BP1318,"p5,c5")/2+COUNTIF($G1318:$BP1318,"p5,d5")/2</f>
        <v/>
      </c>
      <c r="BZ1318" s="63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4">
        <f>IF(BZ1318&gt;25,4,IF(BZ1318&gt;18,3,IF(BZ1318&gt;12,2,IF(BZ1318&gt;4,1,0))))-BX1318-2+1</f>
        <v/>
      </c>
      <c r="CE1318" s="30" t="n"/>
      <c r="CF1318" s="64">
        <f>CD1318*CI1318</f>
        <v/>
      </c>
      <c r="CG1318" s="65">
        <f>F1318-BY1318+1</f>
        <v/>
      </c>
      <c r="CH1318" s="64">
        <f>CE1318*16</f>
        <v/>
      </c>
      <c r="CI1318" s="66">
        <f>VLOOKUP(A1318,[1]DATA!$A$6:$AI$331,34,0)</f>
        <v/>
      </c>
      <c r="CJ1318" s="67">
        <f>VLOOKUP(A1318,[2]CHAMCONG!A$7:CI$333,79,0)</f>
        <v/>
      </c>
      <c r="CK1318" s="68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62">
        <f>COUNTIF($G1319:$BP1319,"a")+COUNTIF($G1319:$BP1319,"r0,a5")/2+COUNTIF($G1319:$BP1319,"p5,a5")/2</f>
        <v/>
      </c>
      <c r="BR1319" s="62">
        <f>COUNTIF($G1319:$BP1319,"d")+COUNTIF($G1319:$BP1319,"r0,d5")/2+COUNTIF($G1319:$BP1319,"p5,d5")/2</f>
        <v/>
      </c>
      <c r="BS1319" s="62">
        <f>COUNTIF($G1319:$BP1319,"b")+COUNTIF($G1319:$BP1319,"r0,b5")/2+COUNTIF($G1319:$BP1319,"p5,b5")/2</f>
        <v/>
      </c>
      <c r="BT1319" s="62">
        <f>COUNTIF($G1319:$BP1319,"c")+COUNTIF($G1319:$BP1319,"r0,c5")/2+COUNTIF($G1319:$BP1319,"p5,c5")/2</f>
        <v/>
      </c>
      <c r="BU1319" s="62">
        <f>COUNTIF($G1319:$BP1319,"KH")+COUNTIF($G1319:$BP1319,"TL")+COUNTIF($G1319:$BP1319,"L")</f>
        <v/>
      </c>
      <c r="BV1319" s="62" t="n"/>
      <c r="BW1319" s="62">
        <f>COUNTIF($G1319:$BP1319,"hh")</f>
        <v/>
      </c>
      <c r="BX1319" s="62">
        <f>COUNTIF($G1319:$BP1319,"nt7")</f>
        <v/>
      </c>
      <c r="BY1319" s="62">
        <f>COUNTIF($G1319:$BP1319,"P")+COUNTIF($G1319:$BP1319,"p5,a5")/2+COUNTIF($G1319:$BP1319,"p5,b5")/2+COUNTIF($G1319:$BP1319,"p5,c5")/2+COUNTIF($G1319:$BP1319,"p5,d5")/2</f>
        <v/>
      </c>
      <c r="BZ1319" s="63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4">
        <f>IF(BZ1319&gt;25,4,IF(BZ1319&gt;18,3,IF(BZ1319&gt;12,2,IF(BZ1319&gt;4,1,0))))-BX1319-2+1</f>
        <v/>
      </c>
      <c r="CE1319" s="30" t="n"/>
      <c r="CF1319" s="64">
        <f>CD1319*CI1319</f>
        <v/>
      </c>
      <c r="CG1319" s="65">
        <f>F1319-BY1319+1</f>
        <v/>
      </c>
      <c r="CH1319" s="64">
        <f>CE1319*16</f>
        <v/>
      </c>
      <c r="CI1319" s="66">
        <f>VLOOKUP(A1319,[1]DATA!$A$6:$AI$331,34,0)</f>
        <v/>
      </c>
      <c r="CJ1319" s="67">
        <f>VLOOKUP(A1319,[2]CHAMCONG!A$7:CI$333,79,0)</f>
        <v/>
      </c>
      <c r="CK1319" s="68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62">
        <f>COUNTIF($G1320:$BP1320,"a")+COUNTIF($G1320:$BP1320,"r0,a5")/2+COUNTIF($G1320:$BP1320,"p5,a5")/2</f>
        <v/>
      </c>
      <c r="BR1320" s="62">
        <f>COUNTIF($G1320:$BP1320,"d")+COUNTIF($G1320:$BP1320,"r0,d5")/2+COUNTIF($G1320:$BP1320,"p5,d5")/2</f>
        <v/>
      </c>
      <c r="BS1320" s="62">
        <f>COUNTIF($G1320:$BP1320,"b")+COUNTIF($G1320:$BP1320,"r0,b5")/2+COUNTIF($G1320:$BP1320,"p5,b5")/2</f>
        <v/>
      </c>
      <c r="BT1320" s="62">
        <f>COUNTIF($G1320:$BP1320,"c")+COUNTIF($G1320:$BP1320,"r0,c5")/2+COUNTIF($G1320:$BP1320,"p5,c5")/2</f>
        <v/>
      </c>
      <c r="BU1320" s="62">
        <f>COUNTIF($G1320:$BP1320,"KH")+COUNTIF($G1320:$BP1320,"TL")+COUNTIF($G1320:$BP1320,"L")</f>
        <v/>
      </c>
      <c r="BV1320" s="62" t="n"/>
      <c r="BW1320" s="62">
        <f>COUNTIF($G1320:$BP1320,"hh")</f>
        <v/>
      </c>
      <c r="BX1320" s="62">
        <f>COUNTIF($G1320:$BP1320,"nt7")</f>
        <v/>
      </c>
      <c r="BY1320" s="62">
        <f>COUNTIF($G1320:$BP1320,"P")+COUNTIF($G1320:$BP1320,"p5,a5")/2+COUNTIF($G1320:$BP1320,"p5,b5")/2+COUNTIF($G1320:$BP1320,"p5,c5")/2+COUNTIF($G1320:$BP1320,"p5,d5")/2</f>
        <v/>
      </c>
      <c r="BZ1320" s="63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4">
        <f>IF(BZ1320&gt;25,4,IF(BZ1320&gt;18,3,IF(BZ1320&gt;12,2,IF(BZ1320&gt;4,1,0))))-BX1320-2+1</f>
        <v/>
      </c>
      <c r="CE1320" s="30" t="n"/>
      <c r="CF1320" s="64">
        <f>CD1320*CI1320</f>
        <v/>
      </c>
      <c r="CG1320" s="65">
        <f>F1320-BY1320+1</f>
        <v/>
      </c>
      <c r="CH1320" s="64">
        <f>CE1320*16</f>
        <v/>
      </c>
      <c r="CI1320" s="66">
        <f>VLOOKUP(A1320,[1]DATA!$A$6:$AI$331,34,0)</f>
        <v/>
      </c>
      <c r="CJ1320" s="67">
        <f>VLOOKUP(A1320,[2]CHAMCONG!A$7:CI$333,79,0)</f>
        <v/>
      </c>
      <c r="CK1320" s="68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62">
        <f>COUNTIF($G1321:$BP1321,"a")+COUNTIF($G1321:$BP1321,"r0,a5")/2+COUNTIF($G1321:$BP1321,"p5,a5")/2</f>
        <v/>
      </c>
      <c r="BR1321" s="62">
        <f>COUNTIF($G1321:$BP1321,"d")+COUNTIF($G1321:$BP1321,"r0,d5")/2+COUNTIF($G1321:$BP1321,"p5,d5")/2</f>
        <v/>
      </c>
      <c r="BS1321" s="62">
        <f>COUNTIF($G1321:$BP1321,"b")+COUNTIF($G1321:$BP1321,"r0,b5")/2+COUNTIF($G1321:$BP1321,"p5,b5")/2</f>
        <v/>
      </c>
      <c r="BT1321" s="62">
        <f>COUNTIF($G1321:$BP1321,"c")+COUNTIF($G1321:$BP1321,"r0,c5")/2+COUNTIF($G1321:$BP1321,"p5,c5")/2</f>
        <v/>
      </c>
      <c r="BU1321" s="62">
        <f>COUNTIF($G1321:$BP1321,"KH")+COUNTIF($G1321:$BP1321,"TL")+COUNTIF($G1321:$BP1321,"L")</f>
        <v/>
      </c>
      <c r="BV1321" s="62" t="n"/>
      <c r="BW1321" s="62">
        <f>COUNTIF($G1321:$BP1321,"hh")</f>
        <v/>
      </c>
      <c r="BX1321" s="62">
        <f>COUNTIF($G1321:$BP1321,"nt7")</f>
        <v/>
      </c>
      <c r="BY1321" s="62">
        <f>COUNTIF($G1321:$BP1321,"P")+COUNTIF($G1321:$BP1321,"p5,a5")/2+COUNTIF($G1321:$BP1321,"p5,b5")/2+COUNTIF($G1321:$BP1321,"p5,c5")/2+COUNTIF($G1321:$BP1321,"p5,d5")/2</f>
        <v/>
      </c>
      <c r="BZ1321" s="63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4">
        <f>IF(BZ1321&gt;25,4,IF(BZ1321&gt;18,3,IF(BZ1321&gt;12,2,IF(BZ1321&gt;4,1,0))))-BX1321-2+1</f>
        <v/>
      </c>
      <c r="CE1321" s="30" t="n"/>
      <c r="CF1321" s="64">
        <f>CD1321*CI1321</f>
        <v/>
      </c>
      <c r="CG1321" s="65">
        <f>F1321-BY1321+1</f>
        <v/>
      </c>
      <c r="CH1321" s="64">
        <f>CE1321*16</f>
        <v/>
      </c>
      <c r="CI1321" s="66">
        <f>VLOOKUP(A1321,[1]DATA!$A$6:$AI$331,34,0)</f>
        <v/>
      </c>
      <c r="CJ1321" s="67">
        <f>VLOOKUP(A1321,[2]CHAMCONG!A$7:CI$333,79,0)</f>
        <v/>
      </c>
      <c r="CK1321" s="68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62">
        <f>COUNTIF($G1322:$BP1322,"a")+COUNTIF($G1322:$BP1322,"r0,a5")/2+COUNTIF($G1322:$BP1322,"p5,a5")/2</f>
        <v/>
      </c>
      <c r="BR1322" s="62">
        <f>COUNTIF($G1322:$BP1322,"d")+COUNTIF($G1322:$BP1322,"r0,d5")/2+COUNTIF($G1322:$BP1322,"p5,d5")/2</f>
        <v/>
      </c>
      <c r="BS1322" s="62">
        <f>COUNTIF($G1322:$BP1322,"b")+COUNTIF($G1322:$BP1322,"r0,b5")/2+COUNTIF($G1322:$BP1322,"p5,b5")/2</f>
        <v/>
      </c>
      <c r="BT1322" s="62">
        <f>COUNTIF($G1322:$BP1322,"c")+COUNTIF($G1322:$BP1322,"r0,c5")/2+COUNTIF($G1322:$BP1322,"p5,c5")/2</f>
        <v/>
      </c>
      <c r="BU1322" s="62">
        <f>COUNTIF($G1322:$BP1322,"KH")+COUNTIF($G1322:$BP1322,"TL")+COUNTIF($G1322:$BP1322,"L")</f>
        <v/>
      </c>
      <c r="BV1322" s="62" t="n"/>
      <c r="BW1322" s="62">
        <f>COUNTIF($G1322:$BP1322,"hh")</f>
        <v/>
      </c>
      <c r="BX1322" s="62">
        <f>COUNTIF($G1322:$BP1322,"nt7")</f>
        <v/>
      </c>
      <c r="BY1322" s="62">
        <f>COUNTIF($G1322:$BP1322,"P")+COUNTIF($G1322:$BP1322,"p5,a5")/2+COUNTIF($G1322:$BP1322,"p5,b5")/2+COUNTIF($G1322:$BP1322,"p5,c5")/2+COUNTIF($G1322:$BP1322,"p5,d5")/2</f>
        <v/>
      </c>
      <c r="BZ1322" s="63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4">
        <f>IF(BZ1322&gt;25,4,IF(BZ1322&gt;18,3,IF(BZ1322&gt;12,2,IF(BZ1322&gt;4,1,0))))-BX1322-2+1</f>
        <v/>
      </c>
      <c r="CE1322" s="30" t="n"/>
      <c r="CF1322" s="64">
        <f>CD1322*CI1322</f>
        <v/>
      </c>
      <c r="CG1322" s="65">
        <f>F1322-BY1322+1</f>
        <v/>
      </c>
      <c r="CH1322" s="64">
        <f>CE1322*16</f>
        <v/>
      </c>
      <c r="CI1322" s="66">
        <f>VLOOKUP(A1322,[1]DATA!$A$6:$AI$331,34,0)</f>
        <v/>
      </c>
      <c r="CJ1322" s="67">
        <f>VLOOKUP(A1322,[2]CHAMCONG!A$7:CI$333,79,0)</f>
        <v/>
      </c>
      <c r="CK1322" s="68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62">
        <f>COUNTIF($G1323:$BP1323,"a")+COUNTIF($G1323:$BP1323,"r0,a5")/2+COUNTIF($G1323:$BP1323,"p5,a5")/2</f>
        <v/>
      </c>
      <c r="BR1323" s="62">
        <f>COUNTIF($G1323:$BP1323,"d")+COUNTIF($G1323:$BP1323,"r0,d5")/2+COUNTIF($G1323:$BP1323,"p5,d5")/2</f>
        <v/>
      </c>
      <c r="BS1323" s="62">
        <f>COUNTIF($G1323:$BP1323,"b")+COUNTIF($G1323:$BP1323,"r0,b5")/2+COUNTIF($G1323:$BP1323,"p5,b5")/2</f>
        <v/>
      </c>
      <c r="BT1323" s="62">
        <f>COUNTIF($G1323:$BP1323,"c")+COUNTIF($G1323:$BP1323,"r0,c5")/2+COUNTIF($G1323:$BP1323,"p5,c5")/2</f>
        <v/>
      </c>
      <c r="BU1323" s="62">
        <f>COUNTIF($G1323:$BP1323,"KH")+COUNTIF($G1323:$BP1323,"TL")+COUNTIF($G1323:$BP1323,"L")</f>
        <v/>
      </c>
      <c r="BV1323" s="62" t="n"/>
      <c r="BW1323" s="62">
        <f>COUNTIF($G1323:$BP1323,"hh")</f>
        <v/>
      </c>
      <c r="BX1323" s="62">
        <f>COUNTIF($G1323:$BP1323,"nt7")</f>
        <v/>
      </c>
      <c r="BY1323" s="62">
        <f>COUNTIF($G1323:$BP1323,"P")+COUNTIF($G1323:$BP1323,"p5,a5")/2+COUNTIF($G1323:$BP1323,"p5,b5")/2+COUNTIF($G1323:$BP1323,"p5,c5")/2+COUNTIF($G1323:$BP1323,"p5,d5")/2</f>
        <v/>
      </c>
      <c r="BZ1323" s="63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4">
        <f>IF(BZ1323&gt;25,4,IF(BZ1323&gt;18,3,IF(BZ1323&gt;12,2,IF(BZ1323&gt;4,1,0))))-BX1323-2+1</f>
        <v/>
      </c>
      <c r="CE1323" s="30" t="n"/>
      <c r="CF1323" s="64">
        <f>CD1323*CI1323</f>
        <v/>
      </c>
      <c r="CG1323" s="65">
        <f>F1323-BY1323+1</f>
        <v/>
      </c>
      <c r="CH1323" s="64">
        <f>CE1323*16</f>
        <v/>
      </c>
      <c r="CI1323" s="66">
        <f>VLOOKUP(A1323,[1]DATA!$A$6:$AI$331,34,0)</f>
        <v/>
      </c>
      <c r="CJ1323" s="67">
        <f>VLOOKUP(A1323,[2]CHAMCONG!A$7:CI$333,79,0)</f>
        <v/>
      </c>
      <c r="CK1323" s="68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62">
        <f>COUNTIF($G1324:$BP1324,"a")+COUNTIF($G1324:$BP1324,"r0,a5")/2+COUNTIF($G1324:$BP1324,"p5,a5")/2</f>
        <v/>
      </c>
      <c r="BR1324" s="62">
        <f>COUNTIF($G1324:$BP1324,"d")+COUNTIF($G1324:$BP1324,"r0,d5")/2+COUNTIF($G1324:$BP1324,"p5,d5")/2</f>
        <v/>
      </c>
      <c r="BS1324" s="62">
        <f>COUNTIF($G1324:$BP1324,"b")+COUNTIF($G1324:$BP1324,"r0,b5")/2+COUNTIF($G1324:$BP1324,"p5,b5")/2</f>
        <v/>
      </c>
      <c r="BT1324" s="62">
        <f>COUNTIF($G1324:$BP1324,"c")+COUNTIF($G1324:$BP1324,"r0,c5")/2+COUNTIF($G1324:$BP1324,"p5,c5")/2</f>
        <v/>
      </c>
      <c r="BU1324" s="62">
        <f>COUNTIF($G1324:$BP1324,"KH")+COUNTIF($G1324:$BP1324,"TL")+COUNTIF($G1324:$BP1324,"L")</f>
        <v/>
      </c>
      <c r="BV1324" s="62" t="n"/>
      <c r="BW1324" s="62">
        <f>COUNTIF($G1324:$BP1324,"hh")</f>
        <v/>
      </c>
      <c r="BX1324" s="62">
        <f>COUNTIF($G1324:$BP1324,"nt7")</f>
        <v/>
      </c>
      <c r="BY1324" s="62">
        <f>COUNTIF($G1324:$BP1324,"P")+COUNTIF($G1324:$BP1324,"p5,a5")/2+COUNTIF($G1324:$BP1324,"p5,b5")/2+COUNTIF($G1324:$BP1324,"p5,c5")/2+COUNTIF($G1324:$BP1324,"p5,d5")/2</f>
        <v/>
      </c>
      <c r="BZ1324" s="63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4">
        <f>IF(BZ1324&gt;25,4,IF(BZ1324&gt;18,3,IF(BZ1324&gt;12,2,IF(BZ1324&gt;4,1,0))))-BX1324-2+1</f>
        <v/>
      </c>
      <c r="CE1324" s="30" t="n"/>
      <c r="CF1324" s="64">
        <f>CD1324*CI1324</f>
        <v/>
      </c>
      <c r="CG1324" s="65">
        <f>F1324-BY1324+1</f>
        <v/>
      </c>
      <c r="CH1324" s="64">
        <f>CE1324*16</f>
        <v/>
      </c>
      <c r="CI1324" s="66">
        <f>VLOOKUP(A1324,[1]DATA!$A$6:$AI$331,34,0)</f>
        <v/>
      </c>
      <c r="CJ1324" s="67">
        <f>VLOOKUP(A1324,[2]CHAMCONG!A$7:CI$333,79,0)</f>
        <v/>
      </c>
      <c r="CK1324" s="68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62">
        <f>COUNTIF($G1325:$BP1325,"a")+COUNTIF($G1325:$BP1325,"r0,a5")/2+COUNTIF($G1325:$BP1325,"p5,a5")/2</f>
        <v/>
      </c>
      <c r="BR1325" s="62">
        <f>COUNTIF($G1325:$BP1325,"d")+COUNTIF($G1325:$BP1325,"r0,d5")/2+COUNTIF($G1325:$BP1325,"p5,d5")/2</f>
        <v/>
      </c>
      <c r="BS1325" s="62">
        <f>COUNTIF($G1325:$BP1325,"b")+COUNTIF($G1325:$BP1325,"r0,b5")/2+COUNTIF($G1325:$BP1325,"p5,b5")/2</f>
        <v/>
      </c>
      <c r="BT1325" s="62">
        <f>COUNTIF($G1325:$BP1325,"c")+COUNTIF($G1325:$BP1325,"r0,c5")/2+COUNTIF($G1325:$BP1325,"p5,c5")/2</f>
        <v/>
      </c>
      <c r="BU1325" s="62">
        <f>COUNTIF($G1325:$BP1325,"KH")+COUNTIF($G1325:$BP1325,"TL")+COUNTIF($G1325:$BP1325,"L")</f>
        <v/>
      </c>
      <c r="BV1325" s="62" t="n"/>
      <c r="BW1325" s="62">
        <f>COUNTIF($G1325:$BP1325,"hh")</f>
        <v/>
      </c>
      <c r="BX1325" s="62">
        <f>COUNTIF($G1325:$BP1325,"nt7")</f>
        <v/>
      </c>
      <c r="BY1325" s="62">
        <f>COUNTIF($G1325:$BP1325,"P")+COUNTIF($G1325:$BP1325,"p5,a5")/2+COUNTIF($G1325:$BP1325,"p5,b5")/2+COUNTIF($G1325:$BP1325,"p5,c5")/2+COUNTIF($G1325:$BP1325,"p5,d5")/2</f>
        <v/>
      </c>
      <c r="BZ1325" s="63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4">
        <f>IF(BZ1325&gt;25,4,IF(BZ1325&gt;18,3,IF(BZ1325&gt;12,2,IF(BZ1325&gt;4,1,0))))-BX1325-2+1</f>
        <v/>
      </c>
      <c r="CE1325" s="30" t="n"/>
      <c r="CF1325" s="64">
        <f>CD1325*CI1325</f>
        <v/>
      </c>
      <c r="CG1325" s="65">
        <f>F1325-BY1325+1</f>
        <v/>
      </c>
      <c r="CH1325" s="64">
        <f>CE1325*16</f>
        <v/>
      </c>
      <c r="CI1325" s="66">
        <f>VLOOKUP(A1325,[1]DATA!$A$6:$AI$331,34,0)</f>
        <v/>
      </c>
      <c r="CJ1325" s="67">
        <f>VLOOKUP(A1325,[2]CHAMCONG!A$7:CI$333,79,0)</f>
        <v/>
      </c>
      <c r="CK1325" s="68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62">
        <f>COUNTIF($G1326:$BP1326,"a")+COUNTIF($G1326:$BP1326,"r0,a5")/2+COUNTIF($G1326:$BP1326,"p5,a5")/2</f>
        <v/>
      </c>
      <c r="BR1326" s="62">
        <f>COUNTIF($G1326:$BP1326,"d")+COUNTIF($G1326:$BP1326,"r0,d5")/2+COUNTIF($G1326:$BP1326,"p5,d5")/2</f>
        <v/>
      </c>
      <c r="BS1326" s="62">
        <f>COUNTIF($G1326:$BP1326,"b")+COUNTIF($G1326:$BP1326,"r0,b5")/2+COUNTIF($G1326:$BP1326,"p5,b5")/2</f>
        <v/>
      </c>
      <c r="BT1326" s="62">
        <f>COUNTIF($G1326:$BP1326,"c")+COUNTIF($G1326:$BP1326,"r0,c5")/2+COUNTIF($G1326:$BP1326,"p5,c5")/2</f>
        <v/>
      </c>
      <c r="BU1326" s="62">
        <f>COUNTIF($G1326:$BP1326,"KH")+COUNTIF($G1326:$BP1326,"TL")+COUNTIF($G1326:$BP1326,"L")</f>
        <v/>
      </c>
      <c r="BV1326" s="62" t="n"/>
      <c r="BW1326" s="62">
        <f>COUNTIF($G1326:$BP1326,"hh")</f>
        <v/>
      </c>
      <c r="BX1326" s="62">
        <f>COUNTIF($G1326:$BP1326,"nt7")</f>
        <v/>
      </c>
      <c r="BY1326" s="62">
        <f>COUNTIF($G1326:$BP1326,"P")+COUNTIF($G1326:$BP1326,"p5,a5")/2+COUNTIF($G1326:$BP1326,"p5,b5")/2+COUNTIF($G1326:$BP1326,"p5,c5")/2+COUNTIF($G1326:$BP1326,"p5,d5")/2</f>
        <v/>
      </c>
      <c r="BZ1326" s="63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4">
        <f>IF(BZ1326&gt;25,4,IF(BZ1326&gt;18,3,IF(BZ1326&gt;12,2,IF(BZ1326&gt;4,1,0))))-BX1326-2+1</f>
        <v/>
      </c>
      <c r="CE1326" s="30" t="n"/>
      <c r="CF1326" s="64">
        <f>CD1326*CI1326</f>
        <v/>
      </c>
      <c r="CG1326" s="65">
        <f>F1326-BY1326+1</f>
        <v/>
      </c>
      <c r="CH1326" s="64">
        <f>CE1326*16</f>
        <v/>
      </c>
      <c r="CI1326" s="66">
        <f>VLOOKUP(A1326,[1]DATA!$A$6:$AI$331,34,0)</f>
        <v/>
      </c>
      <c r="CJ1326" s="67">
        <f>VLOOKUP(A1326,[2]CHAMCONG!A$7:CI$333,79,0)</f>
        <v/>
      </c>
      <c r="CK1326" s="68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62">
        <f>COUNTIF($G1327:$BP1327,"a")+COUNTIF($G1327:$BP1327,"r0,a5")/2+COUNTIF($G1327:$BP1327,"p5,a5")/2</f>
        <v/>
      </c>
      <c r="BR1327" s="62">
        <f>COUNTIF($G1327:$BP1327,"d")+COUNTIF($G1327:$BP1327,"r0,d5")/2+COUNTIF($G1327:$BP1327,"p5,d5")/2</f>
        <v/>
      </c>
      <c r="BS1327" s="62">
        <f>COUNTIF($G1327:$BP1327,"b")+COUNTIF($G1327:$BP1327,"r0,b5")/2+COUNTIF($G1327:$BP1327,"p5,b5")/2</f>
        <v/>
      </c>
      <c r="BT1327" s="62">
        <f>COUNTIF($G1327:$BP1327,"c")+COUNTIF($G1327:$BP1327,"r0,c5")/2+COUNTIF($G1327:$BP1327,"p5,c5")/2</f>
        <v/>
      </c>
      <c r="BU1327" s="62">
        <f>COUNTIF($G1327:$BP1327,"KH")+COUNTIF($G1327:$BP1327,"TL")+COUNTIF($G1327:$BP1327,"L")</f>
        <v/>
      </c>
      <c r="BV1327" s="62" t="n"/>
      <c r="BW1327" s="62">
        <f>COUNTIF($G1327:$BP1327,"hh")</f>
        <v/>
      </c>
      <c r="BX1327" s="62">
        <f>COUNTIF($G1327:$BP1327,"nt7")</f>
        <v/>
      </c>
      <c r="BY1327" s="62">
        <f>COUNTIF($G1327:$BP1327,"P")+COUNTIF($G1327:$BP1327,"p5,a5")/2+COUNTIF($G1327:$BP1327,"p5,b5")/2+COUNTIF($G1327:$BP1327,"p5,c5")/2+COUNTIF($G1327:$BP1327,"p5,d5")/2</f>
        <v/>
      </c>
      <c r="BZ1327" s="63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4">
        <f>IF(BZ1327&gt;25,4,IF(BZ1327&gt;18,3,IF(BZ1327&gt;12,2,IF(BZ1327&gt;4,1,0))))-BX1327-2+1</f>
        <v/>
      </c>
      <c r="CE1327" s="30" t="n"/>
      <c r="CF1327" s="64">
        <f>CD1327*CI1327</f>
        <v/>
      </c>
      <c r="CG1327" s="65">
        <f>F1327-BY1327+1</f>
        <v/>
      </c>
      <c r="CH1327" s="64">
        <f>CE1327*16</f>
        <v/>
      </c>
      <c r="CI1327" s="66">
        <f>VLOOKUP(A1327,[1]DATA!$A$6:$AI$331,34,0)</f>
        <v/>
      </c>
      <c r="CJ1327" s="67">
        <f>VLOOKUP(A1327,[2]CHAMCONG!A$7:CI$333,79,0)</f>
        <v/>
      </c>
      <c r="CK1327" s="68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62">
        <f>COUNTIF($G1328:$BP1328,"a")+COUNTIF($G1328:$BP1328,"r0,a5")/2+COUNTIF($G1328:$BP1328,"p5,a5")/2</f>
        <v/>
      </c>
      <c r="BR1328" s="62">
        <f>COUNTIF($G1328:$BP1328,"d")+COUNTIF($G1328:$BP1328,"r0,d5")/2+COUNTIF($G1328:$BP1328,"p5,d5")/2</f>
        <v/>
      </c>
      <c r="BS1328" s="62">
        <f>COUNTIF($G1328:$BP1328,"b")+COUNTIF($G1328:$BP1328,"r0,b5")/2+COUNTIF($G1328:$BP1328,"p5,b5")/2</f>
        <v/>
      </c>
      <c r="BT1328" s="62">
        <f>COUNTIF($G1328:$BP1328,"c")+COUNTIF($G1328:$BP1328,"r0,c5")/2+COUNTIF($G1328:$BP1328,"p5,c5")/2</f>
        <v/>
      </c>
      <c r="BU1328" s="62">
        <f>COUNTIF($G1328:$BP1328,"KH")+COUNTIF($G1328:$BP1328,"TL")+COUNTIF($G1328:$BP1328,"L")</f>
        <v/>
      </c>
      <c r="BV1328" s="62" t="n"/>
      <c r="BW1328" s="62">
        <f>COUNTIF($G1328:$BP1328,"hh")</f>
        <v/>
      </c>
      <c r="BX1328" s="62">
        <f>COUNTIF($G1328:$BP1328,"nt7")</f>
        <v/>
      </c>
      <c r="BY1328" s="62">
        <f>COUNTIF($G1328:$BP1328,"P")+COUNTIF($G1328:$BP1328,"p5,a5")/2+COUNTIF($G1328:$BP1328,"p5,b5")/2+COUNTIF($G1328:$BP1328,"p5,c5")/2+COUNTIF($G1328:$BP1328,"p5,d5")/2</f>
        <v/>
      </c>
      <c r="BZ1328" s="63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4">
        <f>IF(BZ1328&gt;25,4,IF(BZ1328&gt;18,3,IF(BZ1328&gt;12,2,IF(BZ1328&gt;4,1,0))))-BX1328-2+1</f>
        <v/>
      </c>
      <c r="CE1328" s="30" t="n"/>
      <c r="CF1328" s="64">
        <f>CD1328*CI1328</f>
        <v/>
      </c>
      <c r="CG1328" s="65">
        <f>F1328-BY1328+1</f>
        <v/>
      </c>
      <c r="CH1328" s="64">
        <f>CE1328*16</f>
        <v/>
      </c>
      <c r="CI1328" s="66">
        <f>VLOOKUP(A1328,[1]DATA!$A$6:$AI$331,34,0)</f>
        <v/>
      </c>
      <c r="CJ1328" s="67">
        <f>VLOOKUP(A1328,[2]CHAMCONG!A$7:CI$333,79,0)</f>
        <v/>
      </c>
      <c r="CK1328" s="68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62">
        <f>COUNTIF($G1329:$BP1329,"a")+COUNTIF($G1329:$BP1329,"r0,a5")/2+COUNTIF($G1329:$BP1329,"p5,a5")/2</f>
        <v/>
      </c>
      <c r="BR1329" s="62">
        <f>COUNTIF($G1329:$BP1329,"d")+COUNTIF($G1329:$BP1329,"r0,d5")/2+COUNTIF($G1329:$BP1329,"p5,d5")/2</f>
        <v/>
      </c>
      <c r="BS1329" s="62">
        <f>COUNTIF($G1329:$BP1329,"b")+COUNTIF($G1329:$BP1329,"r0,b5")/2+COUNTIF($G1329:$BP1329,"p5,b5")/2</f>
        <v/>
      </c>
      <c r="BT1329" s="62">
        <f>COUNTIF($G1329:$BP1329,"c")+COUNTIF($G1329:$BP1329,"r0,c5")/2+COUNTIF($G1329:$BP1329,"p5,c5")/2</f>
        <v/>
      </c>
      <c r="BU1329" s="62">
        <f>COUNTIF($G1329:$BP1329,"KH")+COUNTIF($G1329:$BP1329,"TL")+COUNTIF($G1329:$BP1329,"L")</f>
        <v/>
      </c>
      <c r="BV1329" s="62" t="n"/>
      <c r="BW1329" s="62">
        <f>COUNTIF($G1329:$BP1329,"hh")</f>
        <v/>
      </c>
      <c r="BX1329" s="62">
        <f>COUNTIF($G1329:$BP1329,"nt7")</f>
        <v/>
      </c>
      <c r="BY1329" s="62">
        <f>COUNTIF($G1329:$BP1329,"P")+COUNTIF($G1329:$BP1329,"p5,a5")/2+COUNTIF($G1329:$BP1329,"p5,b5")/2+COUNTIF($G1329:$BP1329,"p5,c5")/2+COUNTIF($G1329:$BP1329,"p5,d5")/2</f>
        <v/>
      </c>
      <c r="BZ1329" s="63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4">
        <f>IF(BZ1329&gt;25,4,IF(BZ1329&gt;18,3,IF(BZ1329&gt;12,2,IF(BZ1329&gt;4,1,0))))-BX1329-2+1</f>
        <v/>
      </c>
      <c r="CE1329" s="30" t="n"/>
      <c r="CF1329" s="64">
        <f>CD1329*CI1329</f>
        <v/>
      </c>
      <c r="CG1329" s="65">
        <f>F1329-BY1329+1</f>
        <v/>
      </c>
      <c r="CH1329" s="64">
        <f>CE1329*16</f>
        <v/>
      </c>
      <c r="CI1329" s="66">
        <f>VLOOKUP(A1329,[1]DATA!$A$6:$AI$331,34,0)</f>
        <v/>
      </c>
      <c r="CJ1329" s="67">
        <f>VLOOKUP(A1329,[2]CHAMCONG!A$7:CI$333,79,0)</f>
        <v/>
      </c>
      <c r="CK1329" s="68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62">
        <f>COUNTIF($G1330:$BP1330,"a")+COUNTIF($G1330:$BP1330,"r0,a5")/2+COUNTIF($G1330:$BP1330,"p5,a5")/2</f>
        <v/>
      </c>
      <c r="BR1330" s="62">
        <f>COUNTIF($G1330:$BP1330,"d")+COUNTIF($G1330:$BP1330,"r0,d5")/2+COUNTIF($G1330:$BP1330,"p5,d5")/2</f>
        <v/>
      </c>
      <c r="BS1330" s="62">
        <f>COUNTIF($G1330:$BP1330,"b")+COUNTIF($G1330:$BP1330,"r0,b5")/2+COUNTIF($G1330:$BP1330,"p5,b5")/2</f>
        <v/>
      </c>
      <c r="BT1330" s="62">
        <f>COUNTIF($G1330:$BP1330,"c")+COUNTIF($G1330:$BP1330,"r0,c5")/2+COUNTIF($G1330:$BP1330,"p5,c5")/2</f>
        <v/>
      </c>
      <c r="BU1330" s="62">
        <f>COUNTIF($G1330:$BP1330,"KH")+COUNTIF($G1330:$BP1330,"TL")+COUNTIF($G1330:$BP1330,"L")</f>
        <v/>
      </c>
      <c r="BV1330" s="62" t="n"/>
      <c r="BW1330" s="62">
        <f>COUNTIF($G1330:$BP1330,"hh")</f>
        <v/>
      </c>
      <c r="BX1330" s="62">
        <f>COUNTIF($G1330:$BP1330,"nt7")</f>
        <v/>
      </c>
      <c r="BY1330" s="62">
        <f>COUNTIF($G1330:$BP1330,"P")+COUNTIF($G1330:$BP1330,"p5,a5")/2+COUNTIF($G1330:$BP1330,"p5,b5")/2+COUNTIF($G1330:$BP1330,"p5,c5")/2+COUNTIF($G1330:$BP1330,"p5,d5")/2</f>
        <v/>
      </c>
      <c r="BZ1330" s="63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4">
        <f>IF(BZ1330&gt;25,4,IF(BZ1330&gt;18,3,IF(BZ1330&gt;12,2,IF(BZ1330&gt;4,1,0))))-BX1330-2+1</f>
        <v/>
      </c>
      <c r="CE1330" s="30" t="n"/>
      <c r="CF1330" s="64">
        <f>CD1330*CI1330</f>
        <v/>
      </c>
      <c r="CG1330" s="65">
        <f>F1330-BY1330+1</f>
        <v/>
      </c>
      <c r="CH1330" s="64">
        <f>CE1330*16</f>
        <v/>
      </c>
      <c r="CI1330" s="66">
        <f>VLOOKUP(A1330,[1]DATA!$A$6:$AI$331,34,0)</f>
        <v/>
      </c>
      <c r="CJ1330" s="67">
        <f>VLOOKUP(A1330,[2]CHAMCONG!A$7:CI$333,79,0)</f>
        <v/>
      </c>
      <c r="CK1330" s="68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62">
        <f>COUNTIF($G1331:$BP1331,"a")+COUNTIF($G1331:$BP1331,"r0,a5")/2+COUNTIF($G1331:$BP1331,"p5,a5")/2</f>
        <v/>
      </c>
      <c r="BR1331" s="62">
        <f>COUNTIF($G1331:$BP1331,"d")+COUNTIF($G1331:$BP1331,"r0,d5")/2+COUNTIF($G1331:$BP1331,"p5,d5")/2</f>
        <v/>
      </c>
      <c r="BS1331" s="62">
        <f>COUNTIF($G1331:$BP1331,"b")+COUNTIF($G1331:$BP1331,"r0,b5")/2+COUNTIF($G1331:$BP1331,"p5,b5")/2</f>
        <v/>
      </c>
      <c r="BT1331" s="62">
        <f>COUNTIF($G1331:$BP1331,"c")+COUNTIF($G1331:$BP1331,"r0,c5")/2+COUNTIF($G1331:$BP1331,"p5,c5")/2</f>
        <v/>
      </c>
      <c r="BU1331" s="62">
        <f>COUNTIF($G1331:$BP1331,"KH")+COUNTIF($G1331:$BP1331,"TL")+COUNTIF($G1331:$BP1331,"L")</f>
        <v/>
      </c>
      <c r="BV1331" s="62" t="n"/>
      <c r="BW1331" s="62">
        <f>COUNTIF($G1331:$BP1331,"hh")</f>
        <v/>
      </c>
      <c r="BX1331" s="62">
        <f>COUNTIF($G1331:$BP1331,"nt7")</f>
        <v/>
      </c>
      <c r="BY1331" s="62">
        <f>COUNTIF($G1331:$BP1331,"P")+COUNTIF($G1331:$BP1331,"p5,a5")/2+COUNTIF($G1331:$BP1331,"p5,b5")/2+COUNTIF($G1331:$BP1331,"p5,c5")/2+COUNTIF($G1331:$BP1331,"p5,d5")/2</f>
        <v/>
      </c>
      <c r="BZ1331" s="63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4">
        <f>IF(BZ1331&gt;25,4,IF(BZ1331&gt;18,3,IF(BZ1331&gt;12,2,IF(BZ1331&gt;4,1,0))))-BX1331-2+1</f>
        <v/>
      </c>
      <c r="CE1331" s="30" t="n"/>
      <c r="CF1331" s="64">
        <f>CD1331*CI1331</f>
        <v/>
      </c>
      <c r="CG1331" s="65">
        <f>F1331-BY1331+1</f>
        <v/>
      </c>
      <c r="CH1331" s="64">
        <f>CE1331*16</f>
        <v/>
      </c>
      <c r="CI1331" s="66">
        <f>VLOOKUP(A1331,[1]DATA!$A$6:$AI$331,34,0)</f>
        <v/>
      </c>
      <c r="CJ1331" s="67">
        <f>VLOOKUP(A1331,[2]CHAMCONG!A$7:CI$333,79,0)</f>
        <v/>
      </c>
      <c r="CK1331" s="68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62">
        <f>COUNTIF($G1332:$BP1332,"a")+COUNTIF($G1332:$BP1332,"r0,a5")/2+COUNTIF($G1332:$BP1332,"p5,a5")/2</f>
        <v/>
      </c>
      <c r="BR1332" s="62">
        <f>COUNTIF($G1332:$BP1332,"d")+COUNTIF($G1332:$BP1332,"r0,d5")/2+COUNTIF($G1332:$BP1332,"p5,d5")/2</f>
        <v/>
      </c>
      <c r="BS1332" s="62">
        <f>COUNTIF($G1332:$BP1332,"b")+COUNTIF($G1332:$BP1332,"r0,b5")/2+COUNTIF($G1332:$BP1332,"p5,b5")/2</f>
        <v/>
      </c>
      <c r="BT1332" s="62">
        <f>COUNTIF($G1332:$BP1332,"c")+COUNTIF($G1332:$BP1332,"r0,c5")/2+COUNTIF($G1332:$BP1332,"p5,c5")/2</f>
        <v/>
      </c>
      <c r="BU1332" s="62">
        <f>COUNTIF($G1332:$BP1332,"KH")+COUNTIF($G1332:$BP1332,"TL")+COUNTIF($G1332:$BP1332,"L")</f>
        <v/>
      </c>
      <c r="BV1332" s="62" t="n"/>
      <c r="BW1332" s="62">
        <f>COUNTIF($G1332:$BP1332,"hh")</f>
        <v/>
      </c>
      <c r="BX1332" s="62">
        <f>COUNTIF($G1332:$BP1332,"nt7")</f>
        <v/>
      </c>
      <c r="BY1332" s="62">
        <f>COUNTIF($G1332:$BP1332,"P")+COUNTIF($G1332:$BP1332,"p5,a5")/2+COUNTIF($G1332:$BP1332,"p5,b5")/2+COUNTIF($G1332:$BP1332,"p5,c5")/2+COUNTIF($G1332:$BP1332,"p5,d5")/2</f>
        <v/>
      </c>
      <c r="BZ1332" s="63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4">
        <f>IF(BZ1332&gt;25,4,IF(BZ1332&gt;18,3,IF(BZ1332&gt;12,2,IF(BZ1332&gt;4,1,0))))-BX1332-2+1</f>
        <v/>
      </c>
      <c r="CE1332" s="30" t="n"/>
      <c r="CF1332" s="64">
        <f>CD1332*CI1332</f>
        <v/>
      </c>
      <c r="CG1332" s="65">
        <f>F1332-BY1332+1</f>
        <v/>
      </c>
      <c r="CH1332" s="64">
        <f>CE1332*16</f>
        <v/>
      </c>
      <c r="CI1332" s="66">
        <f>VLOOKUP(A1332,[1]DATA!$A$6:$AI$331,34,0)</f>
        <v/>
      </c>
      <c r="CJ1332" s="67">
        <f>VLOOKUP(A1332,[2]CHAMCONG!A$7:CI$333,79,0)</f>
        <v/>
      </c>
      <c r="CK1332" s="68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62">
        <f>COUNTIF($G1333:$BP1333,"a")+COUNTIF($G1333:$BP1333,"r0,a5")/2+COUNTIF($G1333:$BP1333,"p5,a5")/2</f>
        <v/>
      </c>
      <c r="BR1333" s="62">
        <f>COUNTIF($G1333:$BP1333,"d")+COUNTIF($G1333:$BP1333,"r0,d5")/2+COUNTIF($G1333:$BP1333,"p5,d5")/2</f>
        <v/>
      </c>
      <c r="BS1333" s="62">
        <f>COUNTIF($G1333:$BP1333,"b")+COUNTIF($G1333:$BP1333,"r0,b5")/2+COUNTIF($G1333:$BP1333,"p5,b5")/2</f>
        <v/>
      </c>
      <c r="BT1333" s="62">
        <f>COUNTIF($G1333:$BP1333,"c")+COUNTIF($G1333:$BP1333,"r0,c5")/2+COUNTIF($G1333:$BP1333,"p5,c5")/2</f>
        <v/>
      </c>
      <c r="BU1333" s="62">
        <f>COUNTIF($G1333:$BP1333,"KH")+COUNTIF($G1333:$BP1333,"TL")+COUNTIF($G1333:$BP1333,"L")</f>
        <v/>
      </c>
      <c r="BV1333" s="62" t="n"/>
      <c r="BW1333" s="62">
        <f>COUNTIF($G1333:$BP1333,"hh")</f>
        <v/>
      </c>
      <c r="BX1333" s="62">
        <f>COUNTIF($G1333:$BP1333,"nt7")</f>
        <v/>
      </c>
      <c r="BY1333" s="62">
        <f>COUNTIF($G1333:$BP1333,"P")+COUNTIF($G1333:$BP1333,"p5,a5")/2+COUNTIF($G1333:$BP1333,"p5,b5")/2+COUNTIF($G1333:$BP1333,"p5,c5")/2+COUNTIF($G1333:$BP1333,"p5,d5")/2</f>
        <v/>
      </c>
      <c r="BZ1333" s="63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4">
        <f>IF(BZ1333&gt;25,4,IF(BZ1333&gt;18,3,IF(BZ1333&gt;12,2,IF(BZ1333&gt;4,1,0))))-BX1333-2+1</f>
        <v/>
      </c>
      <c r="CE1333" s="30" t="n"/>
      <c r="CF1333" s="64">
        <f>CD1333*CI1333</f>
        <v/>
      </c>
      <c r="CG1333" s="65">
        <f>F1333-BY1333+1</f>
        <v/>
      </c>
      <c r="CH1333" s="64">
        <f>CE1333*16</f>
        <v/>
      </c>
      <c r="CI1333" s="66">
        <f>VLOOKUP(A1333,[1]DATA!$A$6:$AI$331,34,0)</f>
        <v/>
      </c>
      <c r="CJ1333" s="67">
        <f>VLOOKUP(A1333,[2]CHAMCONG!A$7:CI$333,79,0)</f>
        <v/>
      </c>
      <c r="CK1333" s="68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62">
        <f>COUNTIF($G1334:$BP1334,"a")+COUNTIF($G1334:$BP1334,"r0,a5")/2+COUNTIF($G1334:$BP1334,"p5,a5")/2</f>
        <v/>
      </c>
      <c r="BR1334" s="62">
        <f>COUNTIF($G1334:$BP1334,"d")+COUNTIF($G1334:$BP1334,"r0,d5")/2+COUNTIF($G1334:$BP1334,"p5,d5")/2</f>
        <v/>
      </c>
      <c r="BS1334" s="62">
        <f>COUNTIF($G1334:$BP1334,"b")+COUNTIF($G1334:$BP1334,"r0,b5")/2+COUNTIF($G1334:$BP1334,"p5,b5")/2</f>
        <v/>
      </c>
      <c r="BT1334" s="62">
        <f>COUNTIF($G1334:$BP1334,"c")+COUNTIF($G1334:$BP1334,"r0,c5")/2+COUNTIF($G1334:$BP1334,"p5,c5")/2</f>
        <v/>
      </c>
      <c r="BU1334" s="62">
        <f>COUNTIF($G1334:$BP1334,"KH")+COUNTIF($G1334:$BP1334,"TL")+COUNTIF($G1334:$BP1334,"L")</f>
        <v/>
      </c>
      <c r="BV1334" s="62" t="n"/>
      <c r="BW1334" s="62">
        <f>COUNTIF($G1334:$BP1334,"hh")</f>
        <v/>
      </c>
      <c r="BX1334" s="62">
        <f>COUNTIF($G1334:$BP1334,"nt7")</f>
        <v/>
      </c>
      <c r="BY1334" s="62">
        <f>COUNTIF($G1334:$BP1334,"P")+COUNTIF($G1334:$BP1334,"p5,a5")/2+COUNTIF($G1334:$BP1334,"p5,b5")/2+COUNTIF($G1334:$BP1334,"p5,c5")/2+COUNTIF($G1334:$BP1334,"p5,d5")/2</f>
        <v/>
      </c>
      <c r="BZ1334" s="63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4">
        <f>IF(BZ1334&gt;25,4,IF(BZ1334&gt;18,3,IF(BZ1334&gt;12,2,IF(BZ1334&gt;4,1,0))))-BX1334-2+1</f>
        <v/>
      </c>
      <c r="CE1334" s="30" t="n"/>
      <c r="CF1334" s="64">
        <f>CD1334*CI1334</f>
        <v/>
      </c>
      <c r="CG1334" s="65">
        <f>F1334-BY1334+1</f>
        <v/>
      </c>
      <c r="CH1334" s="64">
        <f>CE1334*16</f>
        <v/>
      </c>
      <c r="CI1334" s="66">
        <f>VLOOKUP(A1334,[1]DATA!$A$6:$AI$331,34,0)</f>
        <v/>
      </c>
      <c r="CJ1334" s="67">
        <f>VLOOKUP(A1334,[2]CHAMCONG!A$7:CI$333,79,0)</f>
        <v/>
      </c>
      <c r="CK1334" s="68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62">
        <f>COUNTIF($G1335:$BP1335,"a")+COUNTIF($G1335:$BP1335,"r0,a5")/2+COUNTIF($G1335:$BP1335,"p5,a5")/2</f>
        <v/>
      </c>
      <c r="BR1335" s="62">
        <f>COUNTIF($G1335:$BP1335,"d")+COUNTIF($G1335:$BP1335,"r0,d5")/2+COUNTIF($G1335:$BP1335,"p5,d5")/2</f>
        <v/>
      </c>
      <c r="BS1335" s="62">
        <f>COUNTIF($G1335:$BP1335,"b")+COUNTIF($G1335:$BP1335,"r0,b5")/2+COUNTIF($G1335:$BP1335,"p5,b5")/2</f>
        <v/>
      </c>
      <c r="BT1335" s="62">
        <f>COUNTIF($G1335:$BP1335,"c")+COUNTIF($G1335:$BP1335,"r0,c5")/2+COUNTIF($G1335:$BP1335,"p5,c5")/2</f>
        <v/>
      </c>
      <c r="BU1335" s="62">
        <f>COUNTIF($G1335:$BP1335,"KH")+COUNTIF($G1335:$BP1335,"TL")+COUNTIF($G1335:$BP1335,"L")</f>
        <v/>
      </c>
      <c r="BV1335" s="62" t="n"/>
      <c r="BW1335" s="62">
        <f>COUNTIF($G1335:$BP1335,"hh")</f>
        <v/>
      </c>
      <c r="BX1335" s="62">
        <f>COUNTIF($G1335:$BP1335,"nt7")</f>
        <v/>
      </c>
      <c r="BY1335" s="62">
        <f>COUNTIF($G1335:$BP1335,"P")+COUNTIF($G1335:$BP1335,"p5,a5")/2+COUNTIF($G1335:$BP1335,"p5,b5")/2+COUNTIF($G1335:$BP1335,"p5,c5")/2+COUNTIF($G1335:$BP1335,"p5,d5")/2</f>
        <v/>
      </c>
      <c r="BZ1335" s="63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4">
        <f>IF(BZ1335&gt;25,4,IF(BZ1335&gt;18,3,IF(BZ1335&gt;12,2,IF(BZ1335&gt;4,1,0))))-BX1335-2+1</f>
        <v/>
      </c>
      <c r="CE1335" s="30" t="n"/>
      <c r="CF1335" s="64">
        <f>CD1335*CI1335</f>
        <v/>
      </c>
      <c r="CG1335" s="65">
        <f>F1335-BY1335+1</f>
        <v/>
      </c>
      <c r="CH1335" s="64">
        <f>CE1335*16</f>
        <v/>
      </c>
      <c r="CI1335" s="66">
        <f>VLOOKUP(A1335,[1]DATA!$A$6:$AI$331,34,0)</f>
        <v/>
      </c>
      <c r="CJ1335" s="67">
        <f>VLOOKUP(A1335,[2]CHAMCONG!A$7:CI$333,79,0)</f>
        <v/>
      </c>
      <c r="CK1335" s="68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62">
        <f>COUNTIF($G1336:$BP1336,"a")+COUNTIF($G1336:$BP1336,"r0,a5")/2+COUNTIF($G1336:$BP1336,"p5,a5")/2</f>
        <v/>
      </c>
      <c r="BR1336" s="62">
        <f>COUNTIF($G1336:$BP1336,"d")+COUNTIF($G1336:$BP1336,"r0,d5")/2+COUNTIF($G1336:$BP1336,"p5,d5")/2</f>
        <v/>
      </c>
      <c r="BS1336" s="62">
        <f>COUNTIF($G1336:$BP1336,"b")+COUNTIF($G1336:$BP1336,"r0,b5")/2+COUNTIF($G1336:$BP1336,"p5,b5")/2</f>
        <v/>
      </c>
      <c r="BT1336" s="62">
        <f>COUNTIF($G1336:$BP1336,"c")+COUNTIF($G1336:$BP1336,"r0,c5")/2+COUNTIF($G1336:$BP1336,"p5,c5")/2</f>
        <v/>
      </c>
      <c r="BU1336" s="62">
        <f>COUNTIF($G1336:$BP1336,"KH")+COUNTIF($G1336:$BP1336,"TL")+COUNTIF($G1336:$BP1336,"L")</f>
        <v/>
      </c>
      <c r="BV1336" s="62" t="n"/>
      <c r="BW1336" s="62">
        <f>COUNTIF($G1336:$BP1336,"hh")</f>
        <v/>
      </c>
      <c r="BX1336" s="62">
        <f>COUNTIF($G1336:$BP1336,"nt7")</f>
        <v/>
      </c>
      <c r="BY1336" s="62">
        <f>COUNTIF($G1336:$BP1336,"P")+COUNTIF($G1336:$BP1336,"p5,a5")/2+COUNTIF($G1336:$BP1336,"p5,b5")/2+COUNTIF($G1336:$BP1336,"p5,c5")/2+COUNTIF($G1336:$BP1336,"p5,d5")/2</f>
        <v/>
      </c>
      <c r="BZ1336" s="63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4">
        <f>IF(BZ1336&gt;25,4,IF(BZ1336&gt;18,3,IF(BZ1336&gt;12,2,IF(BZ1336&gt;4,1,0))))-BX1336-2+1</f>
        <v/>
      </c>
      <c r="CE1336" s="30" t="n"/>
      <c r="CF1336" s="64">
        <f>CD1336*CI1336</f>
        <v/>
      </c>
      <c r="CG1336" s="65">
        <f>F1336-BY1336+1</f>
        <v/>
      </c>
      <c r="CH1336" s="64">
        <f>CE1336*16</f>
        <v/>
      </c>
      <c r="CI1336" s="66">
        <f>VLOOKUP(A1336,[1]DATA!$A$6:$AI$331,34,0)</f>
        <v/>
      </c>
      <c r="CJ1336" s="67">
        <f>VLOOKUP(A1336,[2]CHAMCONG!A$7:CI$333,79,0)</f>
        <v/>
      </c>
      <c r="CK1336" s="68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62">
        <f>COUNTIF($G1337:$BP1337,"a")+COUNTIF($G1337:$BP1337,"r0,a5")/2+COUNTIF($G1337:$BP1337,"p5,a5")/2</f>
        <v/>
      </c>
      <c r="BR1337" s="62">
        <f>COUNTIF($G1337:$BP1337,"d")+COUNTIF($G1337:$BP1337,"r0,d5")/2+COUNTIF($G1337:$BP1337,"p5,d5")/2</f>
        <v/>
      </c>
      <c r="BS1337" s="62">
        <f>COUNTIF($G1337:$BP1337,"b")+COUNTIF($G1337:$BP1337,"r0,b5")/2+COUNTIF($G1337:$BP1337,"p5,b5")/2</f>
        <v/>
      </c>
      <c r="BT1337" s="62">
        <f>COUNTIF($G1337:$BP1337,"c")+COUNTIF($G1337:$BP1337,"r0,c5")/2+COUNTIF($G1337:$BP1337,"p5,c5")/2</f>
        <v/>
      </c>
      <c r="BU1337" s="62">
        <f>COUNTIF($G1337:$BP1337,"KH")+COUNTIF($G1337:$BP1337,"TL")+COUNTIF($G1337:$BP1337,"L")</f>
        <v/>
      </c>
      <c r="BV1337" s="62" t="n"/>
      <c r="BW1337" s="62">
        <f>COUNTIF($G1337:$BP1337,"hh")</f>
        <v/>
      </c>
      <c r="BX1337" s="62">
        <f>COUNTIF($G1337:$BP1337,"nt7")</f>
        <v/>
      </c>
      <c r="BY1337" s="62">
        <f>COUNTIF($G1337:$BP1337,"P")+COUNTIF($G1337:$BP1337,"p5,a5")/2+COUNTIF($G1337:$BP1337,"p5,b5")/2+COUNTIF($G1337:$BP1337,"p5,c5")/2+COUNTIF($G1337:$BP1337,"p5,d5")/2</f>
        <v/>
      </c>
      <c r="BZ1337" s="63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4">
        <f>IF(BZ1337&gt;25,4,IF(BZ1337&gt;18,3,IF(BZ1337&gt;12,2,IF(BZ1337&gt;4,1,0))))-BX1337-2+1</f>
        <v/>
      </c>
      <c r="CE1337" s="30" t="n"/>
      <c r="CF1337" s="64">
        <f>CD1337*CI1337</f>
        <v/>
      </c>
      <c r="CG1337" s="65">
        <f>F1337-BY1337+1</f>
        <v/>
      </c>
      <c r="CH1337" s="64">
        <f>CE1337*16</f>
        <v/>
      </c>
      <c r="CI1337" s="66">
        <f>VLOOKUP(A1337,[1]DATA!$A$6:$AI$331,34,0)</f>
        <v/>
      </c>
      <c r="CJ1337" s="67">
        <f>VLOOKUP(A1337,[2]CHAMCONG!A$7:CI$333,79,0)</f>
        <v/>
      </c>
      <c r="CK1337" s="68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62">
        <f>COUNTIF($G1338:$BP1338,"a")+COUNTIF($G1338:$BP1338,"r0,a5")/2+COUNTIF($G1338:$BP1338,"p5,a5")/2</f>
        <v/>
      </c>
      <c r="BR1338" s="62">
        <f>COUNTIF($G1338:$BP1338,"d")+COUNTIF($G1338:$BP1338,"r0,d5")/2+COUNTIF($G1338:$BP1338,"p5,d5")/2</f>
        <v/>
      </c>
      <c r="BS1338" s="62">
        <f>COUNTIF($G1338:$BP1338,"b")+COUNTIF($G1338:$BP1338,"r0,b5")/2+COUNTIF($G1338:$BP1338,"p5,b5")/2</f>
        <v/>
      </c>
      <c r="BT1338" s="62">
        <f>COUNTIF($G1338:$BP1338,"c")+COUNTIF($G1338:$BP1338,"r0,c5")/2+COUNTIF($G1338:$BP1338,"p5,c5")/2</f>
        <v/>
      </c>
      <c r="BU1338" s="62">
        <f>COUNTIF($G1338:$BP1338,"KH")+COUNTIF($G1338:$BP1338,"TL")+COUNTIF($G1338:$BP1338,"L")</f>
        <v/>
      </c>
      <c r="BV1338" s="62" t="n"/>
      <c r="BW1338" s="62">
        <f>COUNTIF($G1338:$BP1338,"hh")</f>
        <v/>
      </c>
      <c r="BX1338" s="62">
        <f>COUNTIF($G1338:$BP1338,"nt7")</f>
        <v/>
      </c>
      <c r="BY1338" s="62">
        <f>COUNTIF($G1338:$BP1338,"P")+COUNTIF($G1338:$BP1338,"p5,a5")/2+COUNTIF($G1338:$BP1338,"p5,b5")/2+COUNTIF($G1338:$BP1338,"p5,c5")/2+COUNTIF($G1338:$BP1338,"p5,d5")/2</f>
        <v/>
      </c>
      <c r="BZ1338" s="63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4">
        <f>IF(BZ1338&gt;25,4,IF(BZ1338&gt;18,3,IF(BZ1338&gt;12,2,IF(BZ1338&gt;4,1,0))))-BX1338-2+1</f>
        <v/>
      </c>
      <c r="CE1338" s="30" t="n"/>
      <c r="CF1338" s="64">
        <f>CD1338*CI1338</f>
        <v/>
      </c>
      <c r="CG1338" s="65">
        <f>F1338-BY1338+1</f>
        <v/>
      </c>
      <c r="CH1338" s="64">
        <f>CE1338*16</f>
        <v/>
      </c>
      <c r="CI1338" s="66">
        <f>VLOOKUP(A1338,[1]DATA!$A$6:$AI$331,34,0)</f>
        <v/>
      </c>
      <c r="CJ1338" s="67">
        <f>VLOOKUP(A1338,[2]CHAMCONG!A$7:CI$333,79,0)</f>
        <v/>
      </c>
      <c r="CK1338" s="68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62">
        <f>COUNTIF($G1339:$BP1339,"a")+COUNTIF($G1339:$BP1339,"r0,a5")/2+COUNTIF($G1339:$BP1339,"p5,a5")/2</f>
        <v/>
      </c>
      <c r="BR1339" s="62">
        <f>COUNTIF($G1339:$BP1339,"d")+COUNTIF($G1339:$BP1339,"r0,d5")/2+COUNTIF($G1339:$BP1339,"p5,d5")/2</f>
        <v/>
      </c>
      <c r="BS1339" s="62">
        <f>COUNTIF($G1339:$BP1339,"b")+COUNTIF($G1339:$BP1339,"r0,b5")/2+COUNTIF($G1339:$BP1339,"p5,b5")/2</f>
        <v/>
      </c>
      <c r="BT1339" s="62">
        <f>COUNTIF($G1339:$BP1339,"c")+COUNTIF($G1339:$BP1339,"r0,c5")/2+COUNTIF($G1339:$BP1339,"p5,c5")/2</f>
        <v/>
      </c>
      <c r="BU1339" s="62">
        <f>COUNTIF($G1339:$BP1339,"KH")+COUNTIF($G1339:$BP1339,"TL")+COUNTIF($G1339:$BP1339,"L")</f>
        <v/>
      </c>
      <c r="BV1339" s="62" t="n"/>
      <c r="BW1339" s="62">
        <f>COUNTIF($G1339:$BP1339,"hh")</f>
        <v/>
      </c>
      <c r="BX1339" s="62">
        <f>COUNTIF($G1339:$BP1339,"nt7")</f>
        <v/>
      </c>
      <c r="BY1339" s="62">
        <f>COUNTIF($G1339:$BP1339,"P")+COUNTIF($G1339:$BP1339,"p5,a5")/2+COUNTIF($G1339:$BP1339,"p5,b5")/2+COUNTIF($G1339:$BP1339,"p5,c5")/2+COUNTIF($G1339:$BP1339,"p5,d5")/2</f>
        <v/>
      </c>
      <c r="BZ1339" s="63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4">
        <f>IF(BZ1339&gt;25,4,IF(BZ1339&gt;18,3,IF(BZ1339&gt;12,2,IF(BZ1339&gt;4,1,0))))-BX1339-2+1</f>
        <v/>
      </c>
      <c r="CE1339" s="30" t="n"/>
      <c r="CF1339" s="64">
        <f>CD1339*CI1339</f>
        <v/>
      </c>
      <c r="CG1339" s="65">
        <f>F1339-BY1339+1</f>
        <v/>
      </c>
      <c r="CH1339" s="64">
        <f>CE1339*16</f>
        <v/>
      </c>
      <c r="CI1339" s="66">
        <f>VLOOKUP(A1339,[1]DATA!$A$6:$AI$331,34,0)</f>
        <v/>
      </c>
      <c r="CJ1339" s="67">
        <f>VLOOKUP(A1339,[2]CHAMCONG!A$7:CI$333,79,0)</f>
        <v/>
      </c>
      <c r="CK1339" s="68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62">
        <f>COUNTIF($G1340:$BP1340,"a")+COUNTIF($G1340:$BP1340,"r0,a5")/2+COUNTIF($G1340:$BP1340,"p5,a5")/2</f>
        <v/>
      </c>
      <c r="BR1340" s="62">
        <f>COUNTIF($G1340:$BP1340,"d")+COUNTIF($G1340:$BP1340,"r0,d5")/2+COUNTIF($G1340:$BP1340,"p5,d5")/2</f>
        <v/>
      </c>
      <c r="BS1340" s="62">
        <f>COUNTIF($G1340:$BP1340,"b")+COUNTIF($G1340:$BP1340,"r0,b5")/2+COUNTIF($G1340:$BP1340,"p5,b5")/2</f>
        <v/>
      </c>
      <c r="BT1340" s="62">
        <f>COUNTIF($G1340:$BP1340,"c")+COUNTIF($G1340:$BP1340,"r0,c5")/2+COUNTIF($G1340:$BP1340,"p5,c5")/2</f>
        <v/>
      </c>
      <c r="BU1340" s="62">
        <f>COUNTIF($G1340:$BP1340,"KH")+COUNTIF($G1340:$BP1340,"TL")+COUNTIF($G1340:$BP1340,"L")</f>
        <v/>
      </c>
      <c r="BV1340" s="62" t="n"/>
      <c r="BW1340" s="62">
        <f>COUNTIF($G1340:$BP1340,"hh")</f>
        <v/>
      </c>
      <c r="BX1340" s="62">
        <f>COUNTIF($G1340:$BP1340,"nt7")</f>
        <v/>
      </c>
      <c r="BY1340" s="62">
        <f>COUNTIF($G1340:$BP1340,"P")+COUNTIF($G1340:$BP1340,"p5,a5")/2+COUNTIF($G1340:$BP1340,"p5,b5")/2+COUNTIF($G1340:$BP1340,"p5,c5")/2+COUNTIF($G1340:$BP1340,"p5,d5")/2</f>
        <v/>
      </c>
      <c r="BZ1340" s="63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4">
        <f>IF(BZ1340&gt;25,4,IF(BZ1340&gt;18,3,IF(BZ1340&gt;12,2,IF(BZ1340&gt;4,1,0))))-BX1340-2+1</f>
        <v/>
      </c>
      <c r="CE1340" s="30" t="n"/>
      <c r="CF1340" s="64">
        <f>CD1340*CI1340</f>
        <v/>
      </c>
      <c r="CG1340" s="65">
        <f>F1340-BY1340+1</f>
        <v/>
      </c>
      <c r="CH1340" s="64">
        <f>CE1340*16</f>
        <v/>
      </c>
      <c r="CI1340" s="66">
        <f>VLOOKUP(A1340,[1]DATA!$A$6:$AI$331,34,0)</f>
        <v/>
      </c>
      <c r="CJ1340" s="67">
        <f>VLOOKUP(A1340,[2]CHAMCONG!A$7:CI$333,79,0)</f>
        <v/>
      </c>
      <c r="CK1340" s="68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62">
        <f>COUNTIF($G1341:$BP1341,"a")+COUNTIF($G1341:$BP1341,"r0,a5")/2+COUNTIF($G1341:$BP1341,"p5,a5")/2</f>
        <v/>
      </c>
      <c r="BR1341" s="62">
        <f>COUNTIF($G1341:$BP1341,"d")+COUNTIF($G1341:$BP1341,"r0,d5")/2+COUNTIF($G1341:$BP1341,"p5,d5")/2</f>
        <v/>
      </c>
      <c r="BS1341" s="62">
        <f>COUNTIF($G1341:$BP1341,"b")+COUNTIF($G1341:$BP1341,"r0,b5")/2+COUNTIF($G1341:$BP1341,"p5,b5")/2</f>
        <v/>
      </c>
      <c r="BT1341" s="62">
        <f>COUNTIF($G1341:$BP1341,"c")+COUNTIF($G1341:$BP1341,"r0,c5")/2+COUNTIF($G1341:$BP1341,"p5,c5")/2</f>
        <v/>
      </c>
      <c r="BU1341" s="62">
        <f>COUNTIF($G1341:$BP1341,"KH")+COUNTIF($G1341:$BP1341,"TL")+COUNTIF($G1341:$BP1341,"L")</f>
        <v/>
      </c>
      <c r="BV1341" s="62" t="n"/>
      <c r="BW1341" s="62">
        <f>COUNTIF($G1341:$BP1341,"hh")</f>
        <v/>
      </c>
      <c r="BX1341" s="62">
        <f>COUNTIF($G1341:$BP1341,"nt7")</f>
        <v/>
      </c>
      <c r="BY1341" s="62">
        <f>COUNTIF($G1341:$BP1341,"P")+COUNTIF($G1341:$BP1341,"p5,a5")/2+COUNTIF($G1341:$BP1341,"p5,b5")/2+COUNTIF($G1341:$BP1341,"p5,c5")/2+COUNTIF($G1341:$BP1341,"p5,d5")/2</f>
        <v/>
      </c>
      <c r="BZ1341" s="63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4">
        <f>IF(BZ1341&gt;25,4,IF(BZ1341&gt;18,3,IF(BZ1341&gt;12,2,IF(BZ1341&gt;4,1,0))))-BX1341-2+1</f>
        <v/>
      </c>
      <c r="CE1341" s="30" t="n"/>
      <c r="CF1341" s="64">
        <f>CD1341*CI1341</f>
        <v/>
      </c>
      <c r="CG1341" s="65">
        <f>F1341-BY1341+1</f>
        <v/>
      </c>
      <c r="CH1341" s="64">
        <f>CE1341*16</f>
        <v/>
      </c>
      <c r="CI1341" s="66">
        <f>VLOOKUP(A1341,[1]DATA!$A$6:$AI$331,34,0)</f>
        <v/>
      </c>
      <c r="CJ1341" s="67">
        <f>VLOOKUP(A1341,[2]CHAMCONG!A$7:CI$333,79,0)</f>
        <v/>
      </c>
      <c r="CK1341" s="68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62">
        <f>COUNTIF($G1342:$BP1342,"a")+COUNTIF($G1342:$BP1342,"r0,a5")/2+COUNTIF($G1342:$BP1342,"p5,a5")/2</f>
        <v/>
      </c>
      <c r="BR1342" s="62">
        <f>COUNTIF($G1342:$BP1342,"d")+COUNTIF($G1342:$BP1342,"r0,d5")/2+COUNTIF($G1342:$BP1342,"p5,d5")/2</f>
        <v/>
      </c>
      <c r="BS1342" s="62">
        <f>COUNTIF($G1342:$BP1342,"b")+COUNTIF($G1342:$BP1342,"r0,b5")/2+COUNTIF($G1342:$BP1342,"p5,b5")/2</f>
        <v/>
      </c>
      <c r="BT1342" s="62">
        <f>COUNTIF($G1342:$BP1342,"c")+COUNTIF($G1342:$BP1342,"r0,c5")/2+COUNTIF($G1342:$BP1342,"p5,c5")/2</f>
        <v/>
      </c>
      <c r="BU1342" s="62">
        <f>COUNTIF($G1342:$BP1342,"KH")+COUNTIF($G1342:$BP1342,"TL")+COUNTIF($G1342:$BP1342,"L")</f>
        <v/>
      </c>
      <c r="BV1342" s="62" t="n"/>
      <c r="BW1342" s="62">
        <f>COUNTIF($G1342:$BP1342,"hh")</f>
        <v/>
      </c>
      <c r="BX1342" s="62">
        <f>COUNTIF($G1342:$BP1342,"nt7")</f>
        <v/>
      </c>
      <c r="BY1342" s="62">
        <f>COUNTIF($G1342:$BP1342,"P")+COUNTIF($G1342:$BP1342,"p5,a5")/2+COUNTIF($G1342:$BP1342,"p5,b5")/2+COUNTIF($G1342:$BP1342,"p5,c5")/2+COUNTIF($G1342:$BP1342,"p5,d5")/2</f>
        <v/>
      </c>
      <c r="BZ1342" s="63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4">
        <f>IF(BZ1342&gt;25,4,IF(BZ1342&gt;18,3,IF(BZ1342&gt;12,2,IF(BZ1342&gt;4,1,0))))-BX1342-2+1</f>
        <v/>
      </c>
      <c r="CE1342" s="30" t="n"/>
      <c r="CF1342" s="64">
        <f>CD1342*CI1342</f>
        <v/>
      </c>
      <c r="CG1342" s="65">
        <f>F1342-BY1342+1</f>
        <v/>
      </c>
      <c r="CH1342" s="64">
        <f>CE1342*16</f>
        <v/>
      </c>
      <c r="CI1342" s="66">
        <f>VLOOKUP(A1342,[1]DATA!$A$6:$AI$331,34,0)</f>
        <v/>
      </c>
      <c r="CJ1342" s="67">
        <f>VLOOKUP(A1342,[2]CHAMCONG!A$7:CI$333,79,0)</f>
        <v/>
      </c>
      <c r="CK1342" s="68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62">
        <f>COUNTIF($G1343:$BP1343,"a")+COUNTIF($G1343:$BP1343,"r0,a5")/2+COUNTIF($G1343:$BP1343,"p5,a5")/2</f>
        <v/>
      </c>
      <c r="BR1343" s="62">
        <f>COUNTIF($G1343:$BP1343,"d")+COUNTIF($G1343:$BP1343,"r0,d5")/2+COUNTIF($G1343:$BP1343,"p5,d5")/2</f>
        <v/>
      </c>
      <c r="BS1343" s="62">
        <f>COUNTIF($G1343:$BP1343,"b")+COUNTIF($G1343:$BP1343,"r0,b5")/2+COUNTIF($G1343:$BP1343,"p5,b5")/2</f>
        <v/>
      </c>
      <c r="BT1343" s="62">
        <f>COUNTIF($G1343:$BP1343,"c")+COUNTIF($G1343:$BP1343,"r0,c5")/2+COUNTIF($G1343:$BP1343,"p5,c5")/2</f>
        <v/>
      </c>
      <c r="BU1343" s="62">
        <f>COUNTIF($G1343:$BP1343,"KH")+COUNTIF($G1343:$BP1343,"TL")+COUNTIF($G1343:$BP1343,"L")</f>
        <v/>
      </c>
      <c r="BV1343" s="62" t="n"/>
      <c r="BW1343" s="62">
        <f>COUNTIF($G1343:$BP1343,"hh")</f>
        <v/>
      </c>
      <c r="BX1343" s="62">
        <f>COUNTIF($G1343:$BP1343,"nt7")</f>
        <v/>
      </c>
      <c r="BY1343" s="62">
        <f>COUNTIF($G1343:$BP1343,"P")+COUNTIF($G1343:$BP1343,"p5,a5")/2+COUNTIF($G1343:$BP1343,"p5,b5")/2+COUNTIF($G1343:$BP1343,"p5,c5")/2+COUNTIF($G1343:$BP1343,"p5,d5")/2</f>
        <v/>
      </c>
      <c r="BZ1343" s="63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4">
        <f>IF(BZ1343&gt;25,4,IF(BZ1343&gt;18,3,IF(BZ1343&gt;12,2,IF(BZ1343&gt;4,1,0))))-BX1343-2+1</f>
        <v/>
      </c>
      <c r="CE1343" s="30" t="n"/>
      <c r="CF1343" s="64">
        <f>CD1343*CI1343</f>
        <v/>
      </c>
      <c r="CG1343" s="65">
        <f>F1343-BY1343+1</f>
        <v/>
      </c>
      <c r="CH1343" s="64">
        <f>CE1343*16</f>
        <v/>
      </c>
      <c r="CI1343" s="66">
        <f>VLOOKUP(A1343,[1]DATA!$A$6:$AI$331,34,0)</f>
        <v/>
      </c>
      <c r="CJ1343" s="67">
        <f>VLOOKUP(A1343,[2]CHAMCONG!A$7:CI$333,79,0)</f>
        <v/>
      </c>
      <c r="CK1343" s="68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62">
        <f>COUNTIF($G1344:$BP1344,"a")+COUNTIF($G1344:$BP1344,"r0,a5")/2+COUNTIF($G1344:$BP1344,"p5,a5")/2</f>
        <v/>
      </c>
      <c r="BR1344" s="62">
        <f>COUNTIF($G1344:$BP1344,"d")+COUNTIF($G1344:$BP1344,"r0,d5")/2+COUNTIF($G1344:$BP1344,"p5,d5")/2</f>
        <v/>
      </c>
      <c r="BS1344" s="62">
        <f>COUNTIF($G1344:$BP1344,"b")+COUNTIF($G1344:$BP1344,"r0,b5")/2+COUNTIF($G1344:$BP1344,"p5,b5")/2</f>
        <v/>
      </c>
      <c r="BT1344" s="62">
        <f>COUNTIF($G1344:$BP1344,"c")+COUNTIF($G1344:$BP1344,"r0,c5")/2+COUNTIF($G1344:$BP1344,"p5,c5")/2</f>
        <v/>
      </c>
      <c r="BU1344" s="62">
        <f>COUNTIF($G1344:$BP1344,"KH")+COUNTIF($G1344:$BP1344,"TL")+COUNTIF($G1344:$BP1344,"L")</f>
        <v/>
      </c>
      <c r="BV1344" s="62" t="n"/>
      <c r="BW1344" s="62">
        <f>COUNTIF($G1344:$BP1344,"hh")</f>
        <v/>
      </c>
      <c r="BX1344" s="62">
        <f>COUNTIF($G1344:$BP1344,"nt7")</f>
        <v/>
      </c>
      <c r="BY1344" s="62">
        <f>COUNTIF($G1344:$BP1344,"P")+COUNTIF($G1344:$BP1344,"p5,a5")/2+COUNTIF($G1344:$BP1344,"p5,b5")/2+COUNTIF($G1344:$BP1344,"p5,c5")/2+COUNTIF($G1344:$BP1344,"p5,d5")/2</f>
        <v/>
      </c>
      <c r="BZ1344" s="63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4">
        <f>IF(BZ1344&gt;25,4,IF(BZ1344&gt;18,3,IF(BZ1344&gt;12,2,IF(BZ1344&gt;4,1,0))))-BX1344-2+1</f>
        <v/>
      </c>
      <c r="CE1344" s="30" t="n"/>
      <c r="CF1344" s="64">
        <f>CD1344*CI1344</f>
        <v/>
      </c>
      <c r="CG1344" s="65">
        <f>F1344-BY1344+1</f>
        <v/>
      </c>
      <c r="CH1344" s="64">
        <f>CE1344*16</f>
        <v/>
      </c>
      <c r="CI1344" s="66">
        <f>VLOOKUP(A1344,[1]DATA!$A$6:$AI$331,34,0)</f>
        <v/>
      </c>
      <c r="CJ1344" s="67">
        <f>VLOOKUP(A1344,[2]CHAMCONG!A$7:CI$333,79,0)</f>
        <v/>
      </c>
      <c r="CK1344" s="68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62">
        <f>COUNTIF($G1345:$BP1345,"a")+COUNTIF($G1345:$BP1345,"r0,a5")/2+COUNTIF($G1345:$BP1345,"p5,a5")/2</f>
        <v/>
      </c>
      <c r="BR1345" s="62">
        <f>COUNTIF($G1345:$BP1345,"d")+COUNTIF($G1345:$BP1345,"r0,d5")/2+COUNTIF($G1345:$BP1345,"p5,d5")/2</f>
        <v/>
      </c>
      <c r="BS1345" s="62">
        <f>COUNTIF($G1345:$BP1345,"b")+COUNTIF($G1345:$BP1345,"r0,b5")/2+COUNTIF($G1345:$BP1345,"p5,b5")/2</f>
        <v/>
      </c>
      <c r="BT1345" s="62">
        <f>COUNTIF($G1345:$BP1345,"c")+COUNTIF($G1345:$BP1345,"r0,c5")/2+COUNTIF($G1345:$BP1345,"p5,c5")/2</f>
        <v/>
      </c>
      <c r="BU1345" s="62">
        <f>COUNTIF($G1345:$BP1345,"KH")+COUNTIF($G1345:$BP1345,"TL")+COUNTIF($G1345:$BP1345,"L")</f>
        <v/>
      </c>
      <c r="BV1345" s="62" t="n"/>
      <c r="BW1345" s="62">
        <f>COUNTIF($G1345:$BP1345,"hh")</f>
        <v/>
      </c>
      <c r="BX1345" s="62">
        <f>COUNTIF($G1345:$BP1345,"nt7")</f>
        <v/>
      </c>
      <c r="BY1345" s="62">
        <f>COUNTIF($G1345:$BP1345,"P")+COUNTIF($G1345:$BP1345,"p5,a5")/2+COUNTIF($G1345:$BP1345,"p5,b5")/2+COUNTIF($G1345:$BP1345,"p5,c5")/2+COUNTIF($G1345:$BP1345,"p5,d5")/2</f>
        <v/>
      </c>
      <c r="BZ1345" s="63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4">
        <f>IF(BZ1345&gt;25,4,IF(BZ1345&gt;18,3,IF(BZ1345&gt;12,2,IF(BZ1345&gt;4,1,0))))-BX1345-2+1</f>
        <v/>
      </c>
      <c r="CE1345" s="30" t="n"/>
      <c r="CF1345" s="64">
        <f>CD1345*CI1345</f>
        <v/>
      </c>
      <c r="CG1345" s="65">
        <f>F1345-BY1345+1</f>
        <v/>
      </c>
      <c r="CH1345" s="64">
        <f>CE1345*16</f>
        <v/>
      </c>
      <c r="CI1345" s="66">
        <f>VLOOKUP(A1345,[1]DATA!$A$6:$AI$331,34,0)</f>
        <v/>
      </c>
      <c r="CJ1345" s="67">
        <f>VLOOKUP(A1345,[2]CHAMCONG!A$7:CI$333,79,0)</f>
        <v/>
      </c>
      <c r="CK1345" s="68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62">
        <f>COUNTIF($G1346:$BP1346,"a")+COUNTIF($G1346:$BP1346,"r0,a5")/2+COUNTIF($G1346:$BP1346,"p5,a5")/2</f>
        <v/>
      </c>
      <c r="BR1346" s="62">
        <f>COUNTIF($G1346:$BP1346,"d")+COUNTIF($G1346:$BP1346,"r0,d5")/2+COUNTIF($G1346:$BP1346,"p5,d5")/2</f>
        <v/>
      </c>
      <c r="BS1346" s="62">
        <f>COUNTIF($G1346:$BP1346,"b")+COUNTIF($G1346:$BP1346,"r0,b5")/2+COUNTIF($G1346:$BP1346,"p5,b5")/2</f>
        <v/>
      </c>
      <c r="BT1346" s="62">
        <f>COUNTIF($G1346:$BP1346,"c")+COUNTIF($G1346:$BP1346,"r0,c5")/2+COUNTIF($G1346:$BP1346,"p5,c5")/2</f>
        <v/>
      </c>
      <c r="BU1346" s="62">
        <f>COUNTIF($G1346:$BP1346,"KH")+COUNTIF($G1346:$BP1346,"TL")+COUNTIF($G1346:$BP1346,"L")</f>
        <v/>
      </c>
      <c r="BV1346" s="62" t="n"/>
      <c r="BW1346" s="62">
        <f>COUNTIF($G1346:$BP1346,"hh")</f>
        <v/>
      </c>
      <c r="BX1346" s="62">
        <f>COUNTIF($G1346:$BP1346,"nt7")</f>
        <v/>
      </c>
      <c r="BY1346" s="62">
        <f>COUNTIF($G1346:$BP1346,"P")+COUNTIF($G1346:$BP1346,"p5,a5")/2+COUNTIF($G1346:$BP1346,"p5,b5")/2+COUNTIF($G1346:$BP1346,"p5,c5")/2+COUNTIF($G1346:$BP1346,"p5,d5")/2</f>
        <v/>
      </c>
      <c r="BZ1346" s="63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4">
        <f>IF(BZ1346&gt;25,4,IF(BZ1346&gt;18,3,IF(BZ1346&gt;12,2,IF(BZ1346&gt;4,1,0))))-BX1346-2+1</f>
        <v/>
      </c>
      <c r="CE1346" s="30" t="n"/>
      <c r="CF1346" s="64">
        <f>CD1346*CI1346</f>
        <v/>
      </c>
      <c r="CG1346" s="65">
        <f>F1346-BY1346+1</f>
        <v/>
      </c>
      <c r="CH1346" s="64">
        <f>CE1346*16</f>
        <v/>
      </c>
      <c r="CI1346" s="66">
        <f>VLOOKUP(A1346,[1]DATA!$A$6:$AI$331,34,0)</f>
        <v/>
      </c>
      <c r="CJ1346" s="67">
        <f>VLOOKUP(A1346,[2]CHAMCONG!A$7:CI$333,79,0)</f>
        <v/>
      </c>
      <c r="CK1346" s="68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62">
        <f>COUNTIF($G1347:$BP1347,"a")+COUNTIF($G1347:$BP1347,"r0,a5")/2+COUNTIF($G1347:$BP1347,"p5,a5")/2</f>
        <v/>
      </c>
      <c r="BR1347" s="62">
        <f>COUNTIF($G1347:$BP1347,"d")+COUNTIF($G1347:$BP1347,"r0,d5")/2+COUNTIF($G1347:$BP1347,"p5,d5")/2</f>
        <v/>
      </c>
      <c r="BS1347" s="62">
        <f>COUNTIF($G1347:$BP1347,"b")+COUNTIF($G1347:$BP1347,"r0,b5")/2+COUNTIF($G1347:$BP1347,"p5,b5")/2</f>
        <v/>
      </c>
      <c r="BT1347" s="62">
        <f>COUNTIF($G1347:$BP1347,"c")+COUNTIF($G1347:$BP1347,"r0,c5")/2+COUNTIF($G1347:$BP1347,"p5,c5")/2</f>
        <v/>
      </c>
      <c r="BU1347" s="62">
        <f>COUNTIF($G1347:$BP1347,"KH")+COUNTIF($G1347:$BP1347,"TL")+COUNTIF($G1347:$BP1347,"L")</f>
        <v/>
      </c>
      <c r="BV1347" s="62" t="n"/>
      <c r="BW1347" s="62">
        <f>COUNTIF($G1347:$BP1347,"hh")</f>
        <v/>
      </c>
      <c r="BX1347" s="62">
        <f>COUNTIF($G1347:$BP1347,"nt7")</f>
        <v/>
      </c>
      <c r="BY1347" s="62">
        <f>COUNTIF($G1347:$BP1347,"P")+COUNTIF($G1347:$BP1347,"p5,a5")/2+COUNTIF($G1347:$BP1347,"p5,b5")/2+COUNTIF($G1347:$BP1347,"p5,c5")/2+COUNTIF($G1347:$BP1347,"p5,d5")/2</f>
        <v/>
      </c>
      <c r="BZ1347" s="63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4">
        <f>IF(BZ1347&gt;25,4,IF(BZ1347&gt;18,3,IF(BZ1347&gt;12,2,IF(BZ1347&gt;4,1,0))))-BX1347-2+1</f>
        <v/>
      </c>
      <c r="CE1347" s="30" t="n"/>
      <c r="CF1347" s="64">
        <f>CD1347*CI1347</f>
        <v/>
      </c>
      <c r="CG1347" s="65">
        <f>F1347-BY1347+1</f>
        <v/>
      </c>
      <c r="CH1347" s="64">
        <f>CE1347*16</f>
        <v/>
      </c>
      <c r="CI1347" s="66">
        <f>VLOOKUP(A1347,[1]DATA!$A$6:$AI$331,34,0)</f>
        <v/>
      </c>
      <c r="CJ1347" s="67">
        <f>VLOOKUP(A1347,[2]CHAMCONG!A$7:CI$333,79,0)</f>
        <v/>
      </c>
      <c r="CK1347" s="68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62">
        <f>COUNTIF($G1348:$BP1348,"a")+COUNTIF($G1348:$BP1348,"r0,a5")/2+COUNTIF($G1348:$BP1348,"p5,a5")/2</f>
        <v/>
      </c>
      <c r="BR1348" s="62">
        <f>COUNTIF($G1348:$BP1348,"d")+COUNTIF($G1348:$BP1348,"r0,d5")/2+COUNTIF($G1348:$BP1348,"p5,d5")/2</f>
        <v/>
      </c>
      <c r="BS1348" s="62">
        <f>COUNTIF($G1348:$BP1348,"b")+COUNTIF($G1348:$BP1348,"r0,b5")/2+COUNTIF($G1348:$BP1348,"p5,b5")/2</f>
        <v/>
      </c>
      <c r="BT1348" s="62">
        <f>COUNTIF($G1348:$BP1348,"c")+COUNTIF($G1348:$BP1348,"r0,c5")/2+COUNTIF($G1348:$BP1348,"p5,c5")/2</f>
        <v/>
      </c>
      <c r="BU1348" s="62">
        <f>COUNTIF($G1348:$BP1348,"KH")+COUNTIF($G1348:$BP1348,"TL")+COUNTIF($G1348:$BP1348,"L")</f>
        <v/>
      </c>
      <c r="BV1348" s="62" t="n"/>
      <c r="BW1348" s="62">
        <f>COUNTIF($G1348:$BP1348,"hh")</f>
        <v/>
      </c>
      <c r="BX1348" s="62">
        <f>COUNTIF($G1348:$BP1348,"nt7")</f>
        <v/>
      </c>
      <c r="BY1348" s="62">
        <f>COUNTIF($G1348:$BP1348,"P")+COUNTIF($G1348:$BP1348,"p5,a5")/2+COUNTIF($G1348:$BP1348,"p5,b5")/2+COUNTIF($G1348:$BP1348,"p5,c5")/2+COUNTIF($G1348:$BP1348,"p5,d5")/2</f>
        <v/>
      </c>
      <c r="BZ1348" s="63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4">
        <f>IF(BZ1348&gt;25,4,IF(BZ1348&gt;18,3,IF(BZ1348&gt;12,2,IF(BZ1348&gt;4,1,0))))-BX1348-2+1</f>
        <v/>
      </c>
      <c r="CE1348" s="30" t="n"/>
      <c r="CF1348" s="64">
        <f>CD1348*CI1348</f>
        <v/>
      </c>
      <c r="CG1348" s="65">
        <f>F1348-BY1348+1</f>
        <v/>
      </c>
      <c r="CH1348" s="64">
        <f>CE1348*16</f>
        <v/>
      </c>
      <c r="CI1348" s="66">
        <f>VLOOKUP(A1348,[1]DATA!$A$6:$AI$331,34,0)</f>
        <v/>
      </c>
      <c r="CJ1348" s="67">
        <f>VLOOKUP(A1348,[2]CHAMCONG!A$7:CI$333,79,0)</f>
        <v/>
      </c>
      <c r="CK1348" s="68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62">
        <f>COUNTIF($G1349:$BP1349,"a")+COUNTIF($G1349:$BP1349,"r0,a5")/2+COUNTIF($G1349:$BP1349,"p5,a5")/2</f>
        <v/>
      </c>
      <c r="BR1349" s="62">
        <f>COUNTIF($G1349:$BP1349,"d")+COUNTIF($G1349:$BP1349,"r0,d5")/2+COUNTIF($G1349:$BP1349,"p5,d5")/2</f>
        <v/>
      </c>
      <c r="BS1349" s="62">
        <f>COUNTIF($G1349:$BP1349,"b")+COUNTIF($G1349:$BP1349,"r0,b5")/2+COUNTIF($G1349:$BP1349,"p5,b5")/2</f>
        <v/>
      </c>
      <c r="BT1349" s="62">
        <f>COUNTIF($G1349:$BP1349,"c")+COUNTIF($G1349:$BP1349,"r0,c5")/2+COUNTIF($G1349:$BP1349,"p5,c5")/2</f>
        <v/>
      </c>
      <c r="BU1349" s="62">
        <f>COUNTIF($G1349:$BP1349,"KH")+COUNTIF($G1349:$BP1349,"TL")+COUNTIF($G1349:$BP1349,"L")</f>
        <v/>
      </c>
      <c r="BV1349" s="62" t="n"/>
      <c r="BW1349" s="62">
        <f>COUNTIF($G1349:$BP1349,"hh")</f>
        <v/>
      </c>
      <c r="BX1349" s="62">
        <f>COUNTIF($G1349:$BP1349,"nt7")</f>
        <v/>
      </c>
      <c r="BY1349" s="62">
        <f>COUNTIF($G1349:$BP1349,"P")+COUNTIF($G1349:$BP1349,"p5,a5")/2+COUNTIF($G1349:$BP1349,"p5,b5")/2+COUNTIF($G1349:$BP1349,"p5,c5")/2+COUNTIF($G1349:$BP1349,"p5,d5")/2</f>
        <v/>
      </c>
      <c r="BZ1349" s="63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4">
        <f>IF(BZ1349&gt;25,4,IF(BZ1349&gt;18,3,IF(BZ1349&gt;12,2,IF(BZ1349&gt;4,1,0))))-BX1349-2+1</f>
        <v/>
      </c>
      <c r="CE1349" s="30" t="n"/>
      <c r="CF1349" s="64">
        <f>CD1349*CI1349</f>
        <v/>
      </c>
      <c r="CG1349" s="65">
        <f>F1349-BY1349+1</f>
        <v/>
      </c>
      <c r="CH1349" s="64">
        <f>CE1349*16</f>
        <v/>
      </c>
      <c r="CI1349" s="66">
        <f>VLOOKUP(A1349,[1]DATA!$A$6:$AI$331,34,0)</f>
        <v/>
      </c>
      <c r="CJ1349" s="67">
        <f>VLOOKUP(A1349,[2]CHAMCONG!A$7:CI$333,79,0)</f>
        <v/>
      </c>
      <c r="CK1349" s="68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62">
        <f>COUNTIF($G1350:$BP1350,"a")+COUNTIF($G1350:$BP1350,"r0,a5")/2+COUNTIF($G1350:$BP1350,"p5,a5")/2</f>
        <v/>
      </c>
      <c r="BR1350" s="62">
        <f>COUNTIF($G1350:$BP1350,"d")+COUNTIF($G1350:$BP1350,"r0,d5")/2+COUNTIF($G1350:$BP1350,"p5,d5")/2</f>
        <v/>
      </c>
      <c r="BS1350" s="62">
        <f>COUNTIF($G1350:$BP1350,"b")+COUNTIF($G1350:$BP1350,"r0,b5")/2+COUNTIF($G1350:$BP1350,"p5,b5")/2</f>
        <v/>
      </c>
      <c r="BT1350" s="62">
        <f>COUNTIF($G1350:$BP1350,"c")+COUNTIF($G1350:$BP1350,"r0,c5")/2+COUNTIF($G1350:$BP1350,"p5,c5")/2</f>
        <v/>
      </c>
      <c r="BU1350" s="62">
        <f>COUNTIF($G1350:$BP1350,"KH")+COUNTIF($G1350:$BP1350,"TL")+COUNTIF($G1350:$BP1350,"L")</f>
        <v/>
      </c>
      <c r="BV1350" s="62" t="n"/>
      <c r="BW1350" s="62">
        <f>COUNTIF($G1350:$BP1350,"hh")</f>
        <v/>
      </c>
      <c r="BX1350" s="62">
        <f>COUNTIF($G1350:$BP1350,"nt7")</f>
        <v/>
      </c>
      <c r="BY1350" s="62">
        <f>COUNTIF($G1350:$BP1350,"P")+COUNTIF($G1350:$BP1350,"p5,a5")/2+COUNTIF($G1350:$BP1350,"p5,b5")/2+COUNTIF($G1350:$BP1350,"p5,c5")/2+COUNTIF($G1350:$BP1350,"p5,d5")/2</f>
        <v/>
      </c>
      <c r="BZ1350" s="63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4">
        <f>IF(BZ1350&gt;25,4,IF(BZ1350&gt;18,3,IF(BZ1350&gt;12,2,IF(BZ1350&gt;4,1,0))))-BX1350-2+1</f>
        <v/>
      </c>
      <c r="CE1350" s="30" t="n"/>
      <c r="CF1350" s="64">
        <f>CD1350*CI1350</f>
        <v/>
      </c>
      <c r="CG1350" s="65">
        <f>F1350-BY1350+1</f>
        <v/>
      </c>
      <c r="CH1350" s="64">
        <f>CE1350*16</f>
        <v/>
      </c>
      <c r="CI1350" s="66">
        <f>VLOOKUP(A1350,[1]DATA!$A$6:$AI$331,34,0)</f>
        <v/>
      </c>
      <c r="CJ1350" s="67">
        <f>VLOOKUP(A1350,[2]CHAMCONG!A$7:CI$333,79,0)</f>
        <v/>
      </c>
      <c r="CK1350" s="68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62">
        <f>COUNTIF($G1351:$BP1351,"a")+COUNTIF($G1351:$BP1351,"r0,a5")/2+COUNTIF($G1351:$BP1351,"p5,a5")/2</f>
        <v/>
      </c>
      <c r="BR1351" s="62">
        <f>COUNTIF($G1351:$BP1351,"d")+COUNTIF($G1351:$BP1351,"r0,d5")/2+COUNTIF($G1351:$BP1351,"p5,d5")/2</f>
        <v/>
      </c>
      <c r="BS1351" s="62">
        <f>COUNTIF($G1351:$BP1351,"b")+COUNTIF($G1351:$BP1351,"r0,b5")/2+COUNTIF($G1351:$BP1351,"p5,b5")/2</f>
        <v/>
      </c>
      <c r="BT1351" s="62">
        <f>COUNTIF($G1351:$BP1351,"c")+COUNTIF($G1351:$BP1351,"r0,c5")/2+COUNTIF($G1351:$BP1351,"p5,c5")/2</f>
        <v/>
      </c>
      <c r="BU1351" s="62">
        <f>COUNTIF($G1351:$BP1351,"KH")+COUNTIF($G1351:$BP1351,"TL")+COUNTIF($G1351:$BP1351,"L")</f>
        <v/>
      </c>
      <c r="BV1351" s="62" t="n"/>
      <c r="BW1351" s="62">
        <f>COUNTIF($G1351:$BP1351,"hh")</f>
        <v/>
      </c>
      <c r="BX1351" s="62">
        <f>COUNTIF($G1351:$BP1351,"nt7")</f>
        <v/>
      </c>
      <c r="BY1351" s="62">
        <f>COUNTIF($G1351:$BP1351,"P")+COUNTIF($G1351:$BP1351,"p5,a5")/2+COUNTIF($G1351:$BP1351,"p5,b5")/2+COUNTIF($G1351:$BP1351,"p5,c5")/2+COUNTIF($G1351:$BP1351,"p5,d5")/2</f>
        <v/>
      </c>
      <c r="BZ1351" s="63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4">
        <f>IF(BZ1351&gt;25,4,IF(BZ1351&gt;18,3,IF(BZ1351&gt;12,2,IF(BZ1351&gt;4,1,0))))-BX1351-2+1</f>
        <v/>
      </c>
      <c r="CE1351" s="30" t="n"/>
      <c r="CF1351" s="64">
        <f>CD1351*CI1351</f>
        <v/>
      </c>
      <c r="CG1351" s="65">
        <f>F1351-BY1351+1</f>
        <v/>
      </c>
      <c r="CH1351" s="64">
        <f>CE1351*16</f>
        <v/>
      </c>
      <c r="CI1351" s="66">
        <f>VLOOKUP(A1351,[1]DATA!$A$6:$AI$331,34,0)</f>
        <v/>
      </c>
      <c r="CJ1351" s="67">
        <f>VLOOKUP(A1351,[2]CHAMCONG!A$7:CI$333,79,0)</f>
        <v/>
      </c>
      <c r="CK1351" s="68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62">
        <f>COUNTIF($G1352:$BP1352,"a")+COUNTIF($G1352:$BP1352,"r0,a5")/2+COUNTIF($G1352:$BP1352,"p5,a5")/2</f>
        <v/>
      </c>
      <c r="BR1352" s="62">
        <f>COUNTIF($G1352:$BP1352,"d")+COUNTIF($G1352:$BP1352,"r0,d5")/2+COUNTIF($G1352:$BP1352,"p5,d5")/2</f>
        <v/>
      </c>
      <c r="BS1352" s="62">
        <f>COUNTIF($G1352:$BP1352,"b")+COUNTIF($G1352:$BP1352,"r0,b5")/2+COUNTIF($G1352:$BP1352,"p5,b5")/2</f>
        <v/>
      </c>
      <c r="BT1352" s="62">
        <f>COUNTIF($G1352:$BP1352,"c")+COUNTIF($G1352:$BP1352,"r0,c5")/2+COUNTIF($G1352:$BP1352,"p5,c5")/2</f>
        <v/>
      </c>
      <c r="BU1352" s="62">
        <f>COUNTIF($G1352:$BP1352,"KH")+COUNTIF($G1352:$BP1352,"TL")+COUNTIF($G1352:$BP1352,"L")</f>
        <v/>
      </c>
      <c r="BV1352" s="62" t="n"/>
      <c r="BW1352" s="62">
        <f>COUNTIF($G1352:$BP1352,"hh")</f>
        <v/>
      </c>
      <c r="BX1352" s="62">
        <f>COUNTIF($G1352:$BP1352,"nt7")</f>
        <v/>
      </c>
      <c r="BY1352" s="62">
        <f>COUNTIF($G1352:$BP1352,"P")+COUNTIF($G1352:$BP1352,"p5,a5")/2+COUNTIF($G1352:$BP1352,"p5,b5")/2+COUNTIF($G1352:$BP1352,"p5,c5")/2+COUNTIF($G1352:$BP1352,"p5,d5")/2</f>
        <v/>
      </c>
      <c r="BZ1352" s="63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4">
        <f>IF(BZ1352&gt;25,4,IF(BZ1352&gt;18,3,IF(BZ1352&gt;12,2,IF(BZ1352&gt;4,1,0))))-BX1352-2+1</f>
        <v/>
      </c>
      <c r="CE1352" s="30" t="n"/>
      <c r="CF1352" s="64">
        <f>CD1352*CI1352</f>
        <v/>
      </c>
      <c r="CG1352" s="65">
        <f>F1352-BY1352+1</f>
        <v/>
      </c>
      <c r="CH1352" s="64">
        <f>CE1352*16</f>
        <v/>
      </c>
      <c r="CI1352" s="66">
        <f>VLOOKUP(A1352,[1]DATA!$A$6:$AI$331,34,0)</f>
        <v/>
      </c>
      <c r="CJ1352" s="67">
        <f>VLOOKUP(A1352,[2]CHAMCONG!A$7:CI$333,79,0)</f>
        <v/>
      </c>
      <c r="CK1352" s="68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62">
        <f>COUNTIF($G1353:$BP1353,"a")+COUNTIF($G1353:$BP1353,"r0,a5")/2+COUNTIF($G1353:$BP1353,"p5,a5")/2</f>
        <v/>
      </c>
      <c r="BR1353" s="62">
        <f>COUNTIF($G1353:$BP1353,"d")+COUNTIF($G1353:$BP1353,"r0,d5")/2+COUNTIF($G1353:$BP1353,"p5,d5")/2</f>
        <v/>
      </c>
      <c r="BS1353" s="62">
        <f>COUNTIF($G1353:$BP1353,"b")+COUNTIF($G1353:$BP1353,"r0,b5")/2+COUNTIF($G1353:$BP1353,"p5,b5")/2</f>
        <v/>
      </c>
      <c r="BT1353" s="62">
        <f>COUNTIF($G1353:$BP1353,"c")+COUNTIF($G1353:$BP1353,"r0,c5")/2+COUNTIF($G1353:$BP1353,"p5,c5")/2</f>
        <v/>
      </c>
      <c r="BU1353" s="62">
        <f>COUNTIF($G1353:$BP1353,"KH")+COUNTIF($G1353:$BP1353,"TL")+COUNTIF($G1353:$BP1353,"L")</f>
        <v/>
      </c>
      <c r="BV1353" s="62" t="n"/>
      <c r="BW1353" s="62">
        <f>COUNTIF($G1353:$BP1353,"hh")</f>
        <v/>
      </c>
      <c r="BX1353" s="62">
        <f>COUNTIF($G1353:$BP1353,"nt7")</f>
        <v/>
      </c>
      <c r="BY1353" s="62">
        <f>COUNTIF($G1353:$BP1353,"P")+COUNTIF($G1353:$BP1353,"p5,a5")/2+COUNTIF($G1353:$BP1353,"p5,b5")/2+COUNTIF($G1353:$BP1353,"p5,c5")/2+COUNTIF($G1353:$BP1353,"p5,d5")/2</f>
        <v/>
      </c>
      <c r="BZ1353" s="63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4">
        <f>IF(BZ1353&gt;25,4,IF(BZ1353&gt;18,3,IF(BZ1353&gt;12,2,IF(BZ1353&gt;4,1,0))))-BX1353-2+1</f>
        <v/>
      </c>
      <c r="CE1353" s="30" t="n"/>
      <c r="CF1353" s="64">
        <f>CD1353*CI1353</f>
        <v/>
      </c>
      <c r="CG1353" s="65">
        <f>F1353-BY1353+1</f>
        <v/>
      </c>
      <c r="CH1353" s="64">
        <f>CE1353*16</f>
        <v/>
      </c>
      <c r="CI1353" s="66">
        <f>VLOOKUP(A1353,[1]DATA!$A$6:$AI$331,34,0)</f>
        <v/>
      </c>
      <c r="CJ1353" s="67">
        <f>VLOOKUP(A1353,[2]CHAMCONG!A$7:CI$333,79,0)</f>
        <v/>
      </c>
      <c r="CK1353" s="68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62">
        <f>COUNTIF($G1354:$BP1354,"a")+COUNTIF($G1354:$BP1354,"r0,a5")/2+COUNTIF($G1354:$BP1354,"p5,a5")/2</f>
        <v/>
      </c>
      <c r="BR1354" s="62">
        <f>COUNTIF($G1354:$BP1354,"d")+COUNTIF($G1354:$BP1354,"r0,d5")/2+COUNTIF($G1354:$BP1354,"p5,d5")/2</f>
        <v/>
      </c>
      <c r="BS1354" s="62">
        <f>COUNTIF($G1354:$BP1354,"b")+COUNTIF($G1354:$BP1354,"r0,b5")/2+COUNTIF($G1354:$BP1354,"p5,b5")/2</f>
        <v/>
      </c>
      <c r="BT1354" s="62">
        <f>COUNTIF($G1354:$BP1354,"c")+COUNTIF($G1354:$BP1354,"r0,c5")/2+COUNTIF($G1354:$BP1354,"p5,c5")/2</f>
        <v/>
      </c>
      <c r="BU1354" s="62">
        <f>COUNTIF($G1354:$BP1354,"KH")+COUNTIF($G1354:$BP1354,"TL")+COUNTIF($G1354:$BP1354,"L")</f>
        <v/>
      </c>
      <c r="BV1354" s="62" t="n"/>
      <c r="BW1354" s="62">
        <f>COUNTIF($G1354:$BP1354,"hh")</f>
        <v/>
      </c>
      <c r="BX1354" s="62">
        <f>COUNTIF($G1354:$BP1354,"nt7")</f>
        <v/>
      </c>
      <c r="BY1354" s="62">
        <f>COUNTIF($G1354:$BP1354,"P")+COUNTIF($G1354:$BP1354,"p5,a5")/2+COUNTIF($G1354:$BP1354,"p5,b5")/2+COUNTIF($G1354:$BP1354,"p5,c5")/2+COUNTIF($G1354:$BP1354,"p5,d5")/2</f>
        <v/>
      </c>
      <c r="BZ1354" s="63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4">
        <f>IF(BZ1354&gt;25,4,IF(BZ1354&gt;18,3,IF(BZ1354&gt;12,2,IF(BZ1354&gt;4,1,0))))-BX1354-2+1</f>
        <v/>
      </c>
      <c r="CE1354" s="30" t="n"/>
      <c r="CF1354" s="64">
        <f>CD1354*CI1354</f>
        <v/>
      </c>
      <c r="CG1354" s="65">
        <f>F1354-BY1354+1</f>
        <v/>
      </c>
      <c r="CH1354" s="64">
        <f>CE1354*16</f>
        <v/>
      </c>
      <c r="CI1354" s="66">
        <f>VLOOKUP(A1354,[1]DATA!$A$6:$AI$331,34,0)</f>
        <v/>
      </c>
      <c r="CJ1354" s="67">
        <f>VLOOKUP(A1354,[2]CHAMCONG!A$7:CI$333,79,0)</f>
        <v/>
      </c>
      <c r="CK1354" s="68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62">
        <f>COUNTIF($G1355:$BP1355,"a")+COUNTIF($G1355:$BP1355,"r0,a5")/2+COUNTIF($G1355:$BP1355,"p5,a5")/2</f>
        <v/>
      </c>
      <c r="BR1355" s="62">
        <f>COUNTIF($G1355:$BP1355,"d")+COUNTIF($G1355:$BP1355,"r0,d5")/2+COUNTIF($G1355:$BP1355,"p5,d5")/2</f>
        <v/>
      </c>
      <c r="BS1355" s="62">
        <f>COUNTIF($G1355:$BP1355,"b")+COUNTIF($G1355:$BP1355,"r0,b5")/2+COUNTIF($G1355:$BP1355,"p5,b5")/2</f>
        <v/>
      </c>
      <c r="BT1355" s="62">
        <f>COUNTIF($G1355:$BP1355,"c")+COUNTIF($G1355:$BP1355,"r0,c5")/2+COUNTIF($G1355:$BP1355,"p5,c5")/2</f>
        <v/>
      </c>
      <c r="BU1355" s="62">
        <f>COUNTIF($G1355:$BP1355,"KH")+COUNTIF($G1355:$BP1355,"TL")+COUNTIF($G1355:$BP1355,"L")</f>
        <v/>
      </c>
      <c r="BV1355" s="62" t="n"/>
      <c r="BW1355" s="62">
        <f>COUNTIF($G1355:$BP1355,"hh")</f>
        <v/>
      </c>
      <c r="BX1355" s="62">
        <f>COUNTIF($G1355:$BP1355,"nt7")</f>
        <v/>
      </c>
      <c r="BY1355" s="62">
        <f>COUNTIF($G1355:$BP1355,"P")+COUNTIF($G1355:$BP1355,"p5,a5")/2+COUNTIF($G1355:$BP1355,"p5,b5")/2+COUNTIF($G1355:$BP1355,"p5,c5")/2+COUNTIF($G1355:$BP1355,"p5,d5")/2</f>
        <v/>
      </c>
      <c r="BZ1355" s="63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4">
        <f>IF(BZ1355&gt;25,4,IF(BZ1355&gt;18,3,IF(BZ1355&gt;12,2,IF(BZ1355&gt;4,1,0))))-BX1355-2+1</f>
        <v/>
      </c>
      <c r="CE1355" s="30" t="n"/>
      <c r="CF1355" s="64">
        <f>CD1355*CI1355</f>
        <v/>
      </c>
      <c r="CG1355" s="65">
        <f>F1355-BY1355+1</f>
        <v/>
      </c>
      <c r="CH1355" s="64">
        <f>CE1355*16</f>
        <v/>
      </c>
      <c r="CI1355" s="66">
        <f>VLOOKUP(A1355,[1]DATA!$A$6:$AI$331,34,0)</f>
        <v/>
      </c>
      <c r="CJ1355" s="67">
        <f>VLOOKUP(A1355,[2]CHAMCONG!A$7:CI$333,79,0)</f>
        <v/>
      </c>
      <c r="CK1355" s="68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62">
        <f>COUNTIF($G1356:$BP1356,"a")+COUNTIF($G1356:$BP1356,"r0,a5")/2+COUNTIF($G1356:$BP1356,"p5,a5")/2</f>
        <v/>
      </c>
      <c r="BR1356" s="62">
        <f>COUNTIF($G1356:$BP1356,"d")+COUNTIF($G1356:$BP1356,"r0,d5")/2+COUNTIF($G1356:$BP1356,"p5,d5")/2</f>
        <v/>
      </c>
      <c r="BS1356" s="62">
        <f>COUNTIF($G1356:$BP1356,"b")+COUNTIF($G1356:$BP1356,"r0,b5")/2+COUNTIF($G1356:$BP1356,"p5,b5")/2</f>
        <v/>
      </c>
      <c r="BT1356" s="62">
        <f>COUNTIF($G1356:$BP1356,"c")+COUNTIF($G1356:$BP1356,"r0,c5")/2+COUNTIF($G1356:$BP1356,"p5,c5")/2</f>
        <v/>
      </c>
      <c r="BU1356" s="62">
        <f>COUNTIF($G1356:$BP1356,"KH")+COUNTIF($G1356:$BP1356,"TL")+COUNTIF($G1356:$BP1356,"L")</f>
        <v/>
      </c>
      <c r="BV1356" s="62" t="n"/>
      <c r="BW1356" s="62">
        <f>COUNTIF($G1356:$BP1356,"hh")</f>
        <v/>
      </c>
      <c r="BX1356" s="62">
        <f>COUNTIF($G1356:$BP1356,"nt7")</f>
        <v/>
      </c>
      <c r="BY1356" s="62">
        <f>COUNTIF($G1356:$BP1356,"P")+COUNTIF($G1356:$BP1356,"p5,a5")/2+COUNTIF($G1356:$BP1356,"p5,b5")/2+COUNTIF($G1356:$BP1356,"p5,c5")/2+COUNTIF($G1356:$BP1356,"p5,d5")/2</f>
        <v/>
      </c>
      <c r="BZ1356" s="63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4">
        <f>IF(BZ1356&gt;25,4,IF(BZ1356&gt;18,3,IF(BZ1356&gt;12,2,IF(BZ1356&gt;4,1,0))))-BX1356-2+1</f>
        <v/>
      </c>
      <c r="CE1356" s="30" t="n"/>
      <c r="CF1356" s="64">
        <f>CD1356*CI1356</f>
        <v/>
      </c>
      <c r="CG1356" s="65">
        <f>F1356-BY1356+1</f>
        <v/>
      </c>
      <c r="CH1356" s="64">
        <f>CE1356*16</f>
        <v/>
      </c>
      <c r="CI1356" s="66">
        <f>VLOOKUP(A1356,[1]DATA!$A$6:$AI$331,34,0)</f>
        <v/>
      </c>
      <c r="CJ1356" s="67">
        <f>VLOOKUP(A1356,[2]CHAMCONG!A$7:CI$333,79,0)</f>
        <v/>
      </c>
      <c r="CK1356" s="68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62">
        <f>COUNTIF($G1357:$BP1357,"a")+COUNTIF($G1357:$BP1357,"r0,a5")/2+COUNTIF($G1357:$BP1357,"p5,a5")/2</f>
        <v/>
      </c>
      <c r="BR1357" s="62">
        <f>COUNTIF($G1357:$BP1357,"d")+COUNTIF($G1357:$BP1357,"r0,d5")/2+COUNTIF($G1357:$BP1357,"p5,d5")/2</f>
        <v/>
      </c>
      <c r="BS1357" s="62">
        <f>COUNTIF($G1357:$BP1357,"b")+COUNTIF($G1357:$BP1357,"r0,b5")/2+COUNTIF($G1357:$BP1357,"p5,b5")/2</f>
        <v/>
      </c>
      <c r="BT1357" s="62">
        <f>COUNTIF($G1357:$BP1357,"c")+COUNTIF($G1357:$BP1357,"r0,c5")/2+COUNTIF($G1357:$BP1357,"p5,c5")/2</f>
        <v/>
      </c>
      <c r="BU1357" s="62">
        <f>COUNTIF($G1357:$BP1357,"KH")+COUNTIF($G1357:$BP1357,"TL")+COUNTIF($G1357:$BP1357,"L")</f>
        <v/>
      </c>
      <c r="BV1357" s="62" t="n"/>
      <c r="BW1357" s="62">
        <f>COUNTIF($G1357:$BP1357,"hh")</f>
        <v/>
      </c>
      <c r="BX1357" s="62">
        <f>COUNTIF($G1357:$BP1357,"nt7")</f>
        <v/>
      </c>
      <c r="BY1357" s="62">
        <f>COUNTIF($G1357:$BP1357,"P")+COUNTIF($G1357:$BP1357,"p5,a5")/2+COUNTIF($G1357:$BP1357,"p5,b5")/2+COUNTIF($G1357:$BP1357,"p5,c5")/2+COUNTIF($G1357:$BP1357,"p5,d5")/2</f>
        <v/>
      </c>
      <c r="BZ1357" s="63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4">
        <f>IF(BZ1357&gt;25,4,IF(BZ1357&gt;18,3,IF(BZ1357&gt;12,2,IF(BZ1357&gt;4,1,0))))-BX1357-2+1</f>
        <v/>
      </c>
      <c r="CE1357" s="30" t="n"/>
      <c r="CF1357" s="64">
        <f>CD1357*CI1357</f>
        <v/>
      </c>
      <c r="CG1357" s="65">
        <f>F1357-BY1357+1</f>
        <v/>
      </c>
      <c r="CH1357" s="64">
        <f>CE1357*16</f>
        <v/>
      </c>
      <c r="CI1357" s="66">
        <f>VLOOKUP(A1357,[1]DATA!$A$6:$AI$331,34,0)</f>
        <v/>
      </c>
      <c r="CJ1357" s="67">
        <f>VLOOKUP(A1357,[2]CHAMCONG!A$7:CI$333,79,0)</f>
        <v/>
      </c>
      <c r="CK1357" s="68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62">
        <f>COUNTIF($G1358:$BP1358,"a")+COUNTIF($G1358:$BP1358,"r0,a5")/2+COUNTIF($G1358:$BP1358,"p5,a5")/2</f>
        <v/>
      </c>
      <c r="BR1358" s="62">
        <f>COUNTIF($G1358:$BP1358,"d")+COUNTIF($G1358:$BP1358,"r0,d5")/2+COUNTIF($G1358:$BP1358,"p5,d5")/2</f>
        <v/>
      </c>
      <c r="BS1358" s="62">
        <f>COUNTIF($G1358:$BP1358,"b")+COUNTIF($G1358:$BP1358,"r0,b5")/2+COUNTIF($G1358:$BP1358,"p5,b5")/2</f>
        <v/>
      </c>
      <c r="BT1358" s="62">
        <f>COUNTIF($G1358:$BP1358,"c")+COUNTIF($G1358:$BP1358,"r0,c5")/2+COUNTIF($G1358:$BP1358,"p5,c5")/2</f>
        <v/>
      </c>
      <c r="BU1358" s="62">
        <f>COUNTIF($G1358:$BP1358,"KH")+COUNTIF($G1358:$BP1358,"TL")+COUNTIF($G1358:$BP1358,"L")</f>
        <v/>
      </c>
      <c r="BV1358" s="62" t="n"/>
      <c r="BW1358" s="62">
        <f>COUNTIF($G1358:$BP1358,"hh")</f>
        <v/>
      </c>
      <c r="BX1358" s="62">
        <f>COUNTIF($G1358:$BP1358,"nt7")</f>
        <v/>
      </c>
      <c r="BY1358" s="62">
        <f>COUNTIF($G1358:$BP1358,"P")+COUNTIF($G1358:$BP1358,"p5,a5")/2+COUNTIF($G1358:$BP1358,"p5,b5")/2+COUNTIF($G1358:$BP1358,"p5,c5")/2+COUNTIF($G1358:$BP1358,"p5,d5")/2</f>
        <v/>
      </c>
      <c r="BZ1358" s="63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4">
        <f>IF(BZ1358&gt;25,4,IF(BZ1358&gt;18,3,IF(BZ1358&gt;12,2,IF(BZ1358&gt;4,1,0))))-BX1358-2+1</f>
        <v/>
      </c>
      <c r="CE1358" s="30" t="n"/>
      <c r="CF1358" s="64">
        <f>CD1358*CI1358</f>
        <v/>
      </c>
      <c r="CG1358" s="65">
        <f>F1358-BY1358+1</f>
        <v/>
      </c>
      <c r="CH1358" s="64">
        <f>CE1358*16</f>
        <v/>
      </c>
      <c r="CI1358" s="66">
        <f>VLOOKUP(A1358,[1]DATA!$A$6:$AI$331,34,0)</f>
        <v/>
      </c>
      <c r="CJ1358" s="67">
        <f>VLOOKUP(A1358,[2]CHAMCONG!A$7:CI$333,79,0)</f>
        <v/>
      </c>
      <c r="CK1358" s="68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62">
        <f>COUNTIF($G1359:$BP1359,"a")+COUNTIF($G1359:$BP1359,"r0,a5")/2+COUNTIF($G1359:$BP1359,"p5,a5")/2</f>
        <v/>
      </c>
      <c r="BR1359" s="62">
        <f>COUNTIF($G1359:$BP1359,"d")+COUNTIF($G1359:$BP1359,"r0,d5")/2+COUNTIF($G1359:$BP1359,"p5,d5")/2</f>
        <v/>
      </c>
      <c r="BS1359" s="62">
        <f>COUNTIF($G1359:$BP1359,"b")+COUNTIF($G1359:$BP1359,"r0,b5")/2+COUNTIF($G1359:$BP1359,"p5,b5")/2</f>
        <v/>
      </c>
      <c r="BT1359" s="62">
        <f>COUNTIF($G1359:$BP1359,"c")+COUNTIF($G1359:$BP1359,"r0,c5")/2+COUNTIF($G1359:$BP1359,"p5,c5")/2</f>
        <v/>
      </c>
      <c r="BU1359" s="62">
        <f>COUNTIF($G1359:$BP1359,"KH")+COUNTIF($G1359:$BP1359,"TL")+COUNTIF($G1359:$BP1359,"L")</f>
        <v/>
      </c>
      <c r="BV1359" s="62" t="n"/>
      <c r="BW1359" s="62">
        <f>COUNTIF($G1359:$BP1359,"hh")</f>
        <v/>
      </c>
      <c r="BX1359" s="62">
        <f>COUNTIF($G1359:$BP1359,"nt7")</f>
        <v/>
      </c>
      <c r="BY1359" s="62">
        <f>COUNTIF($G1359:$BP1359,"P")+COUNTIF($G1359:$BP1359,"p5,a5")/2+COUNTIF($G1359:$BP1359,"p5,b5")/2+COUNTIF($G1359:$BP1359,"p5,c5")/2+COUNTIF($G1359:$BP1359,"p5,d5")/2</f>
        <v/>
      </c>
      <c r="BZ1359" s="63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4">
        <f>IF(BZ1359&gt;25,4,IF(BZ1359&gt;18,3,IF(BZ1359&gt;12,2,IF(BZ1359&gt;4,1,0))))-BX1359-2+1</f>
        <v/>
      </c>
      <c r="CE1359" s="30" t="n"/>
      <c r="CF1359" s="64">
        <f>CD1359*CI1359</f>
        <v/>
      </c>
      <c r="CG1359" s="65">
        <f>F1359-BY1359+1</f>
        <v/>
      </c>
      <c r="CH1359" s="64">
        <f>CE1359*16</f>
        <v/>
      </c>
      <c r="CI1359" s="66">
        <f>VLOOKUP(A1359,[1]DATA!$A$6:$AI$331,34,0)</f>
        <v/>
      </c>
      <c r="CJ1359" s="67">
        <f>VLOOKUP(A1359,[2]CHAMCONG!A$7:CI$333,79,0)</f>
        <v/>
      </c>
      <c r="CK1359" s="68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62">
        <f>COUNTIF($G1360:$BP1360,"a")+COUNTIF($G1360:$BP1360,"r0,a5")/2+COUNTIF($G1360:$BP1360,"p5,a5")/2</f>
        <v/>
      </c>
      <c r="BR1360" s="62">
        <f>COUNTIF($G1360:$BP1360,"d")+COUNTIF($G1360:$BP1360,"r0,d5")/2+COUNTIF($G1360:$BP1360,"p5,d5")/2</f>
        <v/>
      </c>
      <c r="BS1360" s="62">
        <f>COUNTIF($G1360:$BP1360,"b")+COUNTIF($G1360:$BP1360,"r0,b5")/2+COUNTIF($G1360:$BP1360,"p5,b5")/2</f>
        <v/>
      </c>
      <c r="BT1360" s="62">
        <f>COUNTIF($G1360:$BP1360,"c")+COUNTIF($G1360:$BP1360,"r0,c5")/2+COUNTIF($G1360:$BP1360,"p5,c5")/2</f>
        <v/>
      </c>
      <c r="BU1360" s="62">
        <f>COUNTIF($G1360:$BP1360,"KH")+COUNTIF($G1360:$BP1360,"TL")+COUNTIF($G1360:$BP1360,"L")</f>
        <v/>
      </c>
      <c r="BV1360" s="62" t="n"/>
      <c r="BW1360" s="62">
        <f>COUNTIF($G1360:$BP1360,"hh")</f>
        <v/>
      </c>
      <c r="BX1360" s="62">
        <f>COUNTIF($G1360:$BP1360,"nt7")</f>
        <v/>
      </c>
      <c r="BY1360" s="62">
        <f>COUNTIF($G1360:$BP1360,"P")+COUNTIF($G1360:$BP1360,"p5,a5")/2+COUNTIF($G1360:$BP1360,"p5,b5")/2+COUNTIF($G1360:$BP1360,"p5,c5")/2+COUNTIF($G1360:$BP1360,"p5,d5")/2</f>
        <v/>
      </c>
      <c r="BZ1360" s="63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4">
        <f>IF(BZ1360&gt;25,4,IF(BZ1360&gt;18,3,IF(BZ1360&gt;12,2,IF(BZ1360&gt;4,1,0))))-BX1360-2+1</f>
        <v/>
      </c>
      <c r="CE1360" s="30" t="n"/>
      <c r="CF1360" s="64">
        <f>CD1360*CI1360</f>
        <v/>
      </c>
      <c r="CG1360" s="65">
        <f>F1360-BY1360+1</f>
        <v/>
      </c>
      <c r="CH1360" s="64">
        <f>CE1360*16</f>
        <v/>
      </c>
      <c r="CI1360" s="66">
        <f>VLOOKUP(A1360,[1]DATA!$A$6:$AI$331,34,0)</f>
        <v/>
      </c>
      <c r="CJ1360" s="67">
        <f>VLOOKUP(A1360,[2]CHAMCONG!A$7:CI$333,79,0)</f>
        <v/>
      </c>
      <c r="CK1360" s="68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62">
        <f>COUNTIF($G1361:$BP1361,"a")+COUNTIF($G1361:$BP1361,"r0,a5")/2+COUNTIF($G1361:$BP1361,"p5,a5")/2</f>
        <v/>
      </c>
      <c r="BR1361" s="62">
        <f>COUNTIF($G1361:$BP1361,"d")+COUNTIF($G1361:$BP1361,"r0,d5")/2+COUNTIF($G1361:$BP1361,"p5,d5")/2</f>
        <v/>
      </c>
      <c r="BS1361" s="62">
        <f>COUNTIF($G1361:$BP1361,"b")+COUNTIF($G1361:$BP1361,"r0,b5")/2+COUNTIF($G1361:$BP1361,"p5,b5")/2</f>
        <v/>
      </c>
      <c r="BT1361" s="62">
        <f>COUNTIF($G1361:$BP1361,"c")+COUNTIF($G1361:$BP1361,"r0,c5")/2+COUNTIF($G1361:$BP1361,"p5,c5")/2</f>
        <v/>
      </c>
      <c r="BU1361" s="62">
        <f>COUNTIF($G1361:$BP1361,"KH")+COUNTIF($G1361:$BP1361,"TL")+COUNTIF($G1361:$BP1361,"L")</f>
        <v/>
      </c>
      <c r="BV1361" s="62" t="n"/>
      <c r="BW1361" s="62">
        <f>COUNTIF($G1361:$BP1361,"hh")</f>
        <v/>
      </c>
      <c r="BX1361" s="62">
        <f>COUNTIF($G1361:$BP1361,"nt7")</f>
        <v/>
      </c>
      <c r="BY1361" s="62">
        <f>COUNTIF($G1361:$BP1361,"P")+COUNTIF($G1361:$BP1361,"p5,a5")/2+COUNTIF($G1361:$BP1361,"p5,b5")/2+COUNTIF($G1361:$BP1361,"p5,c5")/2+COUNTIF($G1361:$BP1361,"p5,d5")/2</f>
        <v/>
      </c>
      <c r="BZ1361" s="63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4">
        <f>IF(BZ1361&gt;25,4,IF(BZ1361&gt;18,3,IF(BZ1361&gt;12,2,IF(BZ1361&gt;4,1,0))))-BX1361-2+1</f>
        <v/>
      </c>
      <c r="CE1361" s="30" t="n"/>
      <c r="CF1361" s="64">
        <f>CD1361*CI1361</f>
        <v/>
      </c>
      <c r="CG1361" s="65">
        <f>F1361-BY1361+1</f>
        <v/>
      </c>
      <c r="CH1361" s="64">
        <f>CE1361*16</f>
        <v/>
      </c>
      <c r="CI1361" s="66">
        <f>VLOOKUP(A1361,[1]DATA!$A$6:$AI$331,34,0)</f>
        <v/>
      </c>
      <c r="CJ1361" s="67">
        <f>VLOOKUP(A1361,[2]CHAMCONG!A$7:CI$333,79,0)</f>
        <v/>
      </c>
      <c r="CK1361" s="68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62">
        <f>COUNTIF($G1362:$BP1362,"a")+COUNTIF($G1362:$BP1362,"r0,a5")/2+COUNTIF($G1362:$BP1362,"p5,a5")/2</f>
        <v/>
      </c>
      <c r="BR1362" s="62">
        <f>COUNTIF($G1362:$BP1362,"d")+COUNTIF($G1362:$BP1362,"r0,d5")/2+COUNTIF($G1362:$BP1362,"p5,d5")/2</f>
        <v/>
      </c>
      <c r="BS1362" s="62">
        <f>COUNTIF($G1362:$BP1362,"b")+COUNTIF($G1362:$BP1362,"r0,b5")/2+COUNTIF($G1362:$BP1362,"p5,b5")/2</f>
        <v/>
      </c>
      <c r="BT1362" s="62">
        <f>COUNTIF($G1362:$BP1362,"c")+COUNTIF($G1362:$BP1362,"r0,c5")/2+COUNTIF($G1362:$BP1362,"p5,c5")/2</f>
        <v/>
      </c>
      <c r="BU1362" s="62">
        <f>COUNTIF($G1362:$BP1362,"KH")+COUNTIF($G1362:$BP1362,"TL")+COUNTIF($G1362:$BP1362,"L")</f>
        <v/>
      </c>
      <c r="BV1362" s="62" t="n"/>
      <c r="BW1362" s="62">
        <f>COUNTIF($G1362:$BP1362,"hh")</f>
        <v/>
      </c>
      <c r="BX1362" s="62">
        <f>COUNTIF($G1362:$BP1362,"nt7")</f>
        <v/>
      </c>
      <c r="BY1362" s="62">
        <f>COUNTIF($G1362:$BP1362,"P")+COUNTIF($G1362:$BP1362,"p5,a5")/2+COUNTIF($G1362:$BP1362,"p5,b5")/2+COUNTIF($G1362:$BP1362,"p5,c5")/2+COUNTIF($G1362:$BP1362,"p5,d5")/2</f>
        <v/>
      </c>
      <c r="BZ1362" s="63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4">
        <f>IF(BZ1362&gt;25,4,IF(BZ1362&gt;18,3,IF(BZ1362&gt;12,2,IF(BZ1362&gt;4,1,0))))-BX1362-2+1</f>
        <v/>
      </c>
      <c r="CE1362" s="30" t="n"/>
      <c r="CF1362" s="64">
        <f>CD1362*CI1362</f>
        <v/>
      </c>
      <c r="CG1362" s="65">
        <f>F1362-BY1362+1</f>
        <v/>
      </c>
      <c r="CH1362" s="64">
        <f>CE1362*16</f>
        <v/>
      </c>
      <c r="CI1362" s="66">
        <f>VLOOKUP(A1362,[1]DATA!$A$6:$AI$331,34,0)</f>
        <v/>
      </c>
      <c r="CJ1362" s="67">
        <f>VLOOKUP(A1362,[2]CHAMCONG!A$7:CI$333,79,0)</f>
        <v/>
      </c>
      <c r="CK1362" s="68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62">
        <f>COUNTIF($G1363:$BP1363,"a")+COUNTIF($G1363:$BP1363,"r0,a5")/2+COUNTIF($G1363:$BP1363,"p5,a5")/2</f>
        <v/>
      </c>
      <c r="BR1363" s="62">
        <f>COUNTIF($G1363:$BP1363,"d")+COUNTIF($G1363:$BP1363,"r0,d5")/2+COUNTIF($G1363:$BP1363,"p5,d5")/2</f>
        <v/>
      </c>
      <c r="BS1363" s="62">
        <f>COUNTIF($G1363:$BP1363,"b")+COUNTIF($G1363:$BP1363,"r0,b5")/2+COUNTIF($G1363:$BP1363,"p5,b5")/2</f>
        <v/>
      </c>
      <c r="BT1363" s="62">
        <f>COUNTIF($G1363:$BP1363,"c")+COUNTIF($G1363:$BP1363,"r0,c5")/2+COUNTIF($G1363:$BP1363,"p5,c5")/2</f>
        <v/>
      </c>
      <c r="BU1363" s="62">
        <f>COUNTIF($G1363:$BP1363,"KH")+COUNTIF($G1363:$BP1363,"TL")+COUNTIF($G1363:$BP1363,"L")</f>
        <v/>
      </c>
      <c r="BV1363" s="62" t="n"/>
      <c r="BW1363" s="62">
        <f>COUNTIF($G1363:$BP1363,"hh")</f>
        <v/>
      </c>
      <c r="BX1363" s="62">
        <f>COUNTIF($G1363:$BP1363,"nt7")</f>
        <v/>
      </c>
      <c r="BY1363" s="62">
        <f>COUNTIF($G1363:$BP1363,"P")+COUNTIF($G1363:$BP1363,"p5,a5")/2+COUNTIF($G1363:$BP1363,"p5,b5")/2+COUNTIF($G1363:$BP1363,"p5,c5")/2+COUNTIF($G1363:$BP1363,"p5,d5")/2</f>
        <v/>
      </c>
      <c r="BZ1363" s="63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4">
        <f>IF(BZ1363&gt;25,4,IF(BZ1363&gt;18,3,IF(BZ1363&gt;12,2,IF(BZ1363&gt;4,1,0))))-BX1363-2+1</f>
        <v/>
      </c>
      <c r="CE1363" s="30" t="n"/>
      <c r="CF1363" s="64">
        <f>CD1363*CI1363</f>
        <v/>
      </c>
      <c r="CG1363" s="65">
        <f>F1363-BY1363+1</f>
        <v/>
      </c>
      <c r="CH1363" s="64">
        <f>CE1363*16</f>
        <v/>
      </c>
      <c r="CI1363" s="66">
        <f>VLOOKUP(A1363,[1]DATA!$A$6:$AI$331,34,0)</f>
        <v/>
      </c>
      <c r="CJ1363" s="67">
        <f>VLOOKUP(A1363,[2]CHAMCONG!A$7:CI$333,79,0)</f>
        <v/>
      </c>
      <c r="CK1363" s="68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62">
        <f>COUNTIF($G1364:$BP1364,"a")+COUNTIF($G1364:$BP1364,"r0,a5")/2+COUNTIF($G1364:$BP1364,"p5,a5")/2</f>
        <v/>
      </c>
      <c r="BR1364" s="62">
        <f>COUNTIF($G1364:$BP1364,"d")+COUNTIF($G1364:$BP1364,"r0,d5")/2+COUNTIF($G1364:$BP1364,"p5,d5")/2</f>
        <v/>
      </c>
      <c r="BS1364" s="62">
        <f>COUNTIF($G1364:$BP1364,"b")+COUNTIF($G1364:$BP1364,"r0,b5")/2+COUNTIF($G1364:$BP1364,"p5,b5")/2</f>
        <v/>
      </c>
      <c r="BT1364" s="62">
        <f>COUNTIF($G1364:$BP1364,"c")+COUNTIF($G1364:$BP1364,"r0,c5")/2+COUNTIF($G1364:$BP1364,"p5,c5")/2</f>
        <v/>
      </c>
      <c r="BU1364" s="62">
        <f>COUNTIF($G1364:$BP1364,"KH")+COUNTIF($G1364:$BP1364,"TL")+COUNTIF($G1364:$BP1364,"L")</f>
        <v/>
      </c>
      <c r="BV1364" s="62" t="n"/>
      <c r="BW1364" s="62">
        <f>COUNTIF($G1364:$BP1364,"hh")</f>
        <v/>
      </c>
      <c r="BX1364" s="62">
        <f>COUNTIF($G1364:$BP1364,"nt7")</f>
        <v/>
      </c>
      <c r="BY1364" s="62">
        <f>COUNTIF($G1364:$BP1364,"P")+COUNTIF($G1364:$BP1364,"p5,a5")/2+COUNTIF($G1364:$BP1364,"p5,b5")/2+COUNTIF($G1364:$BP1364,"p5,c5")/2+COUNTIF($G1364:$BP1364,"p5,d5")/2</f>
        <v/>
      </c>
      <c r="BZ1364" s="63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4">
        <f>IF(BZ1364&gt;25,4,IF(BZ1364&gt;18,3,IF(BZ1364&gt;12,2,IF(BZ1364&gt;4,1,0))))-BX1364-2+1</f>
        <v/>
      </c>
      <c r="CE1364" s="30" t="n"/>
      <c r="CF1364" s="64">
        <f>CD1364*CI1364</f>
        <v/>
      </c>
      <c r="CG1364" s="65">
        <f>F1364-BY1364+1</f>
        <v/>
      </c>
      <c r="CH1364" s="64">
        <f>CE1364*16</f>
        <v/>
      </c>
      <c r="CI1364" s="66">
        <f>VLOOKUP(A1364,[1]DATA!$A$6:$AI$331,34,0)</f>
        <v/>
      </c>
      <c r="CJ1364" s="67">
        <f>VLOOKUP(A1364,[2]CHAMCONG!A$7:CI$333,79,0)</f>
        <v/>
      </c>
      <c r="CK1364" s="68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62">
        <f>COUNTIF($G1365:$BP1365,"a")+COUNTIF($G1365:$BP1365,"r0,a5")/2+COUNTIF($G1365:$BP1365,"p5,a5")/2</f>
        <v/>
      </c>
      <c r="BR1365" s="62">
        <f>COUNTIF($G1365:$BP1365,"d")+COUNTIF($G1365:$BP1365,"r0,d5")/2+COUNTIF($G1365:$BP1365,"p5,d5")/2</f>
        <v/>
      </c>
      <c r="BS1365" s="62">
        <f>COUNTIF($G1365:$BP1365,"b")+COUNTIF($G1365:$BP1365,"r0,b5")/2+COUNTIF($G1365:$BP1365,"p5,b5")/2</f>
        <v/>
      </c>
      <c r="BT1365" s="62">
        <f>COUNTIF($G1365:$BP1365,"c")+COUNTIF($G1365:$BP1365,"r0,c5")/2+COUNTIF($G1365:$BP1365,"p5,c5")/2</f>
        <v/>
      </c>
      <c r="BU1365" s="62">
        <f>COUNTIF($G1365:$BP1365,"KH")+COUNTIF($G1365:$BP1365,"TL")+COUNTIF($G1365:$BP1365,"L")</f>
        <v/>
      </c>
      <c r="BV1365" s="62" t="n"/>
      <c r="BW1365" s="62">
        <f>COUNTIF($G1365:$BP1365,"hh")</f>
        <v/>
      </c>
      <c r="BX1365" s="62">
        <f>COUNTIF($G1365:$BP1365,"nt7")</f>
        <v/>
      </c>
      <c r="BY1365" s="62">
        <f>COUNTIF($G1365:$BP1365,"P")+COUNTIF($G1365:$BP1365,"p5,a5")/2+COUNTIF($G1365:$BP1365,"p5,b5")/2+COUNTIF($G1365:$BP1365,"p5,c5")/2+COUNTIF($G1365:$BP1365,"p5,d5")/2</f>
        <v/>
      </c>
      <c r="BZ1365" s="63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4">
        <f>IF(BZ1365&gt;25,4,IF(BZ1365&gt;18,3,IF(BZ1365&gt;12,2,IF(BZ1365&gt;4,1,0))))-BX1365-2+1</f>
        <v/>
      </c>
      <c r="CE1365" s="30" t="n"/>
      <c r="CF1365" s="64">
        <f>CD1365*CI1365</f>
        <v/>
      </c>
      <c r="CG1365" s="65">
        <f>F1365-BY1365+1</f>
        <v/>
      </c>
      <c r="CH1365" s="64">
        <f>CE1365*16</f>
        <v/>
      </c>
      <c r="CI1365" s="66">
        <f>VLOOKUP(A1365,[1]DATA!$A$6:$AI$331,34,0)</f>
        <v/>
      </c>
      <c r="CJ1365" s="67">
        <f>VLOOKUP(A1365,[2]CHAMCONG!A$7:CI$333,79,0)</f>
        <v/>
      </c>
      <c r="CK1365" s="68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62">
        <f>COUNTIF($G1366:$BP1366,"a")+COUNTIF($G1366:$BP1366,"r0,a5")/2+COUNTIF($G1366:$BP1366,"p5,a5")/2</f>
        <v/>
      </c>
      <c r="BR1366" s="62">
        <f>COUNTIF($G1366:$BP1366,"d")+COUNTIF($G1366:$BP1366,"r0,d5")/2+COUNTIF($G1366:$BP1366,"p5,d5")/2</f>
        <v/>
      </c>
      <c r="BS1366" s="62">
        <f>COUNTIF($G1366:$BP1366,"b")+COUNTIF($G1366:$BP1366,"r0,b5")/2+COUNTIF($G1366:$BP1366,"p5,b5")/2</f>
        <v/>
      </c>
      <c r="BT1366" s="62">
        <f>COUNTIF($G1366:$BP1366,"c")+COUNTIF($G1366:$BP1366,"r0,c5")/2+COUNTIF($G1366:$BP1366,"p5,c5")/2</f>
        <v/>
      </c>
      <c r="BU1366" s="62">
        <f>COUNTIF($G1366:$BP1366,"KH")+COUNTIF($G1366:$BP1366,"TL")+COUNTIF($G1366:$BP1366,"L")</f>
        <v/>
      </c>
      <c r="BV1366" s="62" t="n"/>
      <c r="BW1366" s="62">
        <f>COUNTIF($G1366:$BP1366,"hh")</f>
        <v/>
      </c>
      <c r="BX1366" s="62">
        <f>COUNTIF($G1366:$BP1366,"nt7")</f>
        <v/>
      </c>
      <c r="BY1366" s="62">
        <f>COUNTIF($G1366:$BP1366,"P")+COUNTIF($G1366:$BP1366,"p5,a5")/2+COUNTIF($G1366:$BP1366,"p5,b5")/2+COUNTIF($G1366:$BP1366,"p5,c5")/2+COUNTIF($G1366:$BP1366,"p5,d5")/2</f>
        <v/>
      </c>
      <c r="BZ1366" s="63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4">
        <f>IF(BZ1366&gt;25,4,IF(BZ1366&gt;18,3,IF(BZ1366&gt;12,2,IF(BZ1366&gt;4,1,0))))-BX1366-2+1</f>
        <v/>
      </c>
      <c r="CE1366" s="30" t="n"/>
      <c r="CF1366" s="64">
        <f>CD1366*CI1366</f>
        <v/>
      </c>
      <c r="CG1366" s="65">
        <f>F1366-BY1366+1</f>
        <v/>
      </c>
      <c r="CH1366" s="64">
        <f>CE1366*16</f>
        <v/>
      </c>
      <c r="CI1366" s="66">
        <f>VLOOKUP(A1366,[1]DATA!$A$6:$AI$331,34,0)</f>
        <v/>
      </c>
      <c r="CJ1366" s="67">
        <f>VLOOKUP(A1366,[2]CHAMCONG!A$7:CI$333,79,0)</f>
        <v/>
      </c>
      <c r="CK1366" s="68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62">
        <f>COUNTIF($G1367:$BP1367,"a")+COUNTIF($G1367:$BP1367,"r0,a5")/2+COUNTIF($G1367:$BP1367,"p5,a5")/2</f>
        <v/>
      </c>
      <c r="BR1367" s="62">
        <f>COUNTIF($G1367:$BP1367,"d")+COUNTIF($G1367:$BP1367,"r0,d5")/2+COUNTIF($G1367:$BP1367,"p5,d5")/2</f>
        <v/>
      </c>
      <c r="BS1367" s="62">
        <f>COUNTIF($G1367:$BP1367,"b")+COUNTIF($G1367:$BP1367,"r0,b5")/2+COUNTIF($G1367:$BP1367,"p5,b5")/2</f>
        <v/>
      </c>
      <c r="BT1367" s="62">
        <f>COUNTIF($G1367:$BP1367,"c")+COUNTIF($G1367:$BP1367,"r0,c5")/2+COUNTIF($G1367:$BP1367,"p5,c5")/2</f>
        <v/>
      </c>
      <c r="BU1367" s="62">
        <f>COUNTIF($G1367:$BP1367,"KH")+COUNTIF($G1367:$BP1367,"TL")+COUNTIF($G1367:$BP1367,"L")</f>
        <v/>
      </c>
      <c r="BV1367" s="62" t="n"/>
      <c r="BW1367" s="62">
        <f>COUNTIF($G1367:$BP1367,"hh")</f>
        <v/>
      </c>
      <c r="BX1367" s="62">
        <f>COUNTIF($G1367:$BP1367,"nt7")</f>
        <v/>
      </c>
      <c r="BY1367" s="62">
        <f>COUNTIF($G1367:$BP1367,"P")+COUNTIF($G1367:$BP1367,"p5,a5")/2+COUNTIF($G1367:$BP1367,"p5,b5")/2+COUNTIF($G1367:$BP1367,"p5,c5")/2+COUNTIF($G1367:$BP1367,"p5,d5")/2</f>
        <v/>
      </c>
      <c r="BZ1367" s="63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4">
        <f>IF(BZ1367&gt;25,4,IF(BZ1367&gt;18,3,IF(BZ1367&gt;12,2,IF(BZ1367&gt;4,1,0))))-BX1367-2+1</f>
        <v/>
      </c>
      <c r="CE1367" s="30" t="n"/>
      <c r="CF1367" s="64">
        <f>CD1367*CI1367</f>
        <v/>
      </c>
      <c r="CG1367" s="65">
        <f>F1367-BY1367+1</f>
        <v/>
      </c>
      <c r="CH1367" s="64">
        <f>CE1367*16</f>
        <v/>
      </c>
      <c r="CI1367" s="66">
        <f>VLOOKUP(A1367,[1]DATA!$A$6:$AI$331,34,0)</f>
        <v/>
      </c>
      <c r="CJ1367" s="67">
        <f>VLOOKUP(A1367,[2]CHAMCONG!A$7:CI$333,79,0)</f>
        <v/>
      </c>
      <c r="CK1367" s="68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62">
        <f>COUNTIF($G1368:$BP1368,"a")+COUNTIF($G1368:$BP1368,"r0,a5")/2+COUNTIF($G1368:$BP1368,"p5,a5")/2</f>
        <v/>
      </c>
      <c r="BR1368" s="62">
        <f>COUNTIF($G1368:$BP1368,"d")+COUNTIF($G1368:$BP1368,"r0,d5")/2+COUNTIF($G1368:$BP1368,"p5,d5")/2</f>
        <v/>
      </c>
      <c r="BS1368" s="62">
        <f>COUNTIF($G1368:$BP1368,"b")+COUNTIF($G1368:$BP1368,"r0,b5")/2+COUNTIF($G1368:$BP1368,"p5,b5")/2</f>
        <v/>
      </c>
      <c r="BT1368" s="62">
        <f>COUNTIF($G1368:$BP1368,"c")+COUNTIF($G1368:$BP1368,"r0,c5")/2+COUNTIF($G1368:$BP1368,"p5,c5")/2</f>
        <v/>
      </c>
      <c r="BU1368" s="62">
        <f>COUNTIF($G1368:$BP1368,"KH")+COUNTIF($G1368:$BP1368,"TL")+COUNTIF($G1368:$BP1368,"L")</f>
        <v/>
      </c>
      <c r="BV1368" s="62" t="n"/>
      <c r="BW1368" s="62">
        <f>COUNTIF($G1368:$BP1368,"hh")</f>
        <v/>
      </c>
      <c r="BX1368" s="62">
        <f>COUNTIF($G1368:$BP1368,"nt7")</f>
        <v/>
      </c>
      <c r="BY1368" s="62">
        <f>COUNTIF($G1368:$BP1368,"P")+COUNTIF($G1368:$BP1368,"p5,a5")/2+COUNTIF($G1368:$BP1368,"p5,b5")/2+COUNTIF($G1368:$BP1368,"p5,c5")/2+COUNTIF($G1368:$BP1368,"p5,d5")/2</f>
        <v/>
      </c>
      <c r="BZ1368" s="63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4">
        <f>IF(BZ1368&gt;25,4,IF(BZ1368&gt;18,3,IF(BZ1368&gt;12,2,IF(BZ1368&gt;4,1,0))))-BX1368-2+1</f>
        <v/>
      </c>
      <c r="CE1368" s="30" t="n"/>
      <c r="CF1368" s="64">
        <f>CD1368*CI1368</f>
        <v/>
      </c>
      <c r="CG1368" s="65">
        <f>F1368-BY1368+1</f>
        <v/>
      </c>
      <c r="CH1368" s="64">
        <f>CE1368*16</f>
        <v/>
      </c>
      <c r="CI1368" s="66">
        <f>VLOOKUP(A1368,[1]DATA!$A$6:$AI$331,34,0)</f>
        <v/>
      </c>
      <c r="CJ1368" s="67">
        <f>VLOOKUP(A1368,[2]CHAMCONG!A$7:CI$333,79,0)</f>
        <v/>
      </c>
      <c r="CK1368" s="68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62">
        <f>COUNTIF($G1369:$BP1369,"a")+COUNTIF($G1369:$BP1369,"r0,a5")/2+COUNTIF($G1369:$BP1369,"p5,a5")/2</f>
        <v/>
      </c>
      <c r="BR1369" s="62">
        <f>COUNTIF($G1369:$BP1369,"d")+COUNTIF($G1369:$BP1369,"r0,d5")/2+COUNTIF($G1369:$BP1369,"p5,d5")/2</f>
        <v/>
      </c>
      <c r="BS1369" s="62">
        <f>COUNTIF($G1369:$BP1369,"b")+COUNTIF($G1369:$BP1369,"r0,b5")/2+COUNTIF($G1369:$BP1369,"p5,b5")/2</f>
        <v/>
      </c>
      <c r="BT1369" s="62">
        <f>COUNTIF($G1369:$BP1369,"c")+COUNTIF($G1369:$BP1369,"r0,c5")/2+COUNTIF($G1369:$BP1369,"p5,c5")/2</f>
        <v/>
      </c>
      <c r="BU1369" s="62">
        <f>COUNTIF($G1369:$BP1369,"KH")+COUNTIF($G1369:$BP1369,"TL")+COUNTIF($G1369:$BP1369,"L")</f>
        <v/>
      </c>
      <c r="BV1369" s="62" t="n"/>
      <c r="BW1369" s="62">
        <f>COUNTIF($G1369:$BP1369,"hh")</f>
        <v/>
      </c>
      <c r="BX1369" s="62">
        <f>COUNTIF($G1369:$BP1369,"nt7")</f>
        <v/>
      </c>
      <c r="BY1369" s="62">
        <f>COUNTIF($G1369:$BP1369,"P")+COUNTIF($G1369:$BP1369,"p5,a5")/2+COUNTIF($G1369:$BP1369,"p5,b5")/2+COUNTIF($G1369:$BP1369,"p5,c5")/2+COUNTIF($G1369:$BP1369,"p5,d5")/2</f>
        <v/>
      </c>
      <c r="BZ1369" s="63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4">
        <f>IF(BZ1369&gt;25,4,IF(BZ1369&gt;18,3,IF(BZ1369&gt;12,2,IF(BZ1369&gt;4,1,0))))-BX1369-2+1</f>
        <v/>
      </c>
      <c r="CE1369" s="30" t="n"/>
      <c r="CF1369" s="64">
        <f>CD1369*CI1369</f>
        <v/>
      </c>
      <c r="CG1369" s="65">
        <f>F1369-BY1369+1</f>
        <v/>
      </c>
      <c r="CH1369" s="64">
        <f>CE1369*16</f>
        <v/>
      </c>
      <c r="CI1369" s="66">
        <f>VLOOKUP(A1369,[1]DATA!$A$6:$AI$331,34,0)</f>
        <v/>
      </c>
      <c r="CJ1369" s="67">
        <f>VLOOKUP(A1369,[2]CHAMCONG!A$7:CI$333,79,0)</f>
        <v/>
      </c>
      <c r="CK1369" s="68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62">
        <f>COUNTIF($G1370:$BP1370,"a")+COUNTIF($G1370:$BP1370,"r0,a5")/2+COUNTIF($G1370:$BP1370,"p5,a5")/2</f>
        <v/>
      </c>
      <c r="BR1370" s="62">
        <f>COUNTIF($G1370:$BP1370,"d")+COUNTIF($G1370:$BP1370,"r0,d5")/2+COUNTIF($G1370:$BP1370,"p5,d5")/2</f>
        <v/>
      </c>
      <c r="BS1370" s="62">
        <f>COUNTIF($G1370:$BP1370,"b")+COUNTIF($G1370:$BP1370,"r0,b5")/2+COUNTIF($G1370:$BP1370,"p5,b5")/2</f>
        <v/>
      </c>
      <c r="BT1370" s="62">
        <f>COUNTIF($G1370:$BP1370,"c")+COUNTIF($G1370:$BP1370,"r0,c5")/2+COUNTIF($G1370:$BP1370,"p5,c5")/2</f>
        <v/>
      </c>
      <c r="BU1370" s="62">
        <f>COUNTIF($G1370:$BP1370,"KH")+COUNTIF($G1370:$BP1370,"TL")+COUNTIF($G1370:$BP1370,"L")</f>
        <v/>
      </c>
      <c r="BV1370" s="62" t="n"/>
      <c r="BW1370" s="62">
        <f>COUNTIF($G1370:$BP1370,"hh")</f>
        <v/>
      </c>
      <c r="BX1370" s="62">
        <f>COUNTIF($G1370:$BP1370,"nt7")</f>
        <v/>
      </c>
      <c r="BY1370" s="62">
        <f>COUNTIF($G1370:$BP1370,"P")+COUNTIF($G1370:$BP1370,"p5,a5")/2+COUNTIF($G1370:$BP1370,"p5,b5")/2+COUNTIF($G1370:$BP1370,"p5,c5")/2+COUNTIF($G1370:$BP1370,"p5,d5")/2</f>
        <v/>
      </c>
      <c r="BZ1370" s="63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4">
        <f>IF(BZ1370&gt;25,4,IF(BZ1370&gt;18,3,IF(BZ1370&gt;12,2,IF(BZ1370&gt;4,1,0))))-BX1370-2+1</f>
        <v/>
      </c>
      <c r="CE1370" s="30" t="n"/>
      <c r="CF1370" s="64">
        <f>CD1370*CI1370</f>
        <v/>
      </c>
      <c r="CG1370" s="65">
        <f>F1370-BY1370+1</f>
        <v/>
      </c>
      <c r="CH1370" s="64">
        <f>CE1370*16</f>
        <v/>
      </c>
      <c r="CI1370" s="66">
        <f>VLOOKUP(A1370,[1]DATA!$A$6:$AI$331,34,0)</f>
        <v/>
      </c>
      <c r="CJ1370" s="67">
        <f>VLOOKUP(A1370,[2]CHAMCONG!A$7:CI$333,79,0)</f>
        <v/>
      </c>
      <c r="CK1370" s="68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62">
        <f>COUNTIF($G1371:$BP1371,"a")+COUNTIF($G1371:$BP1371,"r0,a5")/2+COUNTIF($G1371:$BP1371,"p5,a5")/2</f>
        <v/>
      </c>
      <c r="BR1371" s="62">
        <f>COUNTIF($G1371:$BP1371,"d")+COUNTIF($G1371:$BP1371,"r0,d5")/2+COUNTIF($G1371:$BP1371,"p5,d5")/2</f>
        <v/>
      </c>
      <c r="BS1371" s="62">
        <f>COUNTIF($G1371:$BP1371,"b")+COUNTIF($G1371:$BP1371,"r0,b5")/2+COUNTIF($G1371:$BP1371,"p5,b5")/2</f>
        <v/>
      </c>
      <c r="BT1371" s="62">
        <f>COUNTIF($G1371:$BP1371,"c")+COUNTIF($G1371:$BP1371,"r0,c5")/2+COUNTIF($G1371:$BP1371,"p5,c5")/2</f>
        <v/>
      </c>
      <c r="BU1371" s="62">
        <f>COUNTIF($G1371:$BP1371,"KH")+COUNTIF($G1371:$BP1371,"TL")+COUNTIF($G1371:$BP1371,"L")</f>
        <v/>
      </c>
      <c r="BV1371" s="62" t="n"/>
      <c r="BW1371" s="62">
        <f>COUNTIF($G1371:$BP1371,"hh")</f>
        <v/>
      </c>
      <c r="BX1371" s="62">
        <f>COUNTIF($G1371:$BP1371,"nt7")</f>
        <v/>
      </c>
      <c r="BY1371" s="62">
        <f>COUNTIF($G1371:$BP1371,"P")+COUNTIF($G1371:$BP1371,"p5,a5")/2+COUNTIF($G1371:$BP1371,"p5,b5")/2+COUNTIF($G1371:$BP1371,"p5,c5")/2+COUNTIF($G1371:$BP1371,"p5,d5")/2</f>
        <v/>
      </c>
      <c r="BZ1371" s="63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4">
        <f>IF(BZ1371&gt;25,4,IF(BZ1371&gt;18,3,IF(BZ1371&gt;12,2,IF(BZ1371&gt;4,1,0))))-BX1371-2+1</f>
        <v/>
      </c>
      <c r="CE1371" s="30" t="n"/>
      <c r="CF1371" s="64">
        <f>CD1371*CI1371</f>
        <v/>
      </c>
      <c r="CG1371" s="65">
        <f>F1371-BY1371+1</f>
        <v/>
      </c>
      <c r="CH1371" s="64">
        <f>CE1371*16</f>
        <v/>
      </c>
      <c r="CI1371" s="66">
        <f>VLOOKUP(A1371,[1]DATA!$A$6:$AI$331,34,0)</f>
        <v/>
      </c>
      <c r="CJ1371" s="67">
        <f>VLOOKUP(A1371,[2]CHAMCONG!A$7:CI$333,79,0)</f>
        <v/>
      </c>
      <c r="CK1371" s="68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62">
        <f>COUNTIF($G1372:$BP1372,"a")+COUNTIF($G1372:$BP1372,"r0,a5")/2+COUNTIF($G1372:$BP1372,"p5,a5")/2</f>
        <v/>
      </c>
      <c r="BR1372" s="62">
        <f>COUNTIF($G1372:$BP1372,"d")+COUNTIF($G1372:$BP1372,"r0,d5")/2+COUNTIF($G1372:$BP1372,"p5,d5")/2</f>
        <v/>
      </c>
      <c r="BS1372" s="62">
        <f>COUNTIF($G1372:$BP1372,"b")+COUNTIF($G1372:$BP1372,"r0,b5")/2+COUNTIF($G1372:$BP1372,"p5,b5")/2</f>
        <v/>
      </c>
      <c r="BT1372" s="62">
        <f>COUNTIF($G1372:$BP1372,"c")+COUNTIF($G1372:$BP1372,"r0,c5")/2+COUNTIF($G1372:$BP1372,"p5,c5")/2</f>
        <v/>
      </c>
      <c r="BU1372" s="62">
        <f>COUNTIF($G1372:$BP1372,"KH")+COUNTIF($G1372:$BP1372,"TL")+COUNTIF($G1372:$BP1372,"L")</f>
        <v/>
      </c>
      <c r="BV1372" s="62" t="n"/>
      <c r="BW1372" s="62">
        <f>COUNTIF($G1372:$BP1372,"hh")</f>
        <v/>
      </c>
      <c r="BX1372" s="62">
        <f>COUNTIF($G1372:$BP1372,"nt7")</f>
        <v/>
      </c>
      <c r="BY1372" s="62">
        <f>COUNTIF($G1372:$BP1372,"P")+COUNTIF($G1372:$BP1372,"p5,a5")/2+COUNTIF($G1372:$BP1372,"p5,b5")/2+COUNTIF($G1372:$BP1372,"p5,c5")/2+COUNTIF($G1372:$BP1372,"p5,d5")/2</f>
        <v/>
      </c>
      <c r="BZ1372" s="63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4">
        <f>IF(BZ1372&gt;25,4,IF(BZ1372&gt;18,3,IF(BZ1372&gt;12,2,IF(BZ1372&gt;4,1,0))))-BX1372-2+1</f>
        <v/>
      </c>
      <c r="CE1372" s="30" t="n"/>
      <c r="CF1372" s="64">
        <f>CD1372*CI1372</f>
        <v/>
      </c>
      <c r="CG1372" s="65">
        <f>F1372-BY1372+1</f>
        <v/>
      </c>
      <c r="CH1372" s="64">
        <f>CE1372*16</f>
        <v/>
      </c>
      <c r="CI1372" s="66">
        <f>VLOOKUP(A1372,[1]DATA!$A$6:$AI$331,34,0)</f>
        <v/>
      </c>
      <c r="CJ1372" s="67">
        <f>VLOOKUP(A1372,[2]CHAMCONG!A$7:CI$333,79,0)</f>
        <v/>
      </c>
      <c r="CK1372" s="68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62">
        <f>COUNTIF($G1373:$BP1373,"a")+COUNTIF($G1373:$BP1373,"r0,a5")/2+COUNTIF($G1373:$BP1373,"p5,a5")/2</f>
        <v/>
      </c>
      <c r="BR1373" s="62">
        <f>COUNTIF($G1373:$BP1373,"d")+COUNTIF($G1373:$BP1373,"r0,d5")/2+COUNTIF($G1373:$BP1373,"p5,d5")/2</f>
        <v/>
      </c>
      <c r="BS1373" s="62">
        <f>COUNTIF($G1373:$BP1373,"b")+COUNTIF($G1373:$BP1373,"r0,b5")/2+COUNTIF($G1373:$BP1373,"p5,b5")/2</f>
        <v/>
      </c>
      <c r="BT1373" s="62">
        <f>COUNTIF($G1373:$BP1373,"c")+COUNTIF($G1373:$BP1373,"r0,c5")/2+COUNTIF($G1373:$BP1373,"p5,c5")/2</f>
        <v/>
      </c>
      <c r="BU1373" s="62">
        <f>COUNTIF($G1373:$BP1373,"KH")+COUNTIF($G1373:$BP1373,"TL")+COUNTIF($G1373:$BP1373,"L")</f>
        <v/>
      </c>
      <c r="BV1373" s="62" t="n"/>
      <c r="BW1373" s="62">
        <f>COUNTIF($G1373:$BP1373,"hh")</f>
        <v/>
      </c>
      <c r="BX1373" s="62">
        <f>COUNTIF($G1373:$BP1373,"nt7")</f>
        <v/>
      </c>
      <c r="BY1373" s="62">
        <f>COUNTIF($G1373:$BP1373,"P")+COUNTIF($G1373:$BP1373,"p5,a5")/2+COUNTIF($G1373:$BP1373,"p5,b5")/2+COUNTIF($G1373:$BP1373,"p5,c5")/2+COUNTIF($G1373:$BP1373,"p5,d5")/2</f>
        <v/>
      </c>
      <c r="BZ1373" s="63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4">
        <f>IF(BZ1373&gt;25,4,IF(BZ1373&gt;18,3,IF(BZ1373&gt;12,2,IF(BZ1373&gt;4,1,0))))-BX1373-2+1</f>
        <v/>
      </c>
      <c r="CE1373" s="30" t="n"/>
      <c r="CF1373" s="64">
        <f>CD1373*CI1373</f>
        <v/>
      </c>
      <c r="CG1373" s="65">
        <f>F1373-BY1373+1</f>
        <v/>
      </c>
      <c r="CH1373" s="64">
        <f>CE1373*16</f>
        <v/>
      </c>
      <c r="CI1373" s="66">
        <f>VLOOKUP(A1373,[1]DATA!$A$6:$AI$331,34,0)</f>
        <v/>
      </c>
      <c r="CJ1373" s="67">
        <f>VLOOKUP(A1373,[2]CHAMCONG!A$7:CI$333,79,0)</f>
        <v/>
      </c>
      <c r="CK1373" s="68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62">
        <f>COUNTIF($G1374:$BP1374,"a")+COUNTIF($G1374:$BP1374,"r0,a5")/2+COUNTIF($G1374:$BP1374,"p5,a5")/2</f>
        <v/>
      </c>
      <c r="BR1374" s="62">
        <f>COUNTIF($G1374:$BP1374,"d")+COUNTIF($G1374:$BP1374,"r0,d5")/2+COUNTIF($G1374:$BP1374,"p5,d5")/2</f>
        <v/>
      </c>
      <c r="BS1374" s="62">
        <f>COUNTIF($G1374:$BP1374,"b")+COUNTIF($G1374:$BP1374,"r0,b5")/2+COUNTIF($G1374:$BP1374,"p5,b5")/2</f>
        <v/>
      </c>
      <c r="BT1374" s="62">
        <f>COUNTIF($G1374:$BP1374,"c")+COUNTIF($G1374:$BP1374,"r0,c5")/2+COUNTIF($G1374:$BP1374,"p5,c5")/2</f>
        <v/>
      </c>
      <c r="BU1374" s="62">
        <f>COUNTIF($G1374:$BP1374,"KH")+COUNTIF($G1374:$BP1374,"TL")+COUNTIF($G1374:$BP1374,"L")</f>
        <v/>
      </c>
      <c r="BV1374" s="62" t="n"/>
      <c r="BW1374" s="62">
        <f>COUNTIF($G1374:$BP1374,"hh")</f>
        <v/>
      </c>
      <c r="BX1374" s="62">
        <f>COUNTIF($G1374:$BP1374,"nt7")</f>
        <v/>
      </c>
      <c r="BY1374" s="62">
        <f>COUNTIF($G1374:$BP1374,"P")+COUNTIF($G1374:$BP1374,"p5,a5")/2+COUNTIF($G1374:$BP1374,"p5,b5")/2+COUNTIF($G1374:$BP1374,"p5,c5")/2+COUNTIF($G1374:$BP1374,"p5,d5")/2</f>
        <v/>
      </c>
      <c r="BZ1374" s="63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4">
        <f>IF(BZ1374&gt;25,4,IF(BZ1374&gt;18,3,IF(BZ1374&gt;12,2,IF(BZ1374&gt;4,1,0))))-BX1374-2+1</f>
        <v/>
      </c>
      <c r="CE1374" s="30" t="n"/>
      <c r="CF1374" s="64">
        <f>CD1374*CI1374</f>
        <v/>
      </c>
      <c r="CG1374" s="65">
        <f>F1374-BY1374+1</f>
        <v/>
      </c>
      <c r="CH1374" s="64">
        <f>CE1374*16</f>
        <v/>
      </c>
      <c r="CI1374" s="66">
        <f>VLOOKUP(A1374,[1]DATA!$A$6:$AI$331,34,0)</f>
        <v/>
      </c>
      <c r="CJ1374" s="67">
        <f>VLOOKUP(A1374,[2]CHAMCONG!A$7:CI$333,79,0)</f>
        <v/>
      </c>
      <c r="CK1374" s="68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62">
        <f>COUNTIF($G1375:$BP1375,"a")+COUNTIF($G1375:$BP1375,"r0,a5")/2+COUNTIF($G1375:$BP1375,"p5,a5")/2</f>
        <v/>
      </c>
      <c r="BR1375" s="62">
        <f>COUNTIF($G1375:$BP1375,"d")+COUNTIF($G1375:$BP1375,"r0,d5")/2+COUNTIF($G1375:$BP1375,"p5,d5")/2</f>
        <v/>
      </c>
      <c r="BS1375" s="62">
        <f>COUNTIF($G1375:$BP1375,"b")+COUNTIF($G1375:$BP1375,"r0,b5")/2+COUNTIF($G1375:$BP1375,"p5,b5")/2</f>
        <v/>
      </c>
      <c r="BT1375" s="62">
        <f>COUNTIF($G1375:$BP1375,"c")+COUNTIF($G1375:$BP1375,"r0,c5")/2+COUNTIF($G1375:$BP1375,"p5,c5")/2</f>
        <v/>
      </c>
      <c r="BU1375" s="62">
        <f>COUNTIF($G1375:$BP1375,"KH")+COUNTIF($G1375:$BP1375,"TL")+COUNTIF($G1375:$BP1375,"L")</f>
        <v/>
      </c>
      <c r="BV1375" s="62" t="n"/>
      <c r="BW1375" s="62">
        <f>COUNTIF($G1375:$BP1375,"hh")</f>
        <v/>
      </c>
      <c r="BX1375" s="62">
        <f>COUNTIF($G1375:$BP1375,"nt7")</f>
        <v/>
      </c>
      <c r="BY1375" s="62">
        <f>COUNTIF($G1375:$BP1375,"P")+COUNTIF($G1375:$BP1375,"p5,a5")/2+COUNTIF($G1375:$BP1375,"p5,b5")/2+COUNTIF($G1375:$BP1375,"p5,c5")/2+COUNTIF($G1375:$BP1375,"p5,d5")/2</f>
        <v/>
      </c>
      <c r="BZ1375" s="63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4">
        <f>IF(BZ1375&gt;25,4,IF(BZ1375&gt;18,3,IF(BZ1375&gt;12,2,IF(BZ1375&gt;4,1,0))))-BX1375-2+1</f>
        <v/>
      </c>
      <c r="CE1375" s="30" t="n"/>
      <c r="CF1375" s="64">
        <f>CD1375*CI1375</f>
        <v/>
      </c>
      <c r="CG1375" s="65">
        <f>F1375-BY1375+1</f>
        <v/>
      </c>
      <c r="CH1375" s="64">
        <f>CE1375*16</f>
        <v/>
      </c>
      <c r="CI1375" s="66">
        <f>VLOOKUP(A1375,[1]DATA!$A$6:$AI$331,34,0)</f>
        <v/>
      </c>
      <c r="CJ1375" s="67">
        <f>VLOOKUP(A1375,[2]CHAMCONG!A$7:CI$333,79,0)</f>
        <v/>
      </c>
      <c r="CK1375" s="68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62">
        <f>COUNTIF($G1376:$BP1376,"a")+COUNTIF($G1376:$BP1376,"r0,a5")/2+COUNTIF($G1376:$BP1376,"p5,a5")/2</f>
        <v/>
      </c>
      <c r="BR1376" s="62">
        <f>COUNTIF($G1376:$BP1376,"d")+COUNTIF($G1376:$BP1376,"r0,d5")/2+COUNTIF($G1376:$BP1376,"p5,d5")/2</f>
        <v/>
      </c>
      <c r="BS1376" s="62">
        <f>COUNTIF($G1376:$BP1376,"b")+COUNTIF($G1376:$BP1376,"r0,b5")/2+COUNTIF($G1376:$BP1376,"p5,b5")/2</f>
        <v/>
      </c>
      <c r="BT1376" s="62">
        <f>COUNTIF($G1376:$BP1376,"c")+COUNTIF($G1376:$BP1376,"r0,c5")/2+COUNTIF($G1376:$BP1376,"p5,c5")/2</f>
        <v/>
      </c>
      <c r="BU1376" s="62">
        <f>COUNTIF($G1376:$BP1376,"KH")+COUNTIF($G1376:$BP1376,"TL")+COUNTIF($G1376:$BP1376,"L")</f>
        <v/>
      </c>
      <c r="BV1376" s="62" t="n"/>
      <c r="BW1376" s="62">
        <f>COUNTIF($G1376:$BP1376,"hh")</f>
        <v/>
      </c>
      <c r="BX1376" s="62">
        <f>COUNTIF($G1376:$BP1376,"nt7")</f>
        <v/>
      </c>
      <c r="BY1376" s="62">
        <f>COUNTIF($G1376:$BP1376,"P")+COUNTIF($G1376:$BP1376,"p5,a5")/2+COUNTIF($G1376:$BP1376,"p5,b5")/2+COUNTIF($G1376:$BP1376,"p5,c5")/2+COUNTIF($G1376:$BP1376,"p5,d5")/2</f>
        <v/>
      </c>
      <c r="BZ1376" s="63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4">
        <f>IF(BZ1376&gt;25,4,IF(BZ1376&gt;18,3,IF(BZ1376&gt;12,2,IF(BZ1376&gt;4,1,0))))-BX1376-2+1</f>
        <v/>
      </c>
      <c r="CE1376" s="30" t="n"/>
      <c r="CF1376" s="64">
        <f>CD1376*CI1376</f>
        <v/>
      </c>
      <c r="CG1376" s="65">
        <f>F1376-BY1376+1</f>
        <v/>
      </c>
      <c r="CH1376" s="64">
        <f>CE1376*16</f>
        <v/>
      </c>
      <c r="CI1376" s="66">
        <f>VLOOKUP(A1376,[1]DATA!$A$6:$AI$331,34,0)</f>
        <v/>
      </c>
      <c r="CJ1376" s="67">
        <f>VLOOKUP(A1376,[2]CHAMCONG!A$7:CI$333,79,0)</f>
        <v/>
      </c>
      <c r="CK1376" s="68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62">
        <f>COUNTIF($G1377:$BP1377,"a")+COUNTIF($G1377:$BP1377,"r0,a5")/2+COUNTIF($G1377:$BP1377,"p5,a5")/2</f>
        <v/>
      </c>
      <c r="BR1377" s="62">
        <f>COUNTIF($G1377:$BP1377,"d")+COUNTIF($G1377:$BP1377,"r0,d5")/2+COUNTIF($G1377:$BP1377,"p5,d5")/2</f>
        <v/>
      </c>
      <c r="BS1377" s="62">
        <f>COUNTIF($G1377:$BP1377,"b")+COUNTIF($G1377:$BP1377,"r0,b5")/2+COUNTIF($G1377:$BP1377,"p5,b5")/2</f>
        <v/>
      </c>
      <c r="BT1377" s="62">
        <f>COUNTIF($G1377:$BP1377,"c")+COUNTIF($G1377:$BP1377,"r0,c5")/2+COUNTIF($G1377:$BP1377,"p5,c5")/2</f>
        <v/>
      </c>
      <c r="BU1377" s="62">
        <f>COUNTIF($G1377:$BP1377,"KH")+COUNTIF($G1377:$BP1377,"TL")+COUNTIF($G1377:$BP1377,"L")</f>
        <v/>
      </c>
      <c r="BV1377" s="62" t="n"/>
      <c r="BW1377" s="62">
        <f>COUNTIF($G1377:$BP1377,"hh")</f>
        <v/>
      </c>
      <c r="BX1377" s="62">
        <f>COUNTIF($G1377:$BP1377,"nt7")</f>
        <v/>
      </c>
      <c r="BY1377" s="62">
        <f>COUNTIF($G1377:$BP1377,"P")+COUNTIF($G1377:$BP1377,"p5,a5")/2+COUNTIF($G1377:$BP1377,"p5,b5")/2+COUNTIF($G1377:$BP1377,"p5,c5")/2+COUNTIF($G1377:$BP1377,"p5,d5")/2</f>
        <v/>
      </c>
      <c r="BZ1377" s="63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4">
        <f>IF(BZ1377&gt;25,4,IF(BZ1377&gt;18,3,IF(BZ1377&gt;12,2,IF(BZ1377&gt;4,1,0))))-BX1377-2+1</f>
        <v/>
      </c>
      <c r="CE1377" s="30" t="n"/>
      <c r="CF1377" s="64">
        <f>CD1377*CI1377</f>
        <v/>
      </c>
      <c r="CG1377" s="65">
        <f>F1377-BY1377+1</f>
        <v/>
      </c>
      <c r="CH1377" s="64">
        <f>CE1377*16</f>
        <v/>
      </c>
      <c r="CI1377" s="66">
        <f>VLOOKUP(A1377,[1]DATA!$A$6:$AI$331,34,0)</f>
        <v/>
      </c>
      <c r="CJ1377" s="67">
        <f>VLOOKUP(A1377,[2]CHAMCONG!A$7:CI$333,79,0)</f>
        <v/>
      </c>
      <c r="CK1377" s="68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62">
        <f>COUNTIF($G1378:$BP1378,"a")+COUNTIF($G1378:$BP1378,"r0,a5")/2+COUNTIF($G1378:$BP1378,"p5,a5")/2</f>
        <v/>
      </c>
      <c r="BR1378" s="62">
        <f>COUNTIF($G1378:$BP1378,"d")+COUNTIF($G1378:$BP1378,"r0,d5")/2+COUNTIF($G1378:$BP1378,"p5,d5")/2</f>
        <v/>
      </c>
      <c r="BS1378" s="62">
        <f>COUNTIF($G1378:$BP1378,"b")+COUNTIF($G1378:$BP1378,"r0,b5")/2+COUNTIF($G1378:$BP1378,"p5,b5")/2</f>
        <v/>
      </c>
      <c r="BT1378" s="62">
        <f>COUNTIF($G1378:$BP1378,"c")+COUNTIF($G1378:$BP1378,"r0,c5")/2+COUNTIF($G1378:$BP1378,"p5,c5")/2</f>
        <v/>
      </c>
      <c r="BU1378" s="62">
        <f>COUNTIF($G1378:$BP1378,"KH")+COUNTIF($G1378:$BP1378,"TL")+COUNTIF($G1378:$BP1378,"L")</f>
        <v/>
      </c>
      <c r="BV1378" s="62" t="n"/>
      <c r="BW1378" s="62">
        <f>COUNTIF($G1378:$BP1378,"hh")</f>
        <v/>
      </c>
      <c r="BX1378" s="62">
        <f>COUNTIF($G1378:$BP1378,"nt7")</f>
        <v/>
      </c>
      <c r="BY1378" s="62">
        <f>COUNTIF($G1378:$BP1378,"P")+COUNTIF($G1378:$BP1378,"p5,a5")/2+COUNTIF($G1378:$BP1378,"p5,b5")/2+COUNTIF($G1378:$BP1378,"p5,c5")/2+COUNTIF($G1378:$BP1378,"p5,d5")/2</f>
        <v/>
      </c>
      <c r="BZ1378" s="63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4">
        <f>IF(BZ1378&gt;25,4,IF(BZ1378&gt;18,3,IF(BZ1378&gt;12,2,IF(BZ1378&gt;4,1,0))))-BX1378-2+1</f>
        <v/>
      </c>
      <c r="CE1378" s="30" t="n"/>
      <c r="CF1378" s="64">
        <f>CD1378*CI1378</f>
        <v/>
      </c>
      <c r="CG1378" s="65">
        <f>F1378-BY1378+1</f>
        <v/>
      </c>
      <c r="CH1378" s="64">
        <f>CE1378*16</f>
        <v/>
      </c>
      <c r="CI1378" s="66">
        <f>VLOOKUP(A1378,[1]DATA!$A$6:$AI$331,34,0)</f>
        <v/>
      </c>
      <c r="CJ1378" s="67">
        <f>VLOOKUP(A1378,[2]CHAMCONG!A$7:CI$333,79,0)</f>
        <v/>
      </c>
      <c r="CK1378" s="68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62">
        <f>COUNTIF($G1379:$BP1379,"a")+COUNTIF($G1379:$BP1379,"r0,a5")/2+COUNTIF($G1379:$BP1379,"p5,a5")/2</f>
        <v/>
      </c>
      <c r="BR1379" s="62">
        <f>COUNTIF($G1379:$BP1379,"d")+COUNTIF($G1379:$BP1379,"r0,d5")/2+COUNTIF($G1379:$BP1379,"p5,d5")/2</f>
        <v/>
      </c>
      <c r="BS1379" s="62">
        <f>COUNTIF($G1379:$BP1379,"b")+COUNTIF($G1379:$BP1379,"r0,b5")/2+COUNTIF($G1379:$BP1379,"p5,b5")/2</f>
        <v/>
      </c>
      <c r="BT1379" s="62">
        <f>COUNTIF($G1379:$BP1379,"c")+COUNTIF($G1379:$BP1379,"r0,c5")/2+COUNTIF($G1379:$BP1379,"p5,c5")/2</f>
        <v/>
      </c>
      <c r="BU1379" s="62">
        <f>COUNTIF($G1379:$BP1379,"KH")+COUNTIF($G1379:$BP1379,"TL")+COUNTIF($G1379:$BP1379,"L")</f>
        <v/>
      </c>
      <c r="BV1379" s="62" t="n"/>
      <c r="BW1379" s="62">
        <f>COUNTIF($G1379:$BP1379,"hh")</f>
        <v/>
      </c>
      <c r="BX1379" s="62">
        <f>COUNTIF($G1379:$BP1379,"nt7")</f>
        <v/>
      </c>
      <c r="BY1379" s="62">
        <f>COUNTIF($G1379:$BP1379,"P")+COUNTIF($G1379:$BP1379,"p5,a5")/2+COUNTIF($G1379:$BP1379,"p5,b5")/2+COUNTIF($G1379:$BP1379,"p5,c5")/2+COUNTIF($G1379:$BP1379,"p5,d5")/2</f>
        <v/>
      </c>
      <c r="BZ1379" s="63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4">
        <f>IF(BZ1379&gt;25,4,IF(BZ1379&gt;18,3,IF(BZ1379&gt;12,2,IF(BZ1379&gt;4,1,0))))-BX1379-2+1</f>
        <v/>
      </c>
      <c r="CE1379" s="30" t="n"/>
      <c r="CF1379" s="64">
        <f>CD1379*CI1379</f>
        <v/>
      </c>
      <c r="CG1379" s="65">
        <f>F1379-BY1379+1</f>
        <v/>
      </c>
      <c r="CH1379" s="64">
        <f>CE1379*16</f>
        <v/>
      </c>
      <c r="CI1379" s="66">
        <f>VLOOKUP(A1379,[1]DATA!$A$6:$AI$331,34,0)</f>
        <v/>
      </c>
      <c r="CJ1379" s="67">
        <f>VLOOKUP(A1379,[2]CHAMCONG!A$7:CI$333,79,0)</f>
        <v/>
      </c>
      <c r="CK1379" s="68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62">
        <f>COUNTIF($G1380:$BP1380,"a")+COUNTIF($G1380:$BP1380,"r0,a5")/2+COUNTIF($G1380:$BP1380,"p5,a5")/2</f>
        <v/>
      </c>
      <c r="BR1380" s="62">
        <f>COUNTIF($G1380:$BP1380,"d")+COUNTIF($G1380:$BP1380,"r0,d5")/2+COUNTIF($G1380:$BP1380,"p5,d5")/2</f>
        <v/>
      </c>
      <c r="BS1380" s="62">
        <f>COUNTIF($G1380:$BP1380,"b")+COUNTIF($G1380:$BP1380,"r0,b5")/2+COUNTIF($G1380:$BP1380,"p5,b5")/2</f>
        <v/>
      </c>
      <c r="BT1380" s="62">
        <f>COUNTIF($G1380:$BP1380,"c")+COUNTIF($G1380:$BP1380,"r0,c5")/2+COUNTIF($G1380:$BP1380,"p5,c5")/2</f>
        <v/>
      </c>
      <c r="BU1380" s="62">
        <f>COUNTIF($G1380:$BP1380,"KH")+COUNTIF($G1380:$BP1380,"TL")+COUNTIF($G1380:$BP1380,"L")</f>
        <v/>
      </c>
      <c r="BV1380" s="62" t="n"/>
      <c r="BW1380" s="62">
        <f>COUNTIF($G1380:$BP1380,"hh")</f>
        <v/>
      </c>
      <c r="BX1380" s="62">
        <f>COUNTIF($G1380:$BP1380,"nt7")</f>
        <v/>
      </c>
      <c r="BY1380" s="62">
        <f>COUNTIF($G1380:$BP1380,"P")+COUNTIF($G1380:$BP1380,"p5,a5")/2+COUNTIF($G1380:$BP1380,"p5,b5")/2+COUNTIF($G1380:$BP1380,"p5,c5")/2+COUNTIF($G1380:$BP1380,"p5,d5")/2</f>
        <v/>
      </c>
      <c r="BZ1380" s="63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4">
        <f>IF(BZ1380&gt;25,4,IF(BZ1380&gt;18,3,IF(BZ1380&gt;12,2,IF(BZ1380&gt;4,1,0))))-BX1380-2+1</f>
        <v/>
      </c>
      <c r="CE1380" s="30" t="n"/>
      <c r="CF1380" s="64">
        <f>CD1380*CI1380</f>
        <v/>
      </c>
      <c r="CG1380" s="65">
        <f>F1380-BY1380+1</f>
        <v/>
      </c>
      <c r="CH1380" s="64">
        <f>CE1380*16</f>
        <v/>
      </c>
      <c r="CI1380" s="66">
        <f>VLOOKUP(A1380,[1]DATA!$A$6:$AI$331,34,0)</f>
        <v/>
      </c>
      <c r="CJ1380" s="67">
        <f>VLOOKUP(A1380,[2]CHAMCONG!A$7:CI$333,79,0)</f>
        <v/>
      </c>
      <c r="CK1380" s="68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62">
        <f>COUNTIF($G1381:$BP1381,"a")+COUNTIF($G1381:$BP1381,"r0,a5")/2+COUNTIF($G1381:$BP1381,"p5,a5")/2</f>
        <v/>
      </c>
      <c r="BR1381" s="62">
        <f>COUNTIF($G1381:$BP1381,"d")+COUNTIF($G1381:$BP1381,"r0,d5")/2+COUNTIF($G1381:$BP1381,"p5,d5")/2</f>
        <v/>
      </c>
      <c r="BS1381" s="62">
        <f>COUNTIF($G1381:$BP1381,"b")+COUNTIF($G1381:$BP1381,"r0,b5")/2+COUNTIF($G1381:$BP1381,"p5,b5")/2</f>
        <v/>
      </c>
      <c r="BT1381" s="62">
        <f>COUNTIF($G1381:$BP1381,"c")+COUNTIF($G1381:$BP1381,"r0,c5")/2+COUNTIF($G1381:$BP1381,"p5,c5")/2</f>
        <v/>
      </c>
      <c r="BU1381" s="62">
        <f>COUNTIF($G1381:$BP1381,"KH")+COUNTIF($G1381:$BP1381,"TL")+COUNTIF($G1381:$BP1381,"L")</f>
        <v/>
      </c>
      <c r="BV1381" s="62" t="n"/>
      <c r="BW1381" s="62">
        <f>COUNTIF($G1381:$BP1381,"hh")</f>
        <v/>
      </c>
      <c r="BX1381" s="62">
        <f>COUNTIF($G1381:$BP1381,"nt7")</f>
        <v/>
      </c>
      <c r="BY1381" s="62">
        <f>COUNTIF($G1381:$BP1381,"P")+COUNTIF($G1381:$BP1381,"p5,a5")/2+COUNTIF($G1381:$BP1381,"p5,b5")/2+COUNTIF($G1381:$BP1381,"p5,c5")/2+COUNTIF($G1381:$BP1381,"p5,d5")/2</f>
        <v/>
      </c>
      <c r="BZ1381" s="63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4">
        <f>IF(BZ1381&gt;25,4,IF(BZ1381&gt;18,3,IF(BZ1381&gt;12,2,IF(BZ1381&gt;4,1,0))))-BX1381-2+1</f>
        <v/>
      </c>
      <c r="CE1381" s="30" t="n"/>
      <c r="CF1381" s="64">
        <f>CD1381*CI1381</f>
        <v/>
      </c>
      <c r="CG1381" s="65">
        <f>F1381-BY1381+1</f>
        <v/>
      </c>
      <c r="CH1381" s="64">
        <f>CE1381*16</f>
        <v/>
      </c>
      <c r="CI1381" s="66">
        <f>VLOOKUP(A1381,[1]DATA!$A$6:$AI$331,34,0)</f>
        <v/>
      </c>
      <c r="CJ1381" s="67">
        <f>VLOOKUP(A1381,[2]CHAMCONG!A$7:CI$333,79,0)</f>
        <v/>
      </c>
      <c r="CK1381" s="68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62">
        <f>COUNTIF($G1382:$BP1382,"a")+COUNTIF($G1382:$BP1382,"r0,a5")/2+COUNTIF($G1382:$BP1382,"p5,a5")/2</f>
        <v/>
      </c>
      <c r="BR1382" s="62">
        <f>COUNTIF($G1382:$BP1382,"d")+COUNTIF($G1382:$BP1382,"r0,d5")/2+COUNTIF($G1382:$BP1382,"p5,d5")/2</f>
        <v/>
      </c>
      <c r="BS1382" s="62">
        <f>COUNTIF($G1382:$BP1382,"b")+COUNTIF($G1382:$BP1382,"r0,b5")/2+COUNTIF($G1382:$BP1382,"p5,b5")/2</f>
        <v/>
      </c>
      <c r="BT1382" s="62">
        <f>COUNTIF($G1382:$BP1382,"c")+COUNTIF($G1382:$BP1382,"r0,c5")/2+COUNTIF($G1382:$BP1382,"p5,c5")/2</f>
        <v/>
      </c>
      <c r="BU1382" s="62">
        <f>COUNTIF($G1382:$BP1382,"KH")+COUNTIF($G1382:$BP1382,"TL")+COUNTIF($G1382:$BP1382,"L")</f>
        <v/>
      </c>
      <c r="BV1382" s="62" t="n"/>
      <c r="BW1382" s="62">
        <f>COUNTIF($G1382:$BP1382,"hh")</f>
        <v/>
      </c>
      <c r="BX1382" s="62">
        <f>COUNTIF($G1382:$BP1382,"nt7")</f>
        <v/>
      </c>
      <c r="BY1382" s="62">
        <f>COUNTIF($G1382:$BP1382,"P")+COUNTIF($G1382:$BP1382,"p5,a5")/2+COUNTIF($G1382:$BP1382,"p5,b5")/2+COUNTIF($G1382:$BP1382,"p5,c5")/2+COUNTIF($G1382:$BP1382,"p5,d5")/2</f>
        <v/>
      </c>
      <c r="BZ1382" s="63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4">
        <f>IF(BZ1382&gt;25,4,IF(BZ1382&gt;18,3,IF(BZ1382&gt;12,2,IF(BZ1382&gt;4,1,0))))-BX1382-2+1</f>
        <v/>
      </c>
      <c r="CE1382" s="30" t="n"/>
      <c r="CF1382" s="64">
        <f>CD1382*CI1382</f>
        <v/>
      </c>
      <c r="CG1382" s="65">
        <f>F1382-BY1382+1</f>
        <v/>
      </c>
      <c r="CH1382" s="64">
        <f>CE1382*16</f>
        <v/>
      </c>
      <c r="CI1382" s="66">
        <f>VLOOKUP(A1382,[1]DATA!$A$6:$AI$331,34,0)</f>
        <v/>
      </c>
      <c r="CJ1382" s="67">
        <f>VLOOKUP(A1382,[2]CHAMCONG!A$7:CI$333,79,0)</f>
        <v/>
      </c>
      <c r="CK1382" s="68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62">
        <f>COUNTIF($G1383:$BP1383,"a")+COUNTIF($G1383:$BP1383,"r0,a5")/2+COUNTIF($G1383:$BP1383,"p5,a5")/2</f>
        <v/>
      </c>
      <c r="BR1383" s="62">
        <f>COUNTIF($G1383:$BP1383,"d")+COUNTIF($G1383:$BP1383,"r0,d5")/2+COUNTIF($G1383:$BP1383,"p5,d5")/2</f>
        <v/>
      </c>
      <c r="BS1383" s="62">
        <f>COUNTIF($G1383:$BP1383,"b")+COUNTIF($G1383:$BP1383,"r0,b5")/2+COUNTIF($G1383:$BP1383,"p5,b5")/2</f>
        <v/>
      </c>
      <c r="BT1383" s="62">
        <f>COUNTIF($G1383:$BP1383,"c")+COUNTIF($G1383:$BP1383,"r0,c5")/2+COUNTIF($G1383:$BP1383,"p5,c5")/2</f>
        <v/>
      </c>
      <c r="BU1383" s="62">
        <f>COUNTIF($G1383:$BP1383,"KH")+COUNTIF($G1383:$BP1383,"TL")+COUNTIF($G1383:$BP1383,"L")</f>
        <v/>
      </c>
      <c r="BV1383" s="62" t="n"/>
      <c r="BW1383" s="62">
        <f>COUNTIF($G1383:$BP1383,"hh")</f>
        <v/>
      </c>
      <c r="BX1383" s="62">
        <f>COUNTIF($G1383:$BP1383,"nt7")</f>
        <v/>
      </c>
      <c r="BY1383" s="62">
        <f>COUNTIF($G1383:$BP1383,"P")+COUNTIF($G1383:$BP1383,"p5,a5")/2+COUNTIF($G1383:$BP1383,"p5,b5")/2+COUNTIF($G1383:$BP1383,"p5,c5")/2+COUNTIF($G1383:$BP1383,"p5,d5")/2</f>
        <v/>
      </c>
      <c r="BZ1383" s="63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4">
        <f>IF(BZ1383&gt;25,4,IF(BZ1383&gt;18,3,IF(BZ1383&gt;12,2,IF(BZ1383&gt;4,1,0))))-BX1383-2+1</f>
        <v/>
      </c>
      <c r="CE1383" s="30" t="n"/>
      <c r="CF1383" s="64">
        <f>CD1383*CI1383</f>
        <v/>
      </c>
      <c r="CG1383" s="65">
        <f>F1383-BY1383+1</f>
        <v/>
      </c>
      <c r="CH1383" s="64">
        <f>CE1383*16</f>
        <v/>
      </c>
      <c r="CI1383" s="66">
        <f>VLOOKUP(A1383,[1]DATA!$A$6:$AI$331,34,0)</f>
        <v/>
      </c>
      <c r="CJ1383" s="67">
        <f>VLOOKUP(A1383,[2]CHAMCONG!A$7:CI$333,79,0)</f>
        <v/>
      </c>
      <c r="CK1383" s="68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62">
        <f>COUNTIF($G1384:$BP1384,"a")+COUNTIF($G1384:$BP1384,"r0,a5")/2+COUNTIF($G1384:$BP1384,"p5,a5")/2</f>
        <v/>
      </c>
      <c r="BR1384" s="62">
        <f>COUNTIF($G1384:$BP1384,"d")+COUNTIF($G1384:$BP1384,"r0,d5")/2+COUNTIF($G1384:$BP1384,"p5,d5")/2</f>
        <v/>
      </c>
      <c r="BS1384" s="62">
        <f>COUNTIF($G1384:$BP1384,"b")+COUNTIF($G1384:$BP1384,"r0,b5")/2+COUNTIF($G1384:$BP1384,"p5,b5")/2</f>
        <v/>
      </c>
      <c r="BT1384" s="62">
        <f>COUNTIF($G1384:$BP1384,"c")+COUNTIF($G1384:$BP1384,"r0,c5")/2+COUNTIF($G1384:$BP1384,"p5,c5")/2</f>
        <v/>
      </c>
      <c r="BU1384" s="62">
        <f>COUNTIF($G1384:$BP1384,"KH")+COUNTIF($G1384:$BP1384,"TL")+COUNTIF($G1384:$BP1384,"L")</f>
        <v/>
      </c>
      <c r="BV1384" s="62" t="n"/>
      <c r="BW1384" s="62">
        <f>COUNTIF($G1384:$BP1384,"hh")</f>
        <v/>
      </c>
      <c r="BX1384" s="62">
        <f>COUNTIF($G1384:$BP1384,"nt7")</f>
        <v/>
      </c>
      <c r="BY1384" s="62">
        <f>COUNTIF($G1384:$BP1384,"P")+COUNTIF($G1384:$BP1384,"p5,a5")/2+COUNTIF($G1384:$BP1384,"p5,b5")/2+COUNTIF($G1384:$BP1384,"p5,c5")/2+COUNTIF($G1384:$BP1384,"p5,d5")/2</f>
        <v/>
      </c>
      <c r="BZ1384" s="63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4">
        <f>IF(BZ1384&gt;25,4,IF(BZ1384&gt;18,3,IF(BZ1384&gt;12,2,IF(BZ1384&gt;4,1,0))))-BX1384-2+1</f>
        <v/>
      </c>
      <c r="CE1384" s="30" t="n"/>
      <c r="CF1384" s="64">
        <f>CD1384*CI1384</f>
        <v/>
      </c>
      <c r="CG1384" s="65">
        <f>F1384-BY1384+1</f>
        <v/>
      </c>
      <c r="CH1384" s="64">
        <f>CE1384*16</f>
        <v/>
      </c>
      <c r="CI1384" s="66">
        <f>VLOOKUP(A1384,[1]DATA!$A$6:$AI$331,34,0)</f>
        <v/>
      </c>
      <c r="CJ1384" s="67">
        <f>VLOOKUP(A1384,[2]CHAMCONG!A$7:CI$333,79,0)</f>
        <v/>
      </c>
      <c r="CK1384" s="68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62">
        <f>COUNTIF($G1385:$BP1385,"a")+COUNTIF($G1385:$BP1385,"r0,a5")/2+COUNTIF($G1385:$BP1385,"p5,a5")/2</f>
        <v/>
      </c>
      <c r="BR1385" s="62">
        <f>COUNTIF($G1385:$BP1385,"d")+COUNTIF($G1385:$BP1385,"r0,d5")/2+COUNTIF($G1385:$BP1385,"p5,d5")/2</f>
        <v/>
      </c>
      <c r="BS1385" s="62">
        <f>COUNTIF($G1385:$BP1385,"b")+COUNTIF($G1385:$BP1385,"r0,b5")/2+COUNTIF($G1385:$BP1385,"p5,b5")/2</f>
        <v/>
      </c>
      <c r="BT1385" s="62">
        <f>COUNTIF($G1385:$BP1385,"c")+COUNTIF($G1385:$BP1385,"r0,c5")/2+COUNTIF($G1385:$BP1385,"p5,c5")/2</f>
        <v/>
      </c>
      <c r="BU1385" s="62">
        <f>COUNTIF($G1385:$BP1385,"KH")+COUNTIF($G1385:$BP1385,"TL")+COUNTIF($G1385:$BP1385,"L")</f>
        <v/>
      </c>
      <c r="BV1385" s="62" t="n"/>
      <c r="BW1385" s="62">
        <f>COUNTIF($G1385:$BP1385,"hh")</f>
        <v/>
      </c>
      <c r="BX1385" s="62">
        <f>COUNTIF($G1385:$BP1385,"nt7")</f>
        <v/>
      </c>
      <c r="BY1385" s="62">
        <f>COUNTIF($G1385:$BP1385,"P")+COUNTIF($G1385:$BP1385,"p5,a5")/2+COUNTIF($G1385:$BP1385,"p5,b5")/2+COUNTIF($G1385:$BP1385,"p5,c5")/2+COUNTIF($G1385:$BP1385,"p5,d5")/2</f>
        <v/>
      </c>
      <c r="BZ1385" s="63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4">
        <f>IF(BZ1385&gt;25,4,IF(BZ1385&gt;18,3,IF(BZ1385&gt;12,2,IF(BZ1385&gt;4,1,0))))-BX1385-2+1</f>
        <v/>
      </c>
      <c r="CE1385" s="30" t="n"/>
      <c r="CF1385" s="64">
        <f>CD1385*CI1385</f>
        <v/>
      </c>
      <c r="CG1385" s="65">
        <f>F1385-BY1385+1</f>
        <v/>
      </c>
      <c r="CH1385" s="64">
        <f>CE1385*16</f>
        <v/>
      </c>
      <c r="CI1385" s="66">
        <f>VLOOKUP(A1385,[1]DATA!$A$6:$AI$331,34,0)</f>
        <v/>
      </c>
      <c r="CJ1385" s="67">
        <f>VLOOKUP(A1385,[2]CHAMCONG!A$7:CI$333,79,0)</f>
        <v/>
      </c>
      <c r="CK1385" s="68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62">
        <f>COUNTIF($G1386:$BP1386,"a")+COUNTIF($G1386:$BP1386,"r0,a5")/2+COUNTIF($G1386:$BP1386,"p5,a5")/2</f>
        <v/>
      </c>
      <c r="BR1386" s="62">
        <f>COUNTIF($G1386:$BP1386,"d")+COUNTIF($G1386:$BP1386,"r0,d5")/2+COUNTIF($G1386:$BP1386,"p5,d5")/2</f>
        <v/>
      </c>
      <c r="BS1386" s="62">
        <f>COUNTIF($G1386:$BP1386,"b")+COUNTIF($G1386:$BP1386,"r0,b5")/2+COUNTIF($G1386:$BP1386,"p5,b5")/2</f>
        <v/>
      </c>
      <c r="BT1386" s="62">
        <f>COUNTIF($G1386:$BP1386,"c")+COUNTIF($G1386:$BP1386,"r0,c5")/2+COUNTIF($G1386:$BP1386,"p5,c5")/2</f>
        <v/>
      </c>
      <c r="BU1386" s="62">
        <f>COUNTIF($G1386:$BP1386,"KH")+COUNTIF($G1386:$BP1386,"TL")+COUNTIF($G1386:$BP1386,"L")</f>
        <v/>
      </c>
      <c r="BV1386" s="62" t="n"/>
      <c r="BW1386" s="62">
        <f>COUNTIF($G1386:$BP1386,"hh")</f>
        <v/>
      </c>
      <c r="BX1386" s="62">
        <f>COUNTIF($G1386:$BP1386,"nt7")</f>
        <v/>
      </c>
      <c r="BY1386" s="62">
        <f>COUNTIF($G1386:$BP1386,"P")+COUNTIF($G1386:$BP1386,"p5,a5")/2+COUNTIF($G1386:$BP1386,"p5,b5")/2+COUNTIF($G1386:$BP1386,"p5,c5")/2+COUNTIF($G1386:$BP1386,"p5,d5")/2</f>
        <v/>
      </c>
      <c r="BZ1386" s="63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4">
        <f>IF(BZ1386&gt;25,4,IF(BZ1386&gt;18,3,IF(BZ1386&gt;12,2,IF(BZ1386&gt;4,1,0))))-BX1386-2+1</f>
        <v/>
      </c>
      <c r="CE1386" s="30" t="n"/>
      <c r="CF1386" s="64">
        <f>CD1386*CI1386</f>
        <v/>
      </c>
      <c r="CG1386" s="65">
        <f>F1386-BY1386+1</f>
        <v/>
      </c>
      <c r="CH1386" s="64">
        <f>CE1386*16</f>
        <v/>
      </c>
      <c r="CI1386" s="66">
        <f>VLOOKUP(A1386,[1]DATA!$A$6:$AI$331,34,0)</f>
        <v/>
      </c>
      <c r="CJ1386" s="67">
        <f>VLOOKUP(A1386,[2]CHAMCONG!A$7:CI$333,79,0)</f>
        <v/>
      </c>
      <c r="CK1386" s="68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62">
        <f>COUNTIF($G1387:$BP1387,"a")+COUNTIF($G1387:$BP1387,"r0,a5")/2+COUNTIF($G1387:$BP1387,"p5,a5")/2</f>
        <v/>
      </c>
      <c r="BR1387" s="62">
        <f>COUNTIF($G1387:$BP1387,"d")+COUNTIF($G1387:$BP1387,"r0,d5")/2+COUNTIF($G1387:$BP1387,"p5,d5")/2</f>
        <v/>
      </c>
      <c r="BS1387" s="62">
        <f>COUNTIF($G1387:$BP1387,"b")+COUNTIF($G1387:$BP1387,"r0,b5")/2+COUNTIF($G1387:$BP1387,"p5,b5")/2</f>
        <v/>
      </c>
      <c r="BT1387" s="62">
        <f>COUNTIF($G1387:$BP1387,"c")+COUNTIF($G1387:$BP1387,"r0,c5")/2+COUNTIF($G1387:$BP1387,"p5,c5")/2</f>
        <v/>
      </c>
      <c r="BU1387" s="62">
        <f>COUNTIF($G1387:$BP1387,"KH")+COUNTIF($G1387:$BP1387,"TL")+COUNTIF($G1387:$BP1387,"L")</f>
        <v/>
      </c>
      <c r="BV1387" s="62" t="n"/>
      <c r="BW1387" s="62">
        <f>COUNTIF($G1387:$BP1387,"hh")</f>
        <v/>
      </c>
      <c r="BX1387" s="62">
        <f>COUNTIF($G1387:$BP1387,"nt7")</f>
        <v/>
      </c>
      <c r="BY1387" s="62">
        <f>COUNTIF($G1387:$BP1387,"P")+COUNTIF($G1387:$BP1387,"p5,a5")/2+COUNTIF($G1387:$BP1387,"p5,b5")/2+COUNTIF($G1387:$BP1387,"p5,c5")/2+COUNTIF($G1387:$BP1387,"p5,d5")/2</f>
        <v/>
      </c>
      <c r="BZ1387" s="63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4">
        <f>IF(BZ1387&gt;25,4,IF(BZ1387&gt;18,3,IF(BZ1387&gt;12,2,IF(BZ1387&gt;4,1,0))))-BX1387-2+1</f>
        <v/>
      </c>
      <c r="CE1387" s="30" t="n"/>
      <c r="CF1387" s="64">
        <f>CD1387*CI1387</f>
        <v/>
      </c>
      <c r="CG1387" s="65">
        <f>F1387-BY1387+1</f>
        <v/>
      </c>
      <c r="CH1387" s="64">
        <f>CE1387*16</f>
        <v/>
      </c>
      <c r="CI1387" s="66">
        <f>VLOOKUP(A1387,[1]DATA!$A$6:$AI$331,34,0)</f>
        <v/>
      </c>
      <c r="CJ1387" s="67">
        <f>VLOOKUP(A1387,[2]CHAMCONG!A$7:CI$333,79,0)</f>
        <v/>
      </c>
      <c r="CK1387" s="68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62">
        <f>COUNTIF($G1388:$BP1388,"a")+COUNTIF($G1388:$BP1388,"r0,a5")/2+COUNTIF($G1388:$BP1388,"p5,a5")/2</f>
        <v/>
      </c>
      <c r="BR1388" s="62">
        <f>COUNTIF($G1388:$BP1388,"d")+COUNTIF($G1388:$BP1388,"r0,d5")/2+COUNTIF($G1388:$BP1388,"p5,d5")/2</f>
        <v/>
      </c>
      <c r="BS1388" s="62">
        <f>COUNTIF($G1388:$BP1388,"b")+COUNTIF($G1388:$BP1388,"r0,b5")/2+COUNTIF($G1388:$BP1388,"p5,b5")/2</f>
        <v/>
      </c>
      <c r="BT1388" s="62">
        <f>COUNTIF($G1388:$BP1388,"c")+COUNTIF($G1388:$BP1388,"r0,c5")/2+COUNTIF($G1388:$BP1388,"p5,c5")/2</f>
        <v/>
      </c>
      <c r="BU1388" s="62">
        <f>COUNTIF($G1388:$BP1388,"KH")+COUNTIF($G1388:$BP1388,"TL")+COUNTIF($G1388:$BP1388,"L")</f>
        <v/>
      </c>
      <c r="BV1388" s="62" t="n"/>
      <c r="BW1388" s="62">
        <f>COUNTIF($G1388:$BP1388,"hh")</f>
        <v/>
      </c>
      <c r="BX1388" s="62">
        <f>COUNTIF($G1388:$BP1388,"nt7")</f>
        <v/>
      </c>
      <c r="BY1388" s="62">
        <f>COUNTIF($G1388:$BP1388,"P")+COUNTIF($G1388:$BP1388,"p5,a5")/2+COUNTIF($G1388:$BP1388,"p5,b5")/2+COUNTIF($G1388:$BP1388,"p5,c5")/2+COUNTIF($G1388:$BP1388,"p5,d5")/2</f>
        <v/>
      </c>
      <c r="BZ1388" s="63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4">
        <f>IF(BZ1388&gt;25,4,IF(BZ1388&gt;18,3,IF(BZ1388&gt;12,2,IF(BZ1388&gt;4,1,0))))-BX1388-2+1</f>
        <v/>
      </c>
      <c r="CE1388" s="30" t="n"/>
      <c r="CF1388" s="64">
        <f>CD1388*CI1388</f>
        <v/>
      </c>
      <c r="CG1388" s="65">
        <f>F1388-BY1388+1</f>
        <v/>
      </c>
      <c r="CH1388" s="64">
        <f>CE1388*16</f>
        <v/>
      </c>
      <c r="CI1388" s="66">
        <f>VLOOKUP(A1388,[1]DATA!$A$6:$AI$331,34,0)</f>
        <v/>
      </c>
      <c r="CJ1388" s="67">
        <f>VLOOKUP(A1388,[2]CHAMCONG!A$7:CI$333,79,0)</f>
        <v/>
      </c>
      <c r="CK1388" s="68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62">
        <f>COUNTIF($G1389:$BP1389,"a")+COUNTIF($G1389:$BP1389,"r0,a5")/2+COUNTIF($G1389:$BP1389,"p5,a5")/2</f>
        <v/>
      </c>
      <c r="BR1389" s="62">
        <f>COUNTIF($G1389:$BP1389,"d")+COUNTIF($G1389:$BP1389,"r0,d5")/2+COUNTIF($G1389:$BP1389,"p5,d5")/2</f>
        <v/>
      </c>
      <c r="BS1389" s="62">
        <f>COUNTIF($G1389:$BP1389,"b")+COUNTIF($G1389:$BP1389,"r0,b5")/2+COUNTIF($G1389:$BP1389,"p5,b5")/2</f>
        <v/>
      </c>
      <c r="BT1389" s="62">
        <f>COUNTIF($G1389:$BP1389,"c")+COUNTIF($G1389:$BP1389,"r0,c5")/2+COUNTIF($G1389:$BP1389,"p5,c5")/2</f>
        <v/>
      </c>
      <c r="BU1389" s="62">
        <f>COUNTIF($G1389:$BP1389,"KH")+COUNTIF($G1389:$BP1389,"TL")+COUNTIF($G1389:$BP1389,"L")</f>
        <v/>
      </c>
      <c r="BV1389" s="62" t="n"/>
      <c r="BW1389" s="62">
        <f>COUNTIF($G1389:$BP1389,"hh")</f>
        <v/>
      </c>
      <c r="BX1389" s="62">
        <f>COUNTIF($G1389:$BP1389,"nt7")</f>
        <v/>
      </c>
      <c r="BY1389" s="62">
        <f>COUNTIF($G1389:$BP1389,"P")+COUNTIF($G1389:$BP1389,"p5,a5")/2+COUNTIF($G1389:$BP1389,"p5,b5")/2+COUNTIF($G1389:$BP1389,"p5,c5")/2+COUNTIF($G1389:$BP1389,"p5,d5")/2</f>
        <v/>
      </c>
      <c r="BZ1389" s="63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4">
        <f>IF(BZ1389&gt;25,4,IF(BZ1389&gt;18,3,IF(BZ1389&gt;12,2,IF(BZ1389&gt;4,1,0))))-BX1389-2+1</f>
        <v/>
      </c>
      <c r="CE1389" s="30" t="n"/>
      <c r="CF1389" s="64">
        <f>CD1389*CI1389</f>
        <v/>
      </c>
      <c r="CG1389" s="65">
        <f>F1389-BY1389+1</f>
        <v/>
      </c>
      <c r="CH1389" s="64">
        <f>CE1389*16</f>
        <v/>
      </c>
      <c r="CI1389" s="66">
        <f>VLOOKUP(A1389,[1]DATA!$A$6:$AI$331,34,0)</f>
        <v/>
      </c>
      <c r="CJ1389" s="67">
        <f>VLOOKUP(A1389,[2]CHAMCONG!A$7:CI$333,79,0)</f>
        <v/>
      </c>
      <c r="CK1389" s="68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62">
        <f>COUNTIF($G1390:$BP1390,"a")+COUNTIF($G1390:$BP1390,"r0,a5")/2+COUNTIF($G1390:$BP1390,"p5,a5")/2</f>
        <v/>
      </c>
      <c r="BR1390" s="62">
        <f>COUNTIF($G1390:$BP1390,"d")+COUNTIF($G1390:$BP1390,"r0,d5")/2+COUNTIF($G1390:$BP1390,"p5,d5")/2</f>
        <v/>
      </c>
      <c r="BS1390" s="62">
        <f>COUNTIF($G1390:$BP1390,"b")+COUNTIF($G1390:$BP1390,"r0,b5")/2+COUNTIF($G1390:$BP1390,"p5,b5")/2</f>
        <v/>
      </c>
      <c r="BT1390" s="62">
        <f>COUNTIF($G1390:$BP1390,"c")+COUNTIF($G1390:$BP1390,"r0,c5")/2+COUNTIF($G1390:$BP1390,"p5,c5")/2</f>
        <v/>
      </c>
      <c r="BU1390" s="62">
        <f>COUNTIF($G1390:$BP1390,"KH")+COUNTIF($G1390:$BP1390,"TL")+COUNTIF($G1390:$BP1390,"L")</f>
        <v/>
      </c>
      <c r="BV1390" s="62" t="n"/>
      <c r="BW1390" s="62">
        <f>COUNTIF($G1390:$BP1390,"hh")</f>
        <v/>
      </c>
      <c r="BX1390" s="62">
        <f>COUNTIF($G1390:$BP1390,"nt7")</f>
        <v/>
      </c>
      <c r="BY1390" s="62">
        <f>COUNTIF($G1390:$BP1390,"P")+COUNTIF($G1390:$BP1390,"p5,a5")/2+COUNTIF($G1390:$BP1390,"p5,b5")/2+COUNTIF($G1390:$BP1390,"p5,c5")/2+COUNTIF($G1390:$BP1390,"p5,d5")/2</f>
        <v/>
      </c>
      <c r="BZ1390" s="63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4">
        <f>IF(BZ1390&gt;25,4,IF(BZ1390&gt;18,3,IF(BZ1390&gt;12,2,IF(BZ1390&gt;4,1,0))))-BX1390-2+1</f>
        <v/>
      </c>
      <c r="CE1390" s="30" t="n"/>
      <c r="CF1390" s="64">
        <f>CD1390*CI1390</f>
        <v/>
      </c>
      <c r="CG1390" s="65">
        <f>F1390-BY1390+1</f>
        <v/>
      </c>
      <c r="CH1390" s="64">
        <f>CE1390*16</f>
        <v/>
      </c>
      <c r="CI1390" s="66">
        <f>VLOOKUP(A1390,[1]DATA!$A$6:$AI$331,34,0)</f>
        <v/>
      </c>
      <c r="CJ1390" s="67">
        <f>VLOOKUP(A1390,[2]CHAMCONG!A$7:CI$333,79,0)</f>
        <v/>
      </c>
      <c r="CK1390" s="68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62">
        <f>COUNTIF($G1391:$BP1391,"a")+COUNTIF($G1391:$BP1391,"r0,a5")/2+COUNTIF($G1391:$BP1391,"p5,a5")/2</f>
        <v/>
      </c>
      <c r="BR1391" s="62">
        <f>COUNTIF($G1391:$BP1391,"d")+COUNTIF($G1391:$BP1391,"r0,d5")/2+COUNTIF($G1391:$BP1391,"p5,d5")/2</f>
        <v/>
      </c>
      <c r="BS1391" s="62">
        <f>COUNTIF($G1391:$BP1391,"b")+COUNTIF($G1391:$BP1391,"r0,b5")/2+COUNTIF($G1391:$BP1391,"p5,b5")/2</f>
        <v/>
      </c>
      <c r="BT1391" s="62">
        <f>COUNTIF($G1391:$BP1391,"c")+COUNTIF($G1391:$BP1391,"r0,c5")/2+COUNTIF($G1391:$BP1391,"p5,c5")/2</f>
        <v/>
      </c>
      <c r="BU1391" s="62">
        <f>COUNTIF($G1391:$BP1391,"KH")+COUNTIF($G1391:$BP1391,"TL")+COUNTIF($G1391:$BP1391,"L")</f>
        <v/>
      </c>
      <c r="BV1391" s="62" t="n"/>
      <c r="BW1391" s="62">
        <f>COUNTIF($G1391:$BP1391,"hh")</f>
        <v/>
      </c>
      <c r="BX1391" s="62">
        <f>COUNTIF($G1391:$BP1391,"nt7")</f>
        <v/>
      </c>
      <c r="BY1391" s="62">
        <f>COUNTIF($G1391:$BP1391,"P")+COUNTIF($G1391:$BP1391,"p5,a5")/2+COUNTIF($G1391:$BP1391,"p5,b5")/2+COUNTIF($G1391:$BP1391,"p5,c5")/2+COUNTIF($G1391:$BP1391,"p5,d5")/2</f>
        <v/>
      </c>
      <c r="BZ1391" s="63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4">
        <f>IF(BZ1391&gt;25,4,IF(BZ1391&gt;18,3,IF(BZ1391&gt;12,2,IF(BZ1391&gt;4,1,0))))-BX1391-2+1</f>
        <v/>
      </c>
      <c r="CE1391" s="30" t="n"/>
      <c r="CF1391" s="64">
        <f>CD1391*CI1391</f>
        <v/>
      </c>
      <c r="CG1391" s="65">
        <f>F1391-BY1391+1</f>
        <v/>
      </c>
      <c r="CH1391" s="64">
        <f>CE1391*16</f>
        <v/>
      </c>
      <c r="CI1391" s="66">
        <f>VLOOKUP(A1391,[1]DATA!$A$6:$AI$331,34,0)</f>
        <v/>
      </c>
      <c r="CJ1391" s="67">
        <f>VLOOKUP(A1391,[2]CHAMCONG!A$7:CI$333,79,0)</f>
        <v/>
      </c>
      <c r="CK1391" s="68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62">
        <f>COUNTIF($G1392:$BP1392,"a")+COUNTIF($G1392:$BP1392,"r0,a5")/2+COUNTIF($G1392:$BP1392,"p5,a5")/2</f>
        <v/>
      </c>
      <c r="BR1392" s="62">
        <f>COUNTIF($G1392:$BP1392,"d")+COUNTIF($G1392:$BP1392,"r0,d5")/2+COUNTIF($G1392:$BP1392,"p5,d5")/2</f>
        <v/>
      </c>
      <c r="BS1392" s="62">
        <f>COUNTIF($G1392:$BP1392,"b")+COUNTIF($G1392:$BP1392,"r0,b5")/2+COUNTIF($G1392:$BP1392,"p5,b5")/2</f>
        <v/>
      </c>
      <c r="BT1392" s="62">
        <f>COUNTIF($G1392:$BP1392,"c")+COUNTIF($G1392:$BP1392,"r0,c5")/2+COUNTIF($G1392:$BP1392,"p5,c5")/2</f>
        <v/>
      </c>
      <c r="BU1392" s="62">
        <f>COUNTIF($G1392:$BP1392,"KH")+COUNTIF($G1392:$BP1392,"TL")+COUNTIF($G1392:$BP1392,"L")</f>
        <v/>
      </c>
      <c r="BV1392" s="62" t="n"/>
      <c r="BW1392" s="62">
        <f>COUNTIF($G1392:$BP1392,"hh")</f>
        <v/>
      </c>
      <c r="BX1392" s="62">
        <f>COUNTIF($G1392:$BP1392,"nt7")</f>
        <v/>
      </c>
      <c r="BY1392" s="62">
        <f>COUNTIF($G1392:$BP1392,"P")+COUNTIF($G1392:$BP1392,"p5,a5")/2+COUNTIF($G1392:$BP1392,"p5,b5")/2+COUNTIF($G1392:$BP1392,"p5,c5")/2+COUNTIF($G1392:$BP1392,"p5,d5")/2</f>
        <v/>
      </c>
      <c r="BZ1392" s="63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4">
        <f>IF(BZ1392&gt;25,4,IF(BZ1392&gt;18,3,IF(BZ1392&gt;12,2,IF(BZ1392&gt;4,1,0))))-BX1392-2+1</f>
        <v/>
      </c>
      <c r="CE1392" s="30" t="n"/>
      <c r="CF1392" s="64">
        <f>CD1392*CI1392</f>
        <v/>
      </c>
      <c r="CG1392" s="65">
        <f>F1392-BY1392+1</f>
        <v/>
      </c>
      <c r="CH1392" s="64">
        <f>CE1392*16</f>
        <v/>
      </c>
      <c r="CI1392" s="66">
        <f>VLOOKUP(A1392,[1]DATA!$A$6:$AI$331,34,0)</f>
        <v/>
      </c>
      <c r="CJ1392" s="67">
        <f>VLOOKUP(A1392,[2]CHAMCONG!A$7:CI$333,79,0)</f>
        <v/>
      </c>
      <c r="CK1392" s="68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62">
        <f>COUNTIF($G1393:$BP1393,"a")+COUNTIF($G1393:$BP1393,"r0,a5")/2+COUNTIF($G1393:$BP1393,"p5,a5")/2</f>
        <v/>
      </c>
      <c r="BR1393" s="62">
        <f>COUNTIF($G1393:$BP1393,"d")+COUNTIF($G1393:$BP1393,"r0,d5")/2+COUNTIF($G1393:$BP1393,"p5,d5")/2</f>
        <v/>
      </c>
      <c r="BS1393" s="62">
        <f>COUNTIF($G1393:$BP1393,"b")+COUNTIF($G1393:$BP1393,"r0,b5")/2+COUNTIF($G1393:$BP1393,"p5,b5")/2</f>
        <v/>
      </c>
      <c r="BT1393" s="62">
        <f>COUNTIF($G1393:$BP1393,"c")+COUNTIF($G1393:$BP1393,"r0,c5")/2+COUNTIF($G1393:$BP1393,"p5,c5")/2</f>
        <v/>
      </c>
      <c r="BU1393" s="62">
        <f>COUNTIF($G1393:$BP1393,"KH")+COUNTIF($G1393:$BP1393,"TL")+COUNTIF($G1393:$BP1393,"L")</f>
        <v/>
      </c>
      <c r="BV1393" s="62" t="n"/>
      <c r="BW1393" s="62">
        <f>COUNTIF($G1393:$BP1393,"hh")</f>
        <v/>
      </c>
      <c r="BX1393" s="62">
        <f>COUNTIF($G1393:$BP1393,"nt7")</f>
        <v/>
      </c>
      <c r="BY1393" s="62">
        <f>COUNTIF($G1393:$BP1393,"P")+COUNTIF($G1393:$BP1393,"p5,a5")/2+COUNTIF($G1393:$BP1393,"p5,b5")/2+COUNTIF($G1393:$BP1393,"p5,c5")/2+COUNTIF($G1393:$BP1393,"p5,d5")/2</f>
        <v/>
      </c>
      <c r="BZ1393" s="63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4">
        <f>IF(BZ1393&gt;25,4,IF(BZ1393&gt;18,3,IF(BZ1393&gt;12,2,IF(BZ1393&gt;4,1,0))))-BX1393-2+1</f>
        <v/>
      </c>
      <c r="CE1393" s="30" t="n"/>
      <c r="CF1393" s="64">
        <f>CD1393*CI1393</f>
        <v/>
      </c>
      <c r="CG1393" s="65">
        <f>F1393-BY1393+1</f>
        <v/>
      </c>
      <c r="CH1393" s="64">
        <f>CE1393*16</f>
        <v/>
      </c>
      <c r="CI1393" s="66">
        <f>VLOOKUP(A1393,[1]DATA!$A$6:$AI$331,34,0)</f>
        <v/>
      </c>
      <c r="CJ1393" s="67">
        <f>VLOOKUP(A1393,[2]CHAMCONG!A$7:CI$333,79,0)</f>
        <v/>
      </c>
      <c r="CK1393" s="68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62">
        <f>COUNTIF($G1394:$BP1394,"a")+COUNTIF($G1394:$BP1394,"r0,a5")/2+COUNTIF($G1394:$BP1394,"p5,a5")/2</f>
        <v/>
      </c>
      <c r="BR1394" s="62">
        <f>COUNTIF($G1394:$BP1394,"d")+COUNTIF($G1394:$BP1394,"r0,d5")/2+COUNTIF($G1394:$BP1394,"p5,d5")/2</f>
        <v/>
      </c>
      <c r="BS1394" s="62">
        <f>COUNTIF($G1394:$BP1394,"b")+COUNTIF($G1394:$BP1394,"r0,b5")/2+COUNTIF($G1394:$BP1394,"p5,b5")/2</f>
        <v/>
      </c>
      <c r="BT1394" s="62">
        <f>COUNTIF($G1394:$BP1394,"c")+COUNTIF($G1394:$BP1394,"r0,c5")/2+COUNTIF($G1394:$BP1394,"p5,c5")/2</f>
        <v/>
      </c>
      <c r="BU1394" s="62">
        <f>COUNTIF($G1394:$BP1394,"KH")+COUNTIF($G1394:$BP1394,"TL")+COUNTIF($G1394:$BP1394,"L")</f>
        <v/>
      </c>
      <c r="BV1394" s="62" t="n"/>
      <c r="BW1394" s="62">
        <f>COUNTIF($G1394:$BP1394,"hh")</f>
        <v/>
      </c>
      <c r="BX1394" s="62">
        <f>COUNTIF($G1394:$BP1394,"nt7")</f>
        <v/>
      </c>
      <c r="BY1394" s="62">
        <f>COUNTIF($G1394:$BP1394,"P")+COUNTIF($G1394:$BP1394,"p5,a5")/2+COUNTIF($G1394:$BP1394,"p5,b5")/2+COUNTIF($G1394:$BP1394,"p5,c5")/2+COUNTIF($G1394:$BP1394,"p5,d5")/2</f>
        <v/>
      </c>
      <c r="BZ1394" s="63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4">
        <f>IF(BZ1394&gt;25,4,IF(BZ1394&gt;18,3,IF(BZ1394&gt;12,2,IF(BZ1394&gt;4,1,0))))-BX1394-2+1</f>
        <v/>
      </c>
      <c r="CE1394" s="30" t="n"/>
      <c r="CF1394" s="64">
        <f>CD1394*CI1394</f>
        <v/>
      </c>
      <c r="CG1394" s="65">
        <f>F1394-BY1394+1</f>
        <v/>
      </c>
      <c r="CH1394" s="64">
        <f>CE1394*16</f>
        <v/>
      </c>
      <c r="CI1394" s="66">
        <f>VLOOKUP(A1394,[1]DATA!$A$6:$AI$331,34,0)</f>
        <v/>
      </c>
      <c r="CJ1394" s="67">
        <f>VLOOKUP(A1394,[2]CHAMCONG!A$7:CI$333,79,0)</f>
        <v/>
      </c>
      <c r="CK1394" s="68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62">
        <f>COUNTIF($G1395:$BP1395,"a")+COUNTIF($G1395:$BP1395,"r0,a5")/2+COUNTIF($G1395:$BP1395,"p5,a5")/2</f>
        <v/>
      </c>
      <c r="BR1395" s="62">
        <f>COUNTIF($G1395:$BP1395,"d")+COUNTIF($G1395:$BP1395,"r0,d5")/2+COUNTIF($G1395:$BP1395,"p5,d5")/2</f>
        <v/>
      </c>
      <c r="BS1395" s="62">
        <f>COUNTIF($G1395:$BP1395,"b")+COUNTIF($G1395:$BP1395,"r0,b5")/2+COUNTIF($G1395:$BP1395,"p5,b5")/2</f>
        <v/>
      </c>
      <c r="BT1395" s="62">
        <f>COUNTIF($G1395:$BP1395,"c")+COUNTIF($G1395:$BP1395,"r0,c5")/2+COUNTIF($G1395:$BP1395,"p5,c5")/2</f>
        <v/>
      </c>
      <c r="BU1395" s="62">
        <f>COUNTIF($G1395:$BP1395,"KH")+COUNTIF($G1395:$BP1395,"TL")+COUNTIF($G1395:$BP1395,"L")</f>
        <v/>
      </c>
      <c r="BV1395" s="62" t="n"/>
      <c r="BW1395" s="62">
        <f>COUNTIF($G1395:$BP1395,"hh")</f>
        <v/>
      </c>
      <c r="BX1395" s="62">
        <f>COUNTIF($G1395:$BP1395,"nt7")</f>
        <v/>
      </c>
      <c r="BY1395" s="62">
        <f>COUNTIF($G1395:$BP1395,"P")+COUNTIF($G1395:$BP1395,"p5,a5")/2+COUNTIF($G1395:$BP1395,"p5,b5")/2+COUNTIF($G1395:$BP1395,"p5,c5")/2+COUNTIF($G1395:$BP1395,"p5,d5")/2</f>
        <v/>
      </c>
      <c r="BZ1395" s="63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4">
        <f>IF(BZ1395&gt;25,4,IF(BZ1395&gt;18,3,IF(BZ1395&gt;12,2,IF(BZ1395&gt;4,1,0))))-BX1395-2+1</f>
        <v/>
      </c>
      <c r="CE1395" s="30" t="n"/>
      <c r="CF1395" s="64">
        <f>CD1395*CI1395</f>
        <v/>
      </c>
      <c r="CG1395" s="65">
        <f>F1395-BY1395+1</f>
        <v/>
      </c>
      <c r="CH1395" s="64">
        <f>CE1395*16</f>
        <v/>
      </c>
      <c r="CI1395" s="66">
        <f>VLOOKUP(A1395,[1]DATA!$A$6:$AI$331,34,0)</f>
        <v/>
      </c>
      <c r="CJ1395" s="67">
        <f>VLOOKUP(A1395,[2]CHAMCONG!A$7:CI$333,79,0)</f>
        <v/>
      </c>
      <c r="CK1395" s="68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62">
        <f>COUNTIF($G1396:$BP1396,"a")+COUNTIF($G1396:$BP1396,"r0,a5")/2+COUNTIF($G1396:$BP1396,"p5,a5")/2</f>
        <v/>
      </c>
      <c r="BR1396" s="62">
        <f>COUNTIF($G1396:$BP1396,"d")+COUNTIF($G1396:$BP1396,"r0,d5")/2+COUNTIF($G1396:$BP1396,"p5,d5")/2</f>
        <v/>
      </c>
      <c r="BS1396" s="62">
        <f>COUNTIF($G1396:$BP1396,"b")+COUNTIF($G1396:$BP1396,"r0,b5")/2+COUNTIF($G1396:$BP1396,"p5,b5")/2</f>
        <v/>
      </c>
      <c r="BT1396" s="62">
        <f>COUNTIF($G1396:$BP1396,"c")+COUNTIF($G1396:$BP1396,"r0,c5")/2+COUNTIF($G1396:$BP1396,"p5,c5")/2</f>
        <v/>
      </c>
      <c r="BU1396" s="62">
        <f>COUNTIF($G1396:$BP1396,"KH")+COUNTIF($G1396:$BP1396,"TL")+COUNTIF($G1396:$BP1396,"L")</f>
        <v/>
      </c>
      <c r="BV1396" s="62" t="n"/>
      <c r="BW1396" s="62">
        <f>COUNTIF($G1396:$BP1396,"hh")</f>
        <v/>
      </c>
      <c r="BX1396" s="62">
        <f>COUNTIF($G1396:$BP1396,"nt7")</f>
        <v/>
      </c>
      <c r="BY1396" s="62">
        <f>COUNTIF($G1396:$BP1396,"P")+COUNTIF($G1396:$BP1396,"p5,a5")/2+COUNTIF($G1396:$BP1396,"p5,b5")/2+COUNTIF($G1396:$BP1396,"p5,c5")/2+COUNTIF($G1396:$BP1396,"p5,d5")/2</f>
        <v/>
      </c>
      <c r="BZ1396" s="63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4">
        <f>IF(BZ1396&gt;25,4,IF(BZ1396&gt;18,3,IF(BZ1396&gt;12,2,IF(BZ1396&gt;4,1,0))))-BX1396-2+1</f>
        <v/>
      </c>
      <c r="CE1396" s="30" t="n"/>
      <c r="CF1396" s="64">
        <f>CD1396*CI1396</f>
        <v/>
      </c>
      <c r="CG1396" s="65">
        <f>F1396-BY1396+1</f>
        <v/>
      </c>
      <c r="CH1396" s="64">
        <f>CE1396*16</f>
        <v/>
      </c>
      <c r="CI1396" s="66">
        <f>VLOOKUP(A1396,[1]DATA!$A$6:$AI$331,34,0)</f>
        <v/>
      </c>
      <c r="CJ1396" s="67">
        <f>VLOOKUP(A1396,[2]CHAMCONG!A$7:CI$333,79,0)</f>
        <v/>
      </c>
      <c r="CK1396" s="68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62">
        <f>COUNTIF($G1397:$BP1397,"a")+COUNTIF($G1397:$BP1397,"r0,a5")/2+COUNTIF($G1397:$BP1397,"p5,a5")/2</f>
        <v/>
      </c>
      <c r="BR1397" s="62">
        <f>COUNTIF($G1397:$BP1397,"d")+COUNTIF($G1397:$BP1397,"r0,d5")/2+COUNTIF($G1397:$BP1397,"p5,d5")/2</f>
        <v/>
      </c>
      <c r="BS1397" s="62">
        <f>COUNTIF($G1397:$BP1397,"b")+COUNTIF($G1397:$BP1397,"r0,b5")/2+COUNTIF($G1397:$BP1397,"p5,b5")/2</f>
        <v/>
      </c>
      <c r="BT1397" s="62">
        <f>COUNTIF($G1397:$BP1397,"c")+COUNTIF($G1397:$BP1397,"r0,c5")/2+COUNTIF($G1397:$BP1397,"p5,c5")/2</f>
        <v/>
      </c>
      <c r="BU1397" s="62">
        <f>COUNTIF($G1397:$BP1397,"KH")+COUNTIF($G1397:$BP1397,"TL")+COUNTIF($G1397:$BP1397,"L")</f>
        <v/>
      </c>
      <c r="BV1397" s="62" t="n"/>
      <c r="BW1397" s="62">
        <f>COUNTIF($G1397:$BP1397,"hh")</f>
        <v/>
      </c>
      <c r="BX1397" s="62">
        <f>COUNTIF($G1397:$BP1397,"nt7")</f>
        <v/>
      </c>
      <c r="BY1397" s="62">
        <f>COUNTIF($G1397:$BP1397,"P")+COUNTIF($G1397:$BP1397,"p5,a5")/2+COUNTIF($G1397:$BP1397,"p5,b5")/2+COUNTIF($G1397:$BP1397,"p5,c5")/2+COUNTIF($G1397:$BP1397,"p5,d5")/2</f>
        <v/>
      </c>
      <c r="BZ1397" s="63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4">
        <f>IF(BZ1397&gt;25,4,IF(BZ1397&gt;18,3,IF(BZ1397&gt;12,2,IF(BZ1397&gt;4,1,0))))-BX1397-2+1</f>
        <v/>
      </c>
      <c r="CE1397" s="30" t="n"/>
      <c r="CF1397" s="64">
        <f>CD1397*CI1397</f>
        <v/>
      </c>
      <c r="CG1397" s="65">
        <f>F1397-BY1397+1</f>
        <v/>
      </c>
      <c r="CH1397" s="64">
        <f>CE1397*16</f>
        <v/>
      </c>
      <c r="CI1397" s="66">
        <f>VLOOKUP(A1397,[1]DATA!$A$6:$AI$331,34,0)</f>
        <v/>
      </c>
      <c r="CJ1397" s="67">
        <f>VLOOKUP(A1397,[2]CHAMCONG!A$7:CI$333,79,0)</f>
        <v/>
      </c>
      <c r="CK1397" s="68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62">
        <f>COUNTIF($G1398:$BP1398,"a")+COUNTIF($G1398:$BP1398,"r0,a5")/2+COUNTIF($G1398:$BP1398,"p5,a5")/2</f>
        <v/>
      </c>
      <c r="BR1398" s="62">
        <f>COUNTIF($G1398:$BP1398,"d")+COUNTIF($G1398:$BP1398,"r0,d5")/2+COUNTIF($G1398:$BP1398,"p5,d5")/2</f>
        <v/>
      </c>
      <c r="BS1398" s="62">
        <f>COUNTIF($G1398:$BP1398,"b")+COUNTIF($G1398:$BP1398,"r0,b5")/2+COUNTIF($G1398:$BP1398,"p5,b5")/2</f>
        <v/>
      </c>
      <c r="BT1398" s="62">
        <f>COUNTIF($G1398:$BP1398,"c")+COUNTIF($G1398:$BP1398,"r0,c5")/2+COUNTIF($G1398:$BP1398,"p5,c5")/2</f>
        <v/>
      </c>
      <c r="BU1398" s="62">
        <f>COUNTIF($G1398:$BP1398,"KH")+COUNTIF($G1398:$BP1398,"TL")+COUNTIF($G1398:$BP1398,"L")</f>
        <v/>
      </c>
      <c r="BV1398" s="62" t="n"/>
      <c r="BW1398" s="62">
        <f>COUNTIF($G1398:$BP1398,"hh")</f>
        <v/>
      </c>
      <c r="BX1398" s="62">
        <f>COUNTIF($G1398:$BP1398,"nt7")</f>
        <v/>
      </c>
      <c r="BY1398" s="62">
        <f>COUNTIF($G1398:$BP1398,"P")+COUNTIF($G1398:$BP1398,"p5,a5")/2+COUNTIF($G1398:$BP1398,"p5,b5")/2+COUNTIF($G1398:$BP1398,"p5,c5")/2+COUNTIF($G1398:$BP1398,"p5,d5")/2</f>
        <v/>
      </c>
      <c r="BZ1398" s="63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4">
        <f>IF(BZ1398&gt;25,4,IF(BZ1398&gt;18,3,IF(BZ1398&gt;12,2,IF(BZ1398&gt;4,1,0))))-BX1398-2+1</f>
        <v/>
      </c>
      <c r="CE1398" s="30" t="n"/>
      <c r="CF1398" s="64">
        <f>CD1398*CI1398</f>
        <v/>
      </c>
      <c r="CG1398" s="65">
        <f>F1398-BY1398+1</f>
        <v/>
      </c>
      <c r="CH1398" s="64">
        <f>CE1398*16</f>
        <v/>
      </c>
      <c r="CI1398" s="66">
        <f>VLOOKUP(A1398,[1]DATA!$A$6:$AI$331,34,0)</f>
        <v/>
      </c>
      <c r="CJ1398" s="67">
        <f>VLOOKUP(A1398,[2]CHAMCONG!A$7:CI$333,79,0)</f>
        <v/>
      </c>
      <c r="CK1398" s="68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62">
        <f>COUNTIF($G1399:$BP1399,"a")+COUNTIF($G1399:$BP1399,"r0,a5")/2+COUNTIF($G1399:$BP1399,"p5,a5")/2</f>
        <v/>
      </c>
      <c r="BR1399" s="62">
        <f>COUNTIF($G1399:$BP1399,"d")+COUNTIF($G1399:$BP1399,"r0,d5")/2+COUNTIF($G1399:$BP1399,"p5,d5")/2</f>
        <v/>
      </c>
      <c r="BS1399" s="62">
        <f>COUNTIF($G1399:$BP1399,"b")+COUNTIF($G1399:$BP1399,"r0,b5")/2+COUNTIF($G1399:$BP1399,"p5,b5")/2</f>
        <v/>
      </c>
      <c r="BT1399" s="62">
        <f>COUNTIF($G1399:$BP1399,"c")+COUNTIF($G1399:$BP1399,"r0,c5")/2+COUNTIF($G1399:$BP1399,"p5,c5")/2</f>
        <v/>
      </c>
      <c r="BU1399" s="62">
        <f>COUNTIF($G1399:$BP1399,"KH")+COUNTIF($G1399:$BP1399,"TL")+COUNTIF($G1399:$BP1399,"L")</f>
        <v/>
      </c>
      <c r="BV1399" s="62" t="n"/>
      <c r="BW1399" s="62">
        <f>COUNTIF($G1399:$BP1399,"hh")</f>
        <v/>
      </c>
      <c r="BX1399" s="62">
        <f>COUNTIF($G1399:$BP1399,"nt7")</f>
        <v/>
      </c>
      <c r="BY1399" s="62">
        <f>COUNTIF($G1399:$BP1399,"P")+COUNTIF($G1399:$BP1399,"p5,a5")/2+COUNTIF($G1399:$BP1399,"p5,b5")/2+COUNTIF($G1399:$BP1399,"p5,c5")/2+COUNTIF($G1399:$BP1399,"p5,d5")/2</f>
        <v/>
      </c>
      <c r="BZ1399" s="63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4">
        <f>IF(BZ1399&gt;25,4,IF(BZ1399&gt;18,3,IF(BZ1399&gt;12,2,IF(BZ1399&gt;4,1,0))))-BX1399-2+1</f>
        <v/>
      </c>
      <c r="CE1399" s="30" t="n"/>
      <c r="CF1399" s="64">
        <f>CD1399*CI1399</f>
        <v/>
      </c>
      <c r="CG1399" s="65">
        <f>F1399-BY1399+1</f>
        <v/>
      </c>
      <c r="CH1399" s="64">
        <f>CE1399*16</f>
        <v/>
      </c>
      <c r="CI1399" s="66">
        <f>VLOOKUP(A1399,[1]DATA!$A$6:$AI$331,34,0)</f>
        <v/>
      </c>
      <c r="CJ1399" s="67">
        <f>VLOOKUP(A1399,[2]CHAMCONG!A$7:CI$333,79,0)</f>
        <v/>
      </c>
      <c r="CK1399" s="68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62">
        <f>COUNTIF($G1400:$BP1400,"a")+COUNTIF($G1400:$BP1400,"r0,a5")/2+COUNTIF($G1400:$BP1400,"p5,a5")/2</f>
        <v/>
      </c>
      <c r="BR1400" s="62">
        <f>COUNTIF($G1400:$BP1400,"d")+COUNTIF($G1400:$BP1400,"r0,d5")/2+COUNTIF($G1400:$BP1400,"p5,d5")/2</f>
        <v/>
      </c>
      <c r="BS1400" s="62">
        <f>COUNTIF($G1400:$BP1400,"b")+COUNTIF($G1400:$BP1400,"r0,b5")/2+COUNTIF($G1400:$BP1400,"p5,b5")/2</f>
        <v/>
      </c>
      <c r="BT1400" s="62">
        <f>COUNTIF($G1400:$BP1400,"c")+COUNTIF($G1400:$BP1400,"r0,c5")/2+COUNTIF($G1400:$BP1400,"p5,c5")/2</f>
        <v/>
      </c>
      <c r="BU1400" s="62">
        <f>COUNTIF($G1400:$BP1400,"KH")+COUNTIF($G1400:$BP1400,"TL")+COUNTIF($G1400:$BP1400,"L")</f>
        <v/>
      </c>
      <c r="BV1400" s="62" t="n"/>
      <c r="BW1400" s="62">
        <f>COUNTIF($G1400:$BP1400,"hh")</f>
        <v/>
      </c>
      <c r="BX1400" s="62">
        <f>COUNTIF($G1400:$BP1400,"nt7")</f>
        <v/>
      </c>
      <c r="BY1400" s="62">
        <f>COUNTIF($G1400:$BP1400,"P")+COUNTIF($G1400:$BP1400,"p5,a5")/2+COUNTIF($G1400:$BP1400,"p5,b5")/2+COUNTIF($G1400:$BP1400,"p5,c5")/2+COUNTIF($G1400:$BP1400,"p5,d5")/2</f>
        <v/>
      </c>
      <c r="BZ1400" s="63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4">
        <f>IF(BZ1400&gt;25,4,IF(BZ1400&gt;18,3,IF(BZ1400&gt;12,2,IF(BZ1400&gt;4,1,0))))-BX1400-2+1</f>
        <v/>
      </c>
      <c r="CE1400" s="30" t="n"/>
      <c r="CF1400" s="64">
        <f>CD1400*CI1400</f>
        <v/>
      </c>
      <c r="CG1400" s="65">
        <f>F1400-BY1400+1</f>
        <v/>
      </c>
      <c r="CH1400" s="64">
        <f>CE1400*16</f>
        <v/>
      </c>
      <c r="CI1400" s="66">
        <f>VLOOKUP(A1400,[1]DATA!$A$6:$AI$331,34,0)</f>
        <v/>
      </c>
      <c r="CJ1400" s="67">
        <f>VLOOKUP(A1400,[2]CHAMCONG!A$7:CI$333,79,0)</f>
        <v/>
      </c>
      <c r="CK1400" s="68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62">
        <f>COUNTIF($G1401:$BP1401,"a")+COUNTIF($G1401:$BP1401,"r0,a5")/2+COUNTIF($G1401:$BP1401,"p5,a5")/2</f>
        <v/>
      </c>
      <c r="BR1401" s="62">
        <f>COUNTIF($G1401:$BP1401,"d")+COUNTIF($G1401:$BP1401,"r0,d5")/2+COUNTIF($G1401:$BP1401,"p5,d5")/2</f>
        <v/>
      </c>
      <c r="BS1401" s="62">
        <f>COUNTIF($G1401:$BP1401,"b")+COUNTIF($G1401:$BP1401,"r0,b5")/2+COUNTIF($G1401:$BP1401,"p5,b5")/2</f>
        <v/>
      </c>
      <c r="BT1401" s="62">
        <f>COUNTIF($G1401:$BP1401,"c")+COUNTIF($G1401:$BP1401,"r0,c5")/2+COUNTIF($G1401:$BP1401,"p5,c5")/2</f>
        <v/>
      </c>
      <c r="BU1401" s="62">
        <f>COUNTIF($G1401:$BP1401,"KH")+COUNTIF($G1401:$BP1401,"TL")+COUNTIF($G1401:$BP1401,"L")</f>
        <v/>
      </c>
      <c r="BV1401" s="62" t="n"/>
      <c r="BW1401" s="62">
        <f>COUNTIF($G1401:$BP1401,"hh")</f>
        <v/>
      </c>
      <c r="BX1401" s="62">
        <f>COUNTIF($G1401:$BP1401,"nt7")</f>
        <v/>
      </c>
      <c r="BY1401" s="62">
        <f>COUNTIF($G1401:$BP1401,"P")+COUNTIF($G1401:$BP1401,"p5,a5")/2+COUNTIF($G1401:$BP1401,"p5,b5")/2+COUNTIF($G1401:$BP1401,"p5,c5")/2+COUNTIF($G1401:$BP1401,"p5,d5")/2</f>
        <v/>
      </c>
      <c r="BZ1401" s="63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4">
        <f>IF(BZ1401&gt;25,4,IF(BZ1401&gt;18,3,IF(BZ1401&gt;12,2,IF(BZ1401&gt;4,1,0))))-BX1401-2+1</f>
        <v/>
      </c>
      <c r="CE1401" s="30" t="n"/>
      <c r="CF1401" s="64">
        <f>CD1401*CI1401</f>
        <v/>
      </c>
      <c r="CG1401" s="65">
        <f>F1401-BY1401+1</f>
        <v/>
      </c>
      <c r="CH1401" s="64">
        <f>CE1401*16</f>
        <v/>
      </c>
      <c r="CI1401" s="66">
        <f>VLOOKUP(A1401,[1]DATA!$A$6:$AI$331,34,0)</f>
        <v/>
      </c>
      <c r="CJ1401" s="67">
        <f>VLOOKUP(A1401,[2]CHAMCONG!A$7:CI$333,79,0)</f>
        <v/>
      </c>
      <c r="CK1401" s="68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62">
        <f>COUNTIF($G1402:$BP1402,"a")+COUNTIF($G1402:$BP1402,"r0,a5")/2+COUNTIF($G1402:$BP1402,"p5,a5")/2</f>
        <v/>
      </c>
      <c r="BR1402" s="62">
        <f>COUNTIF($G1402:$BP1402,"d")+COUNTIF($G1402:$BP1402,"r0,d5")/2+COUNTIF($G1402:$BP1402,"p5,d5")/2</f>
        <v/>
      </c>
      <c r="BS1402" s="62">
        <f>COUNTIF($G1402:$BP1402,"b")+COUNTIF($G1402:$BP1402,"r0,b5")/2+COUNTIF($G1402:$BP1402,"p5,b5")/2</f>
        <v/>
      </c>
      <c r="BT1402" s="62">
        <f>COUNTIF($G1402:$BP1402,"c")+COUNTIF($G1402:$BP1402,"r0,c5")/2+COUNTIF($G1402:$BP1402,"p5,c5")/2</f>
        <v/>
      </c>
      <c r="BU1402" s="62">
        <f>COUNTIF($G1402:$BP1402,"KH")+COUNTIF($G1402:$BP1402,"TL")+COUNTIF($G1402:$BP1402,"L")</f>
        <v/>
      </c>
      <c r="BV1402" s="62" t="n"/>
      <c r="BW1402" s="62">
        <f>COUNTIF($G1402:$BP1402,"hh")</f>
        <v/>
      </c>
      <c r="BX1402" s="62">
        <f>COUNTIF($G1402:$BP1402,"nt7")</f>
        <v/>
      </c>
      <c r="BY1402" s="62">
        <f>COUNTIF($G1402:$BP1402,"P")+COUNTIF($G1402:$BP1402,"p5,a5")/2+COUNTIF($G1402:$BP1402,"p5,b5")/2+COUNTIF($G1402:$BP1402,"p5,c5")/2+COUNTIF($G1402:$BP1402,"p5,d5")/2</f>
        <v/>
      </c>
      <c r="BZ1402" s="63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4">
        <f>IF(BZ1402&gt;25,4,IF(BZ1402&gt;18,3,IF(BZ1402&gt;12,2,IF(BZ1402&gt;4,1,0))))-BX1402-2+1</f>
        <v/>
      </c>
      <c r="CE1402" s="30" t="n"/>
      <c r="CF1402" s="64">
        <f>CD1402*CI1402</f>
        <v/>
      </c>
      <c r="CG1402" s="65">
        <f>F1402-BY1402+1</f>
        <v/>
      </c>
      <c r="CH1402" s="64">
        <f>CE1402*16</f>
        <v/>
      </c>
      <c r="CI1402" s="66">
        <f>VLOOKUP(A1402,[1]DATA!$A$6:$AI$331,34,0)</f>
        <v/>
      </c>
      <c r="CJ1402" s="67">
        <f>VLOOKUP(A1402,[2]CHAMCONG!A$7:CI$333,79,0)</f>
        <v/>
      </c>
      <c r="CK1402" s="68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62">
        <f>COUNTIF($G1403:$BP1403,"a")+COUNTIF($G1403:$BP1403,"r0,a5")/2+COUNTIF($G1403:$BP1403,"p5,a5")/2</f>
        <v/>
      </c>
      <c r="BR1403" s="62">
        <f>COUNTIF($G1403:$BP1403,"d")+COUNTIF($G1403:$BP1403,"r0,d5")/2+COUNTIF($G1403:$BP1403,"p5,d5")/2</f>
        <v/>
      </c>
      <c r="BS1403" s="62">
        <f>COUNTIF($G1403:$BP1403,"b")+COUNTIF($G1403:$BP1403,"r0,b5")/2+COUNTIF($G1403:$BP1403,"p5,b5")/2</f>
        <v/>
      </c>
      <c r="BT1403" s="62">
        <f>COUNTIF($G1403:$BP1403,"c")+COUNTIF($G1403:$BP1403,"r0,c5")/2+COUNTIF($G1403:$BP1403,"p5,c5")/2</f>
        <v/>
      </c>
      <c r="BU1403" s="62">
        <f>COUNTIF($G1403:$BP1403,"KH")+COUNTIF($G1403:$BP1403,"TL")+COUNTIF($G1403:$BP1403,"L")</f>
        <v/>
      </c>
      <c r="BV1403" s="62" t="n"/>
      <c r="BW1403" s="62">
        <f>COUNTIF($G1403:$BP1403,"hh")</f>
        <v/>
      </c>
      <c r="BX1403" s="62">
        <f>COUNTIF($G1403:$BP1403,"nt7")</f>
        <v/>
      </c>
      <c r="BY1403" s="62">
        <f>COUNTIF($G1403:$BP1403,"P")+COUNTIF($G1403:$BP1403,"p5,a5")/2+COUNTIF($G1403:$BP1403,"p5,b5")/2+COUNTIF($G1403:$BP1403,"p5,c5")/2+COUNTIF($G1403:$BP1403,"p5,d5")/2</f>
        <v/>
      </c>
      <c r="BZ1403" s="63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4">
        <f>IF(BZ1403&gt;25,4,IF(BZ1403&gt;18,3,IF(BZ1403&gt;12,2,IF(BZ1403&gt;4,1,0))))-BX1403-2+1</f>
        <v/>
      </c>
      <c r="CE1403" s="30" t="n"/>
      <c r="CF1403" s="64">
        <f>CD1403*CI1403</f>
        <v/>
      </c>
      <c r="CG1403" s="65">
        <f>F1403-BY1403+1</f>
        <v/>
      </c>
      <c r="CH1403" s="64">
        <f>CE1403*16</f>
        <v/>
      </c>
      <c r="CI1403" s="66">
        <f>VLOOKUP(A1403,[1]DATA!$A$6:$AI$331,34,0)</f>
        <v/>
      </c>
      <c r="CJ1403" s="67">
        <f>VLOOKUP(A1403,[2]CHAMCONG!A$7:CI$333,79,0)</f>
        <v/>
      </c>
      <c r="CK1403" s="68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62">
        <f>COUNTIF($G1404:$BP1404,"a")+COUNTIF($G1404:$BP1404,"r0,a5")/2+COUNTIF($G1404:$BP1404,"p5,a5")/2</f>
        <v/>
      </c>
      <c r="BR1404" s="62">
        <f>COUNTIF($G1404:$BP1404,"d")+COUNTIF($G1404:$BP1404,"r0,d5")/2+COUNTIF($G1404:$BP1404,"p5,d5")/2</f>
        <v/>
      </c>
      <c r="BS1404" s="62">
        <f>COUNTIF($G1404:$BP1404,"b")+COUNTIF($G1404:$BP1404,"r0,b5")/2+COUNTIF($G1404:$BP1404,"p5,b5")/2</f>
        <v/>
      </c>
      <c r="BT1404" s="62">
        <f>COUNTIF($G1404:$BP1404,"c")+COUNTIF($G1404:$BP1404,"r0,c5")/2+COUNTIF($G1404:$BP1404,"p5,c5")/2</f>
        <v/>
      </c>
      <c r="BU1404" s="62">
        <f>COUNTIF($G1404:$BP1404,"KH")+COUNTIF($G1404:$BP1404,"TL")+COUNTIF($G1404:$BP1404,"L")</f>
        <v/>
      </c>
      <c r="BV1404" s="62" t="n"/>
      <c r="BW1404" s="62">
        <f>COUNTIF($G1404:$BP1404,"hh")</f>
        <v/>
      </c>
      <c r="BX1404" s="62">
        <f>COUNTIF($G1404:$BP1404,"nt7")</f>
        <v/>
      </c>
      <c r="BY1404" s="62">
        <f>COUNTIF($G1404:$BP1404,"P")+COUNTIF($G1404:$BP1404,"p5,a5")/2+COUNTIF($G1404:$BP1404,"p5,b5")/2+COUNTIF($G1404:$BP1404,"p5,c5")/2+COUNTIF($G1404:$BP1404,"p5,d5")/2</f>
        <v/>
      </c>
      <c r="BZ1404" s="63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4">
        <f>IF(BZ1404&gt;25,4,IF(BZ1404&gt;18,3,IF(BZ1404&gt;12,2,IF(BZ1404&gt;4,1,0))))-BX1404-2+1</f>
        <v/>
      </c>
      <c r="CE1404" s="30" t="n"/>
      <c r="CF1404" s="64">
        <f>CD1404*CI1404</f>
        <v/>
      </c>
      <c r="CG1404" s="65">
        <f>F1404-BY1404+1</f>
        <v/>
      </c>
      <c r="CH1404" s="64">
        <f>CE1404*16</f>
        <v/>
      </c>
      <c r="CI1404" s="66">
        <f>VLOOKUP(A1404,[1]DATA!$A$6:$AI$331,34,0)</f>
        <v/>
      </c>
      <c r="CJ1404" s="67">
        <f>VLOOKUP(A1404,[2]CHAMCONG!A$7:CI$333,79,0)</f>
        <v/>
      </c>
      <c r="CK1404" s="68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62">
        <f>COUNTIF($G1405:$BP1405,"a")+COUNTIF($G1405:$BP1405,"r0,a5")/2+COUNTIF($G1405:$BP1405,"p5,a5")/2</f>
        <v/>
      </c>
      <c r="BR1405" s="62">
        <f>COUNTIF($G1405:$BP1405,"d")+COUNTIF($G1405:$BP1405,"r0,d5")/2+COUNTIF($G1405:$BP1405,"p5,d5")/2</f>
        <v/>
      </c>
      <c r="BS1405" s="62">
        <f>COUNTIF($G1405:$BP1405,"b")+COUNTIF($G1405:$BP1405,"r0,b5")/2+COUNTIF($G1405:$BP1405,"p5,b5")/2</f>
        <v/>
      </c>
      <c r="BT1405" s="62">
        <f>COUNTIF($G1405:$BP1405,"c")+COUNTIF($G1405:$BP1405,"r0,c5")/2+COUNTIF($G1405:$BP1405,"p5,c5")/2</f>
        <v/>
      </c>
      <c r="BU1405" s="62">
        <f>COUNTIF($G1405:$BP1405,"KH")+COUNTIF($G1405:$BP1405,"TL")+COUNTIF($G1405:$BP1405,"L")</f>
        <v/>
      </c>
      <c r="BV1405" s="62" t="n"/>
      <c r="BW1405" s="62">
        <f>COUNTIF($G1405:$BP1405,"hh")</f>
        <v/>
      </c>
      <c r="BX1405" s="62">
        <f>COUNTIF($G1405:$BP1405,"nt7")</f>
        <v/>
      </c>
      <c r="BY1405" s="62">
        <f>COUNTIF($G1405:$BP1405,"P")+COUNTIF($G1405:$BP1405,"p5,a5")/2+COUNTIF($G1405:$BP1405,"p5,b5")/2+COUNTIF($G1405:$BP1405,"p5,c5")/2+COUNTIF($G1405:$BP1405,"p5,d5")/2</f>
        <v/>
      </c>
      <c r="BZ1405" s="63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4">
        <f>IF(BZ1405&gt;25,4,IF(BZ1405&gt;18,3,IF(BZ1405&gt;12,2,IF(BZ1405&gt;4,1,0))))-BX1405-2+1</f>
        <v/>
      </c>
      <c r="CE1405" s="30" t="n"/>
      <c r="CF1405" s="64">
        <f>CD1405*CI1405</f>
        <v/>
      </c>
      <c r="CG1405" s="65">
        <f>F1405-BY1405+1</f>
        <v/>
      </c>
      <c r="CH1405" s="64">
        <f>CE1405*16</f>
        <v/>
      </c>
      <c r="CI1405" s="66">
        <f>VLOOKUP(A1405,[1]DATA!$A$6:$AI$331,34,0)</f>
        <v/>
      </c>
      <c r="CJ1405" s="67">
        <f>VLOOKUP(A1405,[2]CHAMCONG!A$7:CI$333,79,0)</f>
        <v/>
      </c>
      <c r="CK1405" s="68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62">
        <f>COUNTIF($G1406:$BP1406,"a")+COUNTIF($G1406:$BP1406,"r0,a5")/2+COUNTIF($G1406:$BP1406,"p5,a5")/2</f>
        <v/>
      </c>
      <c r="BR1406" s="62">
        <f>COUNTIF($G1406:$BP1406,"d")+COUNTIF($G1406:$BP1406,"r0,d5")/2+COUNTIF($G1406:$BP1406,"p5,d5")/2</f>
        <v/>
      </c>
      <c r="BS1406" s="62">
        <f>COUNTIF($G1406:$BP1406,"b")+COUNTIF($G1406:$BP1406,"r0,b5")/2+COUNTIF($G1406:$BP1406,"p5,b5")/2</f>
        <v/>
      </c>
      <c r="BT1406" s="62">
        <f>COUNTIF($G1406:$BP1406,"c")+COUNTIF($G1406:$BP1406,"r0,c5")/2+COUNTIF($G1406:$BP1406,"p5,c5")/2</f>
        <v/>
      </c>
      <c r="BU1406" s="62">
        <f>COUNTIF($G1406:$BP1406,"KH")+COUNTIF($G1406:$BP1406,"TL")+COUNTIF($G1406:$BP1406,"L")</f>
        <v/>
      </c>
      <c r="BV1406" s="62" t="n"/>
      <c r="BW1406" s="62">
        <f>COUNTIF($G1406:$BP1406,"hh")</f>
        <v/>
      </c>
      <c r="BX1406" s="62">
        <f>COUNTIF($G1406:$BP1406,"nt7")</f>
        <v/>
      </c>
      <c r="BY1406" s="62">
        <f>COUNTIF($G1406:$BP1406,"P")+COUNTIF($G1406:$BP1406,"p5,a5")/2+COUNTIF($G1406:$BP1406,"p5,b5")/2+COUNTIF($G1406:$BP1406,"p5,c5")/2+COUNTIF($G1406:$BP1406,"p5,d5")/2</f>
        <v/>
      </c>
      <c r="BZ1406" s="63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4">
        <f>IF(BZ1406&gt;25,4,IF(BZ1406&gt;18,3,IF(BZ1406&gt;12,2,IF(BZ1406&gt;4,1,0))))-BX1406-2+1</f>
        <v/>
      </c>
      <c r="CE1406" s="30" t="n"/>
      <c r="CF1406" s="64">
        <f>CD1406*CI1406</f>
        <v/>
      </c>
      <c r="CG1406" s="65">
        <f>F1406-BY1406+1</f>
        <v/>
      </c>
      <c r="CH1406" s="64">
        <f>CE1406*16</f>
        <v/>
      </c>
      <c r="CI1406" s="66">
        <f>VLOOKUP(A1406,[1]DATA!$A$6:$AI$331,34,0)</f>
        <v/>
      </c>
      <c r="CJ1406" s="67">
        <f>VLOOKUP(A1406,[2]CHAMCONG!A$7:CI$333,79,0)</f>
        <v/>
      </c>
      <c r="CK1406" s="68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62">
        <f>COUNTIF($G1407:$BP1407,"a")+COUNTIF($G1407:$BP1407,"r0,a5")/2+COUNTIF($G1407:$BP1407,"p5,a5")/2</f>
        <v/>
      </c>
      <c r="BR1407" s="62">
        <f>COUNTIF($G1407:$BP1407,"d")+COUNTIF($G1407:$BP1407,"r0,d5")/2+COUNTIF($G1407:$BP1407,"p5,d5")/2</f>
        <v/>
      </c>
      <c r="BS1407" s="62">
        <f>COUNTIF($G1407:$BP1407,"b")+COUNTIF($G1407:$BP1407,"r0,b5")/2+COUNTIF($G1407:$BP1407,"p5,b5")/2</f>
        <v/>
      </c>
      <c r="BT1407" s="62">
        <f>COUNTIF($G1407:$BP1407,"c")+COUNTIF($G1407:$BP1407,"r0,c5")/2+COUNTIF($G1407:$BP1407,"p5,c5")/2</f>
        <v/>
      </c>
      <c r="BU1407" s="62">
        <f>COUNTIF($G1407:$BP1407,"KH")+COUNTIF($G1407:$BP1407,"TL")+COUNTIF($G1407:$BP1407,"L")</f>
        <v/>
      </c>
      <c r="BV1407" s="62" t="n"/>
      <c r="BW1407" s="62">
        <f>COUNTIF($G1407:$BP1407,"hh")</f>
        <v/>
      </c>
      <c r="BX1407" s="62">
        <f>COUNTIF($G1407:$BP1407,"nt7")</f>
        <v/>
      </c>
      <c r="BY1407" s="62">
        <f>COUNTIF($G1407:$BP1407,"P")+COUNTIF($G1407:$BP1407,"p5,a5")/2+COUNTIF($G1407:$BP1407,"p5,b5")/2+COUNTIF($G1407:$BP1407,"p5,c5")/2+COUNTIF($G1407:$BP1407,"p5,d5")/2</f>
        <v/>
      </c>
      <c r="BZ1407" s="63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4">
        <f>IF(BZ1407&gt;25,4,IF(BZ1407&gt;18,3,IF(BZ1407&gt;12,2,IF(BZ1407&gt;4,1,0))))-BX1407-2+1</f>
        <v/>
      </c>
      <c r="CE1407" s="30" t="n"/>
      <c r="CF1407" s="64">
        <f>CD1407*CI1407</f>
        <v/>
      </c>
      <c r="CG1407" s="65">
        <f>F1407-BY1407+1</f>
        <v/>
      </c>
      <c r="CH1407" s="64">
        <f>CE1407*16</f>
        <v/>
      </c>
      <c r="CI1407" s="66">
        <f>VLOOKUP(A1407,[1]DATA!$A$6:$AI$331,34,0)</f>
        <v/>
      </c>
      <c r="CJ1407" s="67">
        <f>VLOOKUP(A1407,[2]CHAMCONG!A$7:CI$333,79,0)</f>
        <v/>
      </c>
      <c r="CK1407" s="68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62">
        <f>COUNTIF($G1408:$BP1408,"a")+COUNTIF($G1408:$BP1408,"r0,a5")/2+COUNTIF($G1408:$BP1408,"p5,a5")/2</f>
        <v/>
      </c>
      <c r="BR1408" s="62">
        <f>COUNTIF($G1408:$BP1408,"d")+COUNTIF($G1408:$BP1408,"r0,d5")/2+COUNTIF($G1408:$BP1408,"p5,d5")/2</f>
        <v/>
      </c>
      <c r="BS1408" s="62">
        <f>COUNTIF($G1408:$BP1408,"b")+COUNTIF($G1408:$BP1408,"r0,b5")/2+COUNTIF($G1408:$BP1408,"p5,b5")/2</f>
        <v/>
      </c>
      <c r="BT1408" s="62">
        <f>COUNTIF($G1408:$BP1408,"c")+COUNTIF($G1408:$BP1408,"r0,c5")/2+COUNTIF($G1408:$BP1408,"p5,c5")/2</f>
        <v/>
      </c>
      <c r="BU1408" s="62">
        <f>COUNTIF($G1408:$BP1408,"KH")+COUNTIF($G1408:$BP1408,"TL")+COUNTIF($G1408:$BP1408,"L")</f>
        <v/>
      </c>
      <c r="BV1408" s="62" t="n"/>
      <c r="BW1408" s="62">
        <f>COUNTIF($G1408:$BP1408,"hh")</f>
        <v/>
      </c>
      <c r="BX1408" s="62">
        <f>COUNTIF($G1408:$BP1408,"nt7")</f>
        <v/>
      </c>
      <c r="BY1408" s="62">
        <f>COUNTIF($G1408:$BP1408,"P")+COUNTIF($G1408:$BP1408,"p5,a5")/2+COUNTIF($G1408:$BP1408,"p5,b5")/2+COUNTIF($G1408:$BP1408,"p5,c5")/2+COUNTIF($G1408:$BP1408,"p5,d5")/2</f>
        <v/>
      </c>
      <c r="BZ1408" s="63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4">
        <f>IF(BZ1408&gt;25,4,IF(BZ1408&gt;18,3,IF(BZ1408&gt;12,2,IF(BZ1408&gt;4,1,0))))-BX1408-2+1</f>
        <v/>
      </c>
      <c r="CE1408" s="30" t="n"/>
      <c r="CF1408" s="64">
        <f>CD1408*CI1408</f>
        <v/>
      </c>
      <c r="CG1408" s="65">
        <f>F1408-BY1408+1</f>
        <v/>
      </c>
      <c r="CH1408" s="64">
        <f>CE1408*16</f>
        <v/>
      </c>
      <c r="CI1408" s="66">
        <f>VLOOKUP(A1408,[1]DATA!$A$6:$AI$331,34,0)</f>
        <v/>
      </c>
      <c r="CJ1408" s="67">
        <f>VLOOKUP(A1408,[2]CHAMCONG!A$7:CI$333,79,0)</f>
        <v/>
      </c>
      <c r="CK1408" s="68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62">
        <f>COUNTIF($G1409:$BP1409,"a")+COUNTIF($G1409:$BP1409,"r0,a5")/2+COUNTIF($G1409:$BP1409,"p5,a5")/2</f>
        <v/>
      </c>
      <c r="BR1409" s="62">
        <f>COUNTIF($G1409:$BP1409,"d")+COUNTIF($G1409:$BP1409,"r0,d5")/2+COUNTIF($G1409:$BP1409,"p5,d5")/2</f>
        <v/>
      </c>
      <c r="BS1409" s="62">
        <f>COUNTIF($G1409:$BP1409,"b")+COUNTIF($G1409:$BP1409,"r0,b5")/2+COUNTIF($G1409:$BP1409,"p5,b5")/2</f>
        <v/>
      </c>
      <c r="BT1409" s="62">
        <f>COUNTIF($G1409:$BP1409,"c")+COUNTIF($G1409:$BP1409,"r0,c5")/2+COUNTIF($G1409:$BP1409,"p5,c5")/2</f>
        <v/>
      </c>
      <c r="BU1409" s="62">
        <f>COUNTIF($G1409:$BP1409,"KH")+COUNTIF($G1409:$BP1409,"TL")+COUNTIF($G1409:$BP1409,"L")</f>
        <v/>
      </c>
      <c r="BV1409" s="62" t="n"/>
      <c r="BW1409" s="62">
        <f>COUNTIF($G1409:$BP1409,"hh")</f>
        <v/>
      </c>
      <c r="BX1409" s="62">
        <f>COUNTIF($G1409:$BP1409,"nt7")</f>
        <v/>
      </c>
      <c r="BY1409" s="62">
        <f>COUNTIF($G1409:$BP1409,"P")+COUNTIF($G1409:$BP1409,"p5,a5")/2+COUNTIF($G1409:$BP1409,"p5,b5")/2+COUNTIF($G1409:$BP1409,"p5,c5")/2+COUNTIF($G1409:$BP1409,"p5,d5")/2</f>
        <v/>
      </c>
      <c r="BZ1409" s="63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4">
        <f>IF(BZ1409&gt;25,4,IF(BZ1409&gt;18,3,IF(BZ1409&gt;12,2,IF(BZ1409&gt;4,1,0))))-BX1409-2+1</f>
        <v/>
      </c>
      <c r="CE1409" s="30" t="n"/>
      <c r="CF1409" s="64">
        <f>CD1409*CI1409</f>
        <v/>
      </c>
      <c r="CG1409" s="65">
        <f>F1409-BY1409+1</f>
        <v/>
      </c>
      <c r="CH1409" s="64">
        <f>CE1409*16</f>
        <v/>
      </c>
      <c r="CI1409" s="66">
        <f>VLOOKUP(A1409,[1]DATA!$A$6:$AI$331,34,0)</f>
        <v/>
      </c>
      <c r="CJ1409" s="67">
        <f>VLOOKUP(A1409,[2]CHAMCONG!A$7:CI$333,79,0)</f>
        <v/>
      </c>
      <c r="CK1409" s="68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62">
        <f>COUNTIF($G1410:$BP1410,"a")+COUNTIF($G1410:$BP1410,"r0,a5")/2+COUNTIF($G1410:$BP1410,"p5,a5")/2</f>
        <v/>
      </c>
      <c r="BR1410" s="62">
        <f>COUNTIF($G1410:$BP1410,"d")+COUNTIF($G1410:$BP1410,"r0,d5")/2+COUNTIF($G1410:$BP1410,"p5,d5")/2</f>
        <v/>
      </c>
      <c r="BS1410" s="62">
        <f>COUNTIF($G1410:$BP1410,"b")+COUNTIF($G1410:$BP1410,"r0,b5")/2+COUNTIF($G1410:$BP1410,"p5,b5")/2</f>
        <v/>
      </c>
      <c r="BT1410" s="62">
        <f>COUNTIF($G1410:$BP1410,"c")+COUNTIF($G1410:$BP1410,"r0,c5")/2+COUNTIF($G1410:$BP1410,"p5,c5")/2</f>
        <v/>
      </c>
      <c r="BU1410" s="62">
        <f>COUNTIF($G1410:$BP1410,"KH")+COUNTIF($G1410:$BP1410,"TL")+COUNTIF($G1410:$BP1410,"L")</f>
        <v/>
      </c>
      <c r="BV1410" s="62" t="n"/>
      <c r="BW1410" s="62">
        <f>COUNTIF($G1410:$BP1410,"hh")</f>
        <v/>
      </c>
      <c r="BX1410" s="62">
        <f>COUNTIF($G1410:$BP1410,"nt7")</f>
        <v/>
      </c>
      <c r="BY1410" s="62">
        <f>COUNTIF($G1410:$BP1410,"P")+COUNTIF($G1410:$BP1410,"p5,a5")/2+COUNTIF($G1410:$BP1410,"p5,b5")/2+COUNTIF($G1410:$BP1410,"p5,c5")/2+COUNTIF($G1410:$BP1410,"p5,d5")/2</f>
        <v/>
      </c>
      <c r="BZ1410" s="63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4">
        <f>IF(BZ1410&gt;25,4,IF(BZ1410&gt;18,3,IF(BZ1410&gt;12,2,IF(BZ1410&gt;4,1,0))))-BX1410-2+1</f>
        <v/>
      </c>
      <c r="CE1410" s="30" t="n"/>
      <c r="CF1410" s="64">
        <f>CD1410*CI1410</f>
        <v/>
      </c>
      <c r="CG1410" s="65">
        <f>F1410-BY1410+1</f>
        <v/>
      </c>
      <c r="CH1410" s="64">
        <f>CE1410*16</f>
        <v/>
      </c>
      <c r="CI1410" s="66">
        <f>VLOOKUP(A1410,[1]DATA!$A$6:$AI$331,34,0)</f>
        <v/>
      </c>
      <c r="CJ1410" s="67">
        <f>VLOOKUP(A1410,[2]CHAMCONG!A$7:CI$333,79,0)</f>
        <v/>
      </c>
      <c r="CK1410" s="68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62">
        <f>COUNTIF($G1411:$BP1411,"a")+COUNTIF($G1411:$BP1411,"r0,a5")/2+COUNTIF($G1411:$BP1411,"p5,a5")/2</f>
        <v/>
      </c>
      <c r="BR1411" s="62">
        <f>COUNTIF($G1411:$BP1411,"d")+COUNTIF($G1411:$BP1411,"r0,d5")/2+COUNTIF($G1411:$BP1411,"p5,d5")/2</f>
        <v/>
      </c>
      <c r="BS1411" s="62">
        <f>COUNTIF($G1411:$BP1411,"b")+COUNTIF($G1411:$BP1411,"r0,b5")/2+COUNTIF($G1411:$BP1411,"p5,b5")/2</f>
        <v/>
      </c>
      <c r="BT1411" s="62">
        <f>COUNTIF($G1411:$BP1411,"c")+COUNTIF($G1411:$BP1411,"r0,c5")/2+COUNTIF($G1411:$BP1411,"p5,c5")/2</f>
        <v/>
      </c>
      <c r="BU1411" s="62">
        <f>COUNTIF($G1411:$BP1411,"KH")+COUNTIF($G1411:$BP1411,"TL")+COUNTIF($G1411:$BP1411,"L")</f>
        <v/>
      </c>
      <c r="BV1411" s="62" t="n"/>
      <c r="BW1411" s="62">
        <f>COUNTIF($G1411:$BP1411,"hh")</f>
        <v/>
      </c>
      <c r="BX1411" s="62">
        <f>COUNTIF($G1411:$BP1411,"nt7")</f>
        <v/>
      </c>
      <c r="BY1411" s="62">
        <f>COUNTIF($G1411:$BP1411,"P")+COUNTIF($G1411:$BP1411,"p5,a5")/2+COUNTIF($G1411:$BP1411,"p5,b5")/2+COUNTIF($G1411:$BP1411,"p5,c5")/2+COUNTIF($G1411:$BP1411,"p5,d5")/2</f>
        <v/>
      </c>
      <c r="BZ1411" s="63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4">
        <f>IF(BZ1411&gt;25,4,IF(BZ1411&gt;18,3,IF(BZ1411&gt;12,2,IF(BZ1411&gt;4,1,0))))-BX1411-2+1</f>
        <v/>
      </c>
      <c r="CE1411" s="30" t="n"/>
      <c r="CF1411" s="64">
        <f>CD1411*CI1411</f>
        <v/>
      </c>
      <c r="CG1411" s="65">
        <f>F1411-BY1411+1</f>
        <v/>
      </c>
      <c r="CH1411" s="64">
        <f>CE1411*16</f>
        <v/>
      </c>
      <c r="CI1411" s="66">
        <f>VLOOKUP(A1411,[1]DATA!$A$6:$AI$331,34,0)</f>
        <v/>
      </c>
      <c r="CJ1411" s="67">
        <f>VLOOKUP(A1411,[2]CHAMCONG!A$7:CI$333,79,0)</f>
        <v/>
      </c>
      <c r="CK1411" s="68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62">
        <f>COUNTIF($G1412:$BP1412,"a")+COUNTIF($G1412:$BP1412,"r0,a5")/2+COUNTIF($G1412:$BP1412,"p5,a5")/2</f>
        <v/>
      </c>
      <c r="BR1412" s="62">
        <f>COUNTIF($G1412:$BP1412,"d")+COUNTIF($G1412:$BP1412,"r0,d5")/2+COUNTIF($G1412:$BP1412,"p5,d5")/2</f>
        <v/>
      </c>
      <c r="BS1412" s="62">
        <f>COUNTIF($G1412:$BP1412,"b")+COUNTIF($G1412:$BP1412,"r0,b5")/2+COUNTIF($G1412:$BP1412,"p5,b5")/2</f>
        <v/>
      </c>
      <c r="BT1412" s="62">
        <f>COUNTIF($G1412:$BP1412,"c")+COUNTIF($G1412:$BP1412,"r0,c5")/2+COUNTIF($G1412:$BP1412,"p5,c5")/2</f>
        <v/>
      </c>
      <c r="BU1412" s="62">
        <f>COUNTIF($G1412:$BP1412,"KH")+COUNTIF($G1412:$BP1412,"TL")+COUNTIF($G1412:$BP1412,"L")</f>
        <v/>
      </c>
      <c r="BV1412" s="62" t="n"/>
      <c r="BW1412" s="62">
        <f>COUNTIF($G1412:$BP1412,"hh")</f>
        <v/>
      </c>
      <c r="BX1412" s="62">
        <f>COUNTIF($G1412:$BP1412,"nt7")</f>
        <v/>
      </c>
      <c r="BY1412" s="62">
        <f>COUNTIF($G1412:$BP1412,"P")+COUNTIF($G1412:$BP1412,"p5,a5")/2+COUNTIF($G1412:$BP1412,"p5,b5")/2+COUNTIF($G1412:$BP1412,"p5,c5")/2+COUNTIF($G1412:$BP1412,"p5,d5")/2</f>
        <v/>
      </c>
      <c r="BZ1412" s="63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4">
        <f>IF(BZ1412&gt;25,4,IF(BZ1412&gt;18,3,IF(BZ1412&gt;12,2,IF(BZ1412&gt;4,1,0))))-BX1412-2+1</f>
        <v/>
      </c>
      <c r="CE1412" s="30" t="n"/>
      <c r="CF1412" s="64">
        <f>CD1412*CI1412</f>
        <v/>
      </c>
      <c r="CG1412" s="65">
        <f>F1412-BY1412+1</f>
        <v/>
      </c>
      <c r="CH1412" s="64">
        <f>CE1412*16</f>
        <v/>
      </c>
      <c r="CI1412" s="66">
        <f>VLOOKUP(A1412,[1]DATA!$A$6:$AI$331,34,0)</f>
        <v/>
      </c>
      <c r="CJ1412" s="67">
        <f>VLOOKUP(A1412,[2]CHAMCONG!A$7:CI$333,79,0)</f>
        <v/>
      </c>
      <c r="CK1412" s="68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62">
        <f>COUNTIF($G1413:$BP1413,"a")+COUNTIF($G1413:$BP1413,"r0,a5")/2+COUNTIF($G1413:$BP1413,"p5,a5")/2</f>
        <v/>
      </c>
      <c r="BR1413" s="62">
        <f>COUNTIF($G1413:$BP1413,"d")+COUNTIF($G1413:$BP1413,"r0,d5")/2+COUNTIF($G1413:$BP1413,"p5,d5")/2</f>
        <v/>
      </c>
      <c r="BS1413" s="62">
        <f>COUNTIF($G1413:$BP1413,"b")+COUNTIF($G1413:$BP1413,"r0,b5")/2+COUNTIF($G1413:$BP1413,"p5,b5")/2</f>
        <v/>
      </c>
      <c r="BT1413" s="62">
        <f>COUNTIF($G1413:$BP1413,"c")+COUNTIF($G1413:$BP1413,"r0,c5")/2+COUNTIF($G1413:$BP1413,"p5,c5")/2</f>
        <v/>
      </c>
      <c r="BU1413" s="62">
        <f>COUNTIF($G1413:$BP1413,"KH")+COUNTIF($G1413:$BP1413,"TL")+COUNTIF($G1413:$BP1413,"L")</f>
        <v/>
      </c>
      <c r="BV1413" s="62" t="n"/>
      <c r="BW1413" s="62">
        <f>COUNTIF($G1413:$BP1413,"hh")</f>
        <v/>
      </c>
      <c r="BX1413" s="62">
        <f>COUNTIF($G1413:$BP1413,"nt7")</f>
        <v/>
      </c>
      <c r="BY1413" s="62">
        <f>COUNTIF($G1413:$BP1413,"P")+COUNTIF($G1413:$BP1413,"p5,a5")/2+COUNTIF($G1413:$BP1413,"p5,b5")/2+COUNTIF($G1413:$BP1413,"p5,c5")/2+COUNTIF($G1413:$BP1413,"p5,d5")/2</f>
        <v/>
      </c>
      <c r="BZ1413" s="63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4">
        <f>IF(BZ1413&gt;25,4,IF(BZ1413&gt;18,3,IF(BZ1413&gt;12,2,IF(BZ1413&gt;4,1,0))))-BX1413-2+1</f>
        <v/>
      </c>
      <c r="CE1413" s="30" t="n"/>
      <c r="CF1413" s="64">
        <f>CD1413*CI1413</f>
        <v/>
      </c>
      <c r="CG1413" s="65">
        <f>F1413-BY1413+1</f>
        <v/>
      </c>
      <c r="CH1413" s="64">
        <f>CE1413*16</f>
        <v/>
      </c>
      <c r="CI1413" s="66">
        <f>VLOOKUP(A1413,[1]DATA!$A$6:$AI$331,34,0)</f>
        <v/>
      </c>
      <c r="CJ1413" s="67">
        <f>VLOOKUP(A1413,[2]CHAMCONG!A$7:CI$333,79,0)</f>
        <v/>
      </c>
      <c r="CK1413" s="68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62">
        <f>COUNTIF($G1414:$BP1414,"a")+COUNTIF($G1414:$BP1414,"r0,a5")/2+COUNTIF($G1414:$BP1414,"p5,a5")/2</f>
        <v/>
      </c>
      <c r="BR1414" s="62">
        <f>COUNTIF($G1414:$BP1414,"d")+COUNTIF($G1414:$BP1414,"r0,d5")/2+COUNTIF($G1414:$BP1414,"p5,d5")/2</f>
        <v/>
      </c>
      <c r="BS1414" s="62">
        <f>COUNTIF($G1414:$BP1414,"b")+COUNTIF($G1414:$BP1414,"r0,b5")/2+COUNTIF($G1414:$BP1414,"p5,b5")/2</f>
        <v/>
      </c>
      <c r="BT1414" s="62">
        <f>COUNTIF($G1414:$BP1414,"c")+COUNTIF($G1414:$BP1414,"r0,c5")/2+COUNTIF($G1414:$BP1414,"p5,c5")/2</f>
        <v/>
      </c>
      <c r="BU1414" s="62">
        <f>COUNTIF($G1414:$BP1414,"KH")+COUNTIF($G1414:$BP1414,"TL")+COUNTIF($G1414:$BP1414,"L")</f>
        <v/>
      </c>
      <c r="BV1414" s="62" t="n"/>
      <c r="BW1414" s="62">
        <f>COUNTIF($G1414:$BP1414,"hh")</f>
        <v/>
      </c>
      <c r="BX1414" s="62">
        <f>COUNTIF($G1414:$BP1414,"nt7")</f>
        <v/>
      </c>
      <c r="BY1414" s="62">
        <f>COUNTIF($G1414:$BP1414,"P")+COUNTIF($G1414:$BP1414,"p5,a5")/2+COUNTIF($G1414:$BP1414,"p5,b5")/2+COUNTIF($G1414:$BP1414,"p5,c5")/2+COUNTIF($G1414:$BP1414,"p5,d5")/2</f>
        <v/>
      </c>
      <c r="BZ1414" s="63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4">
        <f>IF(BZ1414&gt;25,4,IF(BZ1414&gt;18,3,IF(BZ1414&gt;12,2,IF(BZ1414&gt;4,1,0))))-BX1414-2+1</f>
        <v/>
      </c>
      <c r="CE1414" s="30" t="n"/>
      <c r="CF1414" s="64">
        <f>CD1414*CI1414</f>
        <v/>
      </c>
      <c r="CG1414" s="65">
        <f>F1414-BY1414+1</f>
        <v/>
      </c>
      <c r="CH1414" s="64">
        <f>CE1414*16</f>
        <v/>
      </c>
      <c r="CI1414" s="66">
        <f>VLOOKUP(A1414,[1]DATA!$A$6:$AI$331,34,0)</f>
        <v/>
      </c>
      <c r="CJ1414" s="67">
        <f>VLOOKUP(A1414,[2]CHAMCONG!A$7:CI$333,79,0)</f>
        <v/>
      </c>
      <c r="CK1414" s="68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62">
        <f>COUNTIF($G1415:$BP1415,"a")+COUNTIF($G1415:$BP1415,"r0,a5")/2+COUNTIF($G1415:$BP1415,"p5,a5")/2</f>
        <v/>
      </c>
      <c r="BR1415" s="62">
        <f>COUNTIF($G1415:$BP1415,"d")+COUNTIF($G1415:$BP1415,"r0,d5")/2+COUNTIF($G1415:$BP1415,"p5,d5")/2</f>
        <v/>
      </c>
      <c r="BS1415" s="62">
        <f>COUNTIF($G1415:$BP1415,"b")+COUNTIF($G1415:$BP1415,"r0,b5")/2+COUNTIF($G1415:$BP1415,"p5,b5")/2</f>
        <v/>
      </c>
      <c r="BT1415" s="62">
        <f>COUNTIF($G1415:$BP1415,"c")+COUNTIF($G1415:$BP1415,"r0,c5")/2+COUNTIF($G1415:$BP1415,"p5,c5")/2</f>
        <v/>
      </c>
      <c r="BU1415" s="62">
        <f>COUNTIF($G1415:$BP1415,"KH")+COUNTIF($G1415:$BP1415,"TL")+COUNTIF($G1415:$BP1415,"L")</f>
        <v/>
      </c>
      <c r="BV1415" s="62" t="n"/>
      <c r="BW1415" s="62">
        <f>COUNTIF($G1415:$BP1415,"hh")</f>
        <v/>
      </c>
      <c r="BX1415" s="62">
        <f>COUNTIF($G1415:$BP1415,"nt7")</f>
        <v/>
      </c>
      <c r="BY1415" s="62">
        <f>COUNTIF($G1415:$BP1415,"P")+COUNTIF($G1415:$BP1415,"p5,a5")/2+COUNTIF($G1415:$BP1415,"p5,b5")/2+COUNTIF($G1415:$BP1415,"p5,c5")/2+COUNTIF($G1415:$BP1415,"p5,d5")/2</f>
        <v/>
      </c>
      <c r="BZ1415" s="63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4">
        <f>IF(BZ1415&gt;25,4,IF(BZ1415&gt;18,3,IF(BZ1415&gt;12,2,IF(BZ1415&gt;4,1,0))))-BX1415-2+1</f>
        <v/>
      </c>
      <c r="CE1415" s="30" t="n"/>
      <c r="CF1415" s="64">
        <f>CD1415*CI1415</f>
        <v/>
      </c>
      <c r="CG1415" s="65">
        <f>F1415-BY1415+1</f>
        <v/>
      </c>
      <c r="CH1415" s="64">
        <f>CE1415*16</f>
        <v/>
      </c>
      <c r="CI1415" s="66">
        <f>VLOOKUP(A1415,[1]DATA!$A$6:$AI$331,34,0)</f>
        <v/>
      </c>
      <c r="CJ1415" s="67">
        <f>VLOOKUP(A1415,[2]CHAMCONG!A$7:CI$333,79,0)</f>
        <v/>
      </c>
      <c r="CK1415" s="68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62">
        <f>COUNTIF($G1416:$BP1416,"a")+COUNTIF($G1416:$BP1416,"r0,a5")/2+COUNTIF($G1416:$BP1416,"p5,a5")/2</f>
        <v/>
      </c>
      <c r="BR1416" s="62">
        <f>COUNTIF($G1416:$BP1416,"d")+COUNTIF($G1416:$BP1416,"r0,d5")/2+COUNTIF($G1416:$BP1416,"p5,d5")/2</f>
        <v/>
      </c>
      <c r="BS1416" s="62">
        <f>COUNTIF($G1416:$BP1416,"b")+COUNTIF($G1416:$BP1416,"r0,b5")/2+COUNTIF($G1416:$BP1416,"p5,b5")/2</f>
        <v/>
      </c>
      <c r="BT1416" s="62">
        <f>COUNTIF($G1416:$BP1416,"c")+COUNTIF($G1416:$BP1416,"r0,c5")/2+COUNTIF($G1416:$BP1416,"p5,c5")/2</f>
        <v/>
      </c>
      <c r="BU1416" s="62">
        <f>COUNTIF($G1416:$BP1416,"KH")+COUNTIF($G1416:$BP1416,"TL")+COUNTIF($G1416:$BP1416,"L")</f>
        <v/>
      </c>
      <c r="BV1416" s="62" t="n"/>
      <c r="BW1416" s="62">
        <f>COUNTIF($G1416:$BP1416,"hh")</f>
        <v/>
      </c>
      <c r="BX1416" s="62">
        <f>COUNTIF($G1416:$BP1416,"nt7")</f>
        <v/>
      </c>
      <c r="BY1416" s="62">
        <f>COUNTIF($G1416:$BP1416,"P")+COUNTIF($G1416:$BP1416,"p5,a5")/2+COUNTIF($G1416:$BP1416,"p5,b5")/2+COUNTIF($G1416:$BP1416,"p5,c5")/2+COUNTIF($G1416:$BP1416,"p5,d5")/2</f>
        <v/>
      </c>
      <c r="BZ1416" s="63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4">
        <f>IF(BZ1416&gt;25,4,IF(BZ1416&gt;18,3,IF(BZ1416&gt;12,2,IF(BZ1416&gt;4,1,0))))-BX1416-2+1</f>
        <v/>
      </c>
      <c r="CE1416" s="30" t="n"/>
      <c r="CF1416" s="64">
        <f>CD1416*CI1416</f>
        <v/>
      </c>
      <c r="CG1416" s="65">
        <f>F1416-BY1416+1</f>
        <v/>
      </c>
      <c r="CH1416" s="64">
        <f>CE1416*16</f>
        <v/>
      </c>
      <c r="CI1416" s="66">
        <f>VLOOKUP(A1416,[1]DATA!$A$6:$AI$331,34,0)</f>
        <v/>
      </c>
      <c r="CJ1416" s="67">
        <f>VLOOKUP(A1416,[2]CHAMCONG!A$7:CI$333,79,0)</f>
        <v/>
      </c>
      <c r="CK1416" s="68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62">
        <f>COUNTIF($G1417:$BP1417,"a")+COUNTIF($G1417:$BP1417,"r0,a5")/2+COUNTIF($G1417:$BP1417,"p5,a5")/2</f>
        <v/>
      </c>
      <c r="BR1417" s="62">
        <f>COUNTIF($G1417:$BP1417,"d")+COUNTIF($G1417:$BP1417,"r0,d5")/2+COUNTIF($G1417:$BP1417,"p5,d5")/2</f>
        <v/>
      </c>
      <c r="BS1417" s="62">
        <f>COUNTIF($G1417:$BP1417,"b")+COUNTIF($G1417:$BP1417,"r0,b5")/2+COUNTIF($G1417:$BP1417,"p5,b5")/2</f>
        <v/>
      </c>
      <c r="BT1417" s="62">
        <f>COUNTIF($G1417:$BP1417,"c")+COUNTIF($G1417:$BP1417,"r0,c5")/2+COUNTIF($G1417:$BP1417,"p5,c5")/2</f>
        <v/>
      </c>
      <c r="BU1417" s="62">
        <f>COUNTIF($G1417:$BP1417,"KH")+COUNTIF($G1417:$BP1417,"TL")+COUNTIF($G1417:$BP1417,"L")</f>
        <v/>
      </c>
      <c r="BV1417" s="62" t="n"/>
      <c r="BW1417" s="62">
        <f>COUNTIF($G1417:$BP1417,"hh")</f>
        <v/>
      </c>
      <c r="BX1417" s="62">
        <f>COUNTIF($G1417:$BP1417,"nt7")</f>
        <v/>
      </c>
      <c r="BY1417" s="62">
        <f>COUNTIF($G1417:$BP1417,"P")+COUNTIF($G1417:$BP1417,"p5,a5")/2+COUNTIF($G1417:$BP1417,"p5,b5")/2+COUNTIF($G1417:$BP1417,"p5,c5")/2+COUNTIF($G1417:$BP1417,"p5,d5")/2</f>
        <v/>
      </c>
      <c r="BZ1417" s="63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4">
        <f>IF(BZ1417&gt;25,4,IF(BZ1417&gt;18,3,IF(BZ1417&gt;12,2,IF(BZ1417&gt;4,1,0))))-BX1417-2+1</f>
        <v/>
      </c>
      <c r="CE1417" s="30" t="n"/>
      <c r="CF1417" s="64">
        <f>CD1417*CI1417</f>
        <v/>
      </c>
      <c r="CG1417" s="65">
        <f>F1417-BY1417+1</f>
        <v/>
      </c>
      <c r="CH1417" s="64">
        <f>CE1417*16</f>
        <v/>
      </c>
      <c r="CI1417" s="66">
        <f>VLOOKUP(A1417,[1]DATA!$A$6:$AI$331,34,0)</f>
        <v/>
      </c>
      <c r="CJ1417" s="67">
        <f>VLOOKUP(A1417,[2]CHAMCONG!A$7:CI$333,79,0)</f>
        <v/>
      </c>
      <c r="CK1417" s="68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62">
        <f>COUNTIF($G1418:$BP1418,"a")+COUNTIF($G1418:$BP1418,"r0,a5")/2+COUNTIF($G1418:$BP1418,"p5,a5")/2</f>
        <v/>
      </c>
      <c r="BR1418" s="62">
        <f>COUNTIF($G1418:$BP1418,"d")+COUNTIF($G1418:$BP1418,"r0,d5")/2+COUNTIF($G1418:$BP1418,"p5,d5")/2</f>
        <v/>
      </c>
      <c r="BS1418" s="62">
        <f>COUNTIF($G1418:$BP1418,"b")+COUNTIF($G1418:$BP1418,"r0,b5")/2+COUNTIF($G1418:$BP1418,"p5,b5")/2</f>
        <v/>
      </c>
      <c r="BT1418" s="62">
        <f>COUNTIF($G1418:$BP1418,"c")+COUNTIF($G1418:$BP1418,"r0,c5")/2+COUNTIF($G1418:$BP1418,"p5,c5")/2</f>
        <v/>
      </c>
      <c r="BU1418" s="62">
        <f>COUNTIF($G1418:$BP1418,"KH")+COUNTIF($G1418:$BP1418,"TL")+COUNTIF($G1418:$BP1418,"L")</f>
        <v/>
      </c>
      <c r="BV1418" s="62" t="n"/>
      <c r="BW1418" s="62">
        <f>COUNTIF($G1418:$BP1418,"hh")</f>
        <v/>
      </c>
      <c r="BX1418" s="62">
        <f>COUNTIF($G1418:$BP1418,"nt7")</f>
        <v/>
      </c>
      <c r="BY1418" s="62">
        <f>COUNTIF($G1418:$BP1418,"P")+COUNTIF($G1418:$BP1418,"p5,a5")/2+COUNTIF($G1418:$BP1418,"p5,b5")/2+COUNTIF($G1418:$BP1418,"p5,c5")/2+COUNTIF($G1418:$BP1418,"p5,d5")/2</f>
        <v/>
      </c>
      <c r="BZ1418" s="63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4">
        <f>IF(BZ1418&gt;25,4,IF(BZ1418&gt;18,3,IF(BZ1418&gt;12,2,IF(BZ1418&gt;4,1,0))))-BX1418-2+1</f>
        <v/>
      </c>
      <c r="CE1418" s="30" t="n"/>
      <c r="CF1418" s="64">
        <f>CD1418*CI1418</f>
        <v/>
      </c>
      <c r="CG1418" s="65">
        <f>F1418-BY1418+1</f>
        <v/>
      </c>
      <c r="CH1418" s="64">
        <f>CE1418*16</f>
        <v/>
      </c>
      <c r="CI1418" s="66">
        <f>VLOOKUP(A1418,[1]DATA!$A$6:$AI$331,34,0)</f>
        <v/>
      </c>
      <c r="CJ1418" s="67">
        <f>VLOOKUP(A1418,[2]CHAMCONG!A$7:CI$333,79,0)</f>
        <v/>
      </c>
      <c r="CK1418" s="68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62">
        <f>COUNTIF($G1419:$BP1419,"a")+COUNTIF($G1419:$BP1419,"r0,a5")/2+COUNTIF($G1419:$BP1419,"p5,a5")/2</f>
        <v/>
      </c>
      <c r="BR1419" s="62">
        <f>COUNTIF($G1419:$BP1419,"d")+COUNTIF($G1419:$BP1419,"r0,d5")/2+COUNTIF($G1419:$BP1419,"p5,d5")/2</f>
        <v/>
      </c>
      <c r="BS1419" s="62">
        <f>COUNTIF($G1419:$BP1419,"b")+COUNTIF($G1419:$BP1419,"r0,b5")/2+COUNTIF($G1419:$BP1419,"p5,b5")/2</f>
        <v/>
      </c>
      <c r="BT1419" s="62">
        <f>COUNTIF($G1419:$BP1419,"c")+COUNTIF($G1419:$BP1419,"r0,c5")/2+COUNTIF($G1419:$BP1419,"p5,c5")/2</f>
        <v/>
      </c>
      <c r="BU1419" s="62">
        <f>COUNTIF($G1419:$BP1419,"KH")+COUNTIF($G1419:$BP1419,"TL")+COUNTIF($G1419:$BP1419,"L")</f>
        <v/>
      </c>
      <c r="BV1419" s="62" t="n"/>
      <c r="BW1419" s="62">
        <f>COUNTIF($G1419:$BP1419,"hh")</f>
        <v/>
      </c>
      <c r="BX1419" s="62">
        <f>COUNTIF($G1419:$BP1419,"nt7")</f>
        <v/>
      </c>
      <c r="BY1419" s="62">
        <f>COUNTIF($G1419:$BP1419,"P")+COUNTIF($G1419:$BP1419,"p5,a5")/2+COUNTIF($G1419:$BP1419,"p5,b5")/2+COUNTIF($G1419:$BP1419,"p5,c5")/2+COUNTIF($G1419:$BP1419,"p5,d5")/2</f>
        <v/>
      </c>
      <c r="BZ1419" s="63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4">
        <f>IF(BZ1419&gt;25,4,IF(BZ1419&gt;18,3,IF(BZ1419&gt;12,2,IF(BZ1419&gt;4,1,0))))-BX1419-2+1</f>
        <v/>
      </c>
      <c r="CE1419" s="30" t="n"/>
      <c r="CF1419" s="64">
        <f>CD1419*CI1419</f>
        <v/>
      </c>
      <c r="CG1419" s="65">
        <f>F1419-BY1419+1</f>
        <v/>
      </c>
      <c r="CH1419" s="64">
        <f>CE1419*16</f>
        <v/>
      </c>
      <c r="CI1419" s="66">
        <f>VLOOKUP(A1419,[1]DATA!$A$6:$AI$331,34,0)</f>
        <v/>
      </c>
      <c r="CJ1419" s="67">
        <f>VLOOKUP(A1419,[2]CHAMCONG!A$7:CI$333,79,0)</f>
        <v/>
      </c>
      <c r="CK1419" s="68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62">
        <f>COUNTIF($G1420:$BP1420,"a")+COUNTIF($G1420:$BP1420,"r0,a5")/2+COUNTIF($G1420:$BP1420,"p5,a5")/2</f>
        <v/>
      </c>
      <c r="BR1420" s="62">
        <f>COUNTIF($G1420:$BP1420,"d")+COUNTIF($G1420:$BP1420,"r0,d5")/2+COUNTIF($G1420:$BP1420,"p5,d5")/2</f>
        <v/>
      </c>
      <c r="BS1420" s="62">
        <f>COUNTIF($G1420:$BP1420,"b")+COUNTIF($G1420:$BP1420,"r0,b5")/2+COUNTIF($G1420:$BP1420,"p5,b5")/2</f>
        <v/>
      </c>
      <c r="BT1420" s="62">
        <f>COUNTIF($G1420:$BP1420,"c")+COUNTIF($G1420:$BP1420,"r0,c5")/2+COUNTIF($G1420:$BP1420,"p5,c5")/2</f>
        <v/>
      </c>
      <c r="BU1420" s="62">
        <f>COUNTIF($G1420:$BP1420,"KH")+COUNTIF($G1420:$BP1420,"TL")+COUNTIF($G1420:$BP1420,"L")</f>
        <v/>
      </c>
      <c r="BV1420" s="62" t="n"/>
      <c r="BW1420" s="62">
        <f>COUNTIF($G1420:$BP1420,"hh")</f>
        <v/>
      </c>
      <c r="BX1420" s="62">
        <f>COUNTIF($G1420:$BP1420,"nt7")</f>
        <v/>
      </c>
      <c r="BY1420" s="62">
        <f>COUNTIF($G1420:$BP1420,"P")+COUNTIF($G1420:$BP1420,"p5,a5")/2+COUNTIF($G1420:$BP1420,"p5,b5")/2+COUNTIF($G1420:$BP1420,"p5,c5")/2+COUNTIF($G1420:$BP1420,"p5,d5")/2</f>
        <v/>
      </c>
      <c r="BZ1420" s="63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4">
        <f>IF(BZ1420&gt;25,4,IF(BZ1420&gt;18,3,IF(BZ1420&gt;12,2,IF(BZ1420&gt;4,1,0))))-BX1420-2+1</f>
        <v/>
      </c>
      <c r="CE1420" s="30" t="n"/>
      <c r="CF1420" s="64">
        <f>CD1420*CI1420</f>
        <v/>
      </c>
      <c r="CG1420" s="65">
        <f>F1420-BY1420+1</f>
        <v/>
      </c>
      <c r="CH1420" s="64">
        <f>CE1420*16</f>
        <v/>
      </c>
      <c r="CI1420" s="66">
        <f>VLOOKUP(A1420,[1]DATA!$A$6:$AI$331,34,0)</f>
        <v/>
      </c>
      <c r="CJ1420" s="67">
        <f>VLOOKUP(A1420,[2]CHAMCONG!A$7:CI$333,79,0)</f>
        <v/>
      </c>
      <c r="CK1420" s="68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62">
        <f>COUNTIF($G1421:$BP1421,"a")+COUNTIF($G1421:$BP1421,"r0,a5")/2+COUNTIF($G1421:$BP1421,"p5,a5")/2</f>
        <v/>
      </c>
      <c r="BR1421" s="62">
        <f>COUNTIF($G1421:$BP1421,"d")+COUNTIF($G1421:$BP1421,"r0,d5")/2+COUNTIF($G1421:$BP1421,"p5,d5")/2</f>
        <v/>
      </c>
      <c r="BS1421" s="62">
        <f>COUNTIF($G1421:$BP1421,"b")+COUNTIF($G1421:$BP1421,"r0,b5")/2+COUNTIF($G1421:$BP1421,"p5,b5")/2</f>
        <v/>
      </c>
      <c r="BT1421" s="62">
        <f>COUNTIF($G1421:$BP1421,"c")+COUNTIF($G1421:$BP1421,"r0,c5")/2+COUNTIF($G1421:$BP1421,"p5,c5")/2</f>
        <v/>
      </c>
      <c r="BU1421" s="62">
        <f>COUNTIF($G1421:$BP1421,"KH")+COUNTIF($G1421:$BP1421,"TL")+COUNTIF($G1421:$BP1421,"L")</f>
        <v/>
      </c>
      <c r="BV1421" s="62" t="n"/>
      <c r="BW1421" s="62">
        <f>COUNTIF($G1421:$BP1421,"hh")</f>
        <v/>
      </c>
      <c r="BX1421" s="62">
        <f>COUNTIF($G1421:$BP1421,"nt7")</f>
        <v/>
      </c>
      <c r="BY1421" s="62">
        <f>COUNTIF($G1421:$BP1421,"P")+COUNTIF($G1421:$BP1421,"p5,a5")/2+COUNTIF($G1421:$BP1421,"p5,b5")/2+COUNTIF($G1421:$BP1421,"p5,c5")/2+COUNTIF($G1421:$BP1421,"p5,d5")/2</f>
        <v/>
      </c>
      <c r="BZ1421" s="63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4">
        <f>IF(BZ1421&gt;25,4,IF(BZ1421&gt;18,3,IF(BZ1421&gt;12,2,IF(BZ1421&gt;4,1,0))))-BX1421-2+1</f>
        <v/>
      </c>
      <c r="CE1421" s="30" t="n"/>
      <c r="CF1421" s="64">
        <f>CD1421*CI1421</f>
        <v/>
      </c>
      <c r="CG1421" s="65">
        <f>F1421-BY1421+1</f>
        <v/>
      </c>
      <c r="CH1421" s="64">
        <f>CE1421*16</f>
        <v/>
      </c>
      <c r="CI1421" s="66">
        <f>VLOOKUP(A1421,[1]DATA!$A$6:$AI$331,34,0)</f>
        <v/>
      </c>
      <c r="CJ1421" s="67">
        <f>VLOOKUP(A1421,[2]CHAMCONG!A$7:CI$333,79,0)</f>
        <v/>
      </c>
      <c r="CK1421" s="68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62">
        <f>COUNTIF($G1422:$BP1422,"a")+COUNTIF($G1422:$BP1422,"r0,a5")/2+COUNTIF($G1422:$BP1422,"p5,a5")/2</f>
        <v/>
      </c>
      <c r="BR1422" s="62">
        <f>COUNTIF($G1422:$BP1422,"d")+COUNTIF($G1422:$BP1422,"r0,d5")/2+COUNTIF($G1422:$BP1422,"p5,d5")/2</f>
        <v/>
      </c>
      <c r="BS1422" s="62">
        <f>COUNTIF($G1422:$BP1422,"b")+COUNTIF($G1422:$BP1422,"r0,b5")/2+COUNTIF($G1422:$BP1422,"p5,b5")/2</f>
        <v/>
      </c>
      <c r="BT1422" s="62">
        <f>COUNTIF($G1422:$BP1422,"c")+COUNTIF($G1422:$BP1422,"r0,c5")/2+COUNTIF($G1422:$BP1422,"p5,c5")/2</f>
        <v/>
      </c>
      <c r="BU1422" s="62">
        <f>COUNTIF($G1422:$BP1422,"KH")+COUNTIF($G1422:$BP1422,"TL")+COUNTIF($G1422:$BP1422,"L")</f>
        <v/>
      </c>
      <c r="BV1422" s="62" t="n"/>
      <c r="BW1422" s="62">
        <f>COUNTIF($G1422:$BP1422,"hh")</f>
        <v/>
      </c>
      <c r="BX1422" s="62">
        <f>COUNTIF($G1422:$BP1422,"nt7")</f>
        <v/>
      </c>
      <c r="BY1422" s="62">
        <f>COUNTIF($G1422:$BP1422,"P")+COUNTIF($G1422:$BP1422,"p5,a5")/2+COUNTIF($G1422:$BP1422,"p5,b5")/2+COUNTIF($G1422:$BP1422,"p5,c5")/2+COUNTIF($G1422:$BP1422,"p5,d5")/2</f>
        <v/>
      </c>
      <c r="BZ1422" s="63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4">
        <f>IF(BZ1422&gt;25,4,IF(BZ1422&gt;18,3,IF(BZ1422&gt;12,2,IF(BZ1422&gt;4,1,0))))-BX1422-2+1</f>
        <v/>
      </c>
      <c r="CE1422" s="30" t="n"/>
      <c r="CF1422" s="64">
        <f>CD1422*CI1422</f>
        <v/>
      </c>
      <c r="CG1422" s="65">
        <f>F1422-BY1422+1</f>
        <v/>
      </c>
      <c r="CH1422" s="64">
        <f>CE1422*16</f>
        <v/>
      </c>
      <c r="CI1422" s="66">
        <f>VLOOKUP(A1422,[1]DATA!$A$6:$AI$331,34,0)</f>
        <v/>
      </c>
      <c r="CJ1422" s="67">
        <f>VLOOKUP(A1422,[2]CHAMCONG!A$7:CI$333,79,0)</f>
        <v/>
      </c>
      <c r="CK1422" s="68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62">
        <f>COUNTIF($G1423:$BP1423,"a")+COUNTIF($G1423:$BP1423,"r0,a5")/2+COUNTIF($G1423:$BP1423,"p5,a5")/2</f>
        <v/>
      </c>
      <c r="BR1423" s="62">
        <f>COUNTIF($G1423:$BP1423,"d")+COUNTIF($G1423:$BP1423,"r0,d5")/2+COUNTIF($G1423:$BP1423,"p5,d5")/2</f>
        <v/>
      </c>
      <c r="BS1423" s="62">
        <f>COUNTIF($G1423:$BP1423,"b")+COUNTIF($G1423:$BP1423,"r0,b5")/2+COUNTIF($G1423:$BP1423,"p5,b5")/2</f>
        <v/>
      </c>
      <c r="BT1423" s="62">
        <f>COUNTIF($G1423:$BP1423,"c")+COUNTIF($G1423:$BP1423,"r0,c5")/2+COUNTIF($G1423:$BP1423,"p5,c5")/2</f>
        <v/>
      </c>
      <c r="BU1423" s="62">
        <f>COUNTIF($G1423:$BP1423,"KH")+COUNTIF($G1423:$BP1423,"TL")+COUNTIF($G1423:$BP1423,"L")</f>
        <v/>
      </c>
      <c r="BV1423" s="62" t="n"/>
      <c r="BW1423" s="62">
        <f>COUNTIF($G1423:$BP1423,"hh")</f>
        <v/>
      </c>
      <c r="BX1423" s="62">
        <f>COUNTIF($G1423:$BP1423,"nt7")</f>
        <v/>
      </c>
      <c r="BY1423" s="62">
        <f>COUNTIF($G1423:$BP1423,"P")+COUNTIF($G1423:$BP1423,"p5,a5")/2+COUNTIF($G1423:$BP1423,"p5,b5")/2+COUNTIF($G1423:$BP1423,"p5,c5")/2+COUNTIF($G1423:$BP1423,"p5,d5")/2</f>
        <v/>
      </c>
      <c r="BZ1423" s="63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4">
        <f>IF(BZ1423&gt;25,4,IF(BZ1423&gt;18,3,IF(BZ1423&gt;12,2,IF(BZ1423&gt;4,1,0))))-BX1423-2+1</f>
        <v/>
      </c>
      <c r="CE1423" s="30" t="n"/>
      <c r="CF1423" s="64">
        <f>CD1423*CI1423</f>
        <v/>
      </c>
      <c r="CG1423" s="65">
        <f>F1423-BY1423+1</f>
        <v/>
      </c>
      <c r="CH1423" s="64">
        <f>CE1423*16</f>
        <v/>
      </c>
      <c r="CI1423" s="66">
        <f>VLOOKUP(A1423,[1]DATA!$A$6:$AI$331,34,0)</f>
        <v/>
      </c>
      <c r="CJ1423" s="67">
        <f>VLOOKUP(A1423,[2]CHAMCONG!A$7:CI$333,79,0)</f>
        <v/>
      </c>
      <c r="CK1423" s="68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62">
        <f>COUNTIF($G1424:$BP1424,"a")+COUNTIF($G1424:$BP1424,"r0,a5")/2+COUNTIF($G1424:$BP1424,"p5,a5")/2</f>
        <v/>
      </c>
      <c r="BR1424" s="62">
        <f>COUNTIF($G1424:$BP1424,"d")+COUNTIF($G1424:$BP1424,"r0,d5")/2+COUNTIF($G1424:$BP1424,"p5,d5")/2</f>
        <v/>
      </c>
      <c r="BS1424" s="62">
        <f>COUNTIF($G1424:$BP1424,"b")+COUNTIF($G1424:$BP1424,"r0,b5")/2+COUNTIF($G1424:$BP1424,"p5,b5")/2</f>
        <v/>
      </c>
      <c r="BT1424" s="62">
        <f>COUNTIF($G1424:$BP1424,"c")+COUNTIF($G1424:$BP1424,"r0,c5")/2+COUNTIF($G1424:$BP1424,"p5,c5")/2</f>
        <v/>
      </c>
      <c r="BU1424" s="62">
        <f>COUNTIF($G1424:$BP1424,"KH")+COUNTIF($G1424:$BP1424,"TL")+COUNTIF($G1424:$BP1424,"L")</f>
        <v/>
      </c>
      <c r="BV1424" s="62" t="n"/>
      <c r="BW1424" s="62">
        <f>COUNTIF($G1424:$BP1424,"hh")</f>
        <v/>
      </c>
      <c r="BX1424" s="62">
        <f>COUNTIF($G1424:$BP1424,"nt7")</f>
        <v/>
      </c>
      <c r="BY1424" s="62">
        <f>COUNTIF($G1424:$BP1424,"P")+COUNTIF($G1424:$BP1424,"p5,a5")/2+COUNTIF($G1424:$BP1424,"p5,b5")/2+COUNTIF($G1424:$BP1424,"p5,c5")/2+COUNTIF($G1424:$BP1424,"p5,d5")/2</f>
        <v/>
      </c>
      <c r="BZ1424" s="63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4">
        <f>IF(BZ1424&gt;25,4,IF(BZ1424&gt;18,3,IF(BZ1424&gt;12,2,IF(BZ1424&gt;4,1,0))))-BX1424-2+1</f>
        <v/>
      </c>
      <c r="CE1424" s="30" t="n"/>
      <c r="CF1424" s="64">
        <f>CD1424*CI1424</f>
        <v/>
      </c>
      <c r="CG1424" s="65">
        <f>F1424-BY1424+1</f>
        <v/>
      </c>
      <c r="CH1424" s="64">
        <f>CE1424*16</f>
        <v/>
      </c>
      <c r="CI1424" s="66">
        <f>VLOOKUP(A1424,[1]DATA!$A$6:$AI$331,34,0)</f>
        <v/>
      </c>
      <c r="CJ1424" s="67">
        <f>VLOOKUP(A1424,[2]CHAMCONG!A$7:CI$333,79,0)</f>
        <v/>
      </c>
      <c r="CK1424" s="68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62">
        <f>COUNTIF($G1425:$BP1425,"a")+COUNTIF($G1425:$BP1425,"r0,a5")/2+COUNTIF($G1425:$BP1425,"p5,a5")/2</f>
        <v/>
      </c>
      <c r="BR1425" s="62">
        <f>COUNTIF($G1425:$BP1425,"d")+COUNTIF($G1425:$BP1425,"r0,d5")/2+COUNTIF($G1425:$BP1425,"p5,d5")/2</f>
        <v/>
      </c>
      <c r="BS1425" s="62">
        <f>COUNTIF($G1425:$BP1425,"b")+COUNTIF($G1425:$BP1425,"r0,b5")/2+COUNTIF($G1425:$BP1425,"p5,b5")/2</f>
        <v/>
      </c>
      <c r="BT1425" s="62">
        <f>COUNTIF($G1425:$BP1425,"c")+COUNTIF($G1425:$BP1425,"r0,c5")/2+COUNTIF($G1425:$BP1425,"p5,c5")/2</f>
        <v/>
      </c>
      <c r="BU1425" s="62">
        <f>COUNTIF($G1425:$BP1425,"KH")+COUNTIF($G1425:$BP1425,"TL")+COUNTIF($G1425:$BP1425,"L")</f>
        <v/>
      </c>
      <c r="BV1425" s="62" t="n"/>
      <c r="BW1425" s="62">
        <f>COUNTIF($G1425:$BP1425,"hh")</f>
        <v/>
      </c>
      <c r="BX1425" s="62">
        <f>COUNTIF($G1425:$BP1425,"nt7")</f>
        <v/>
      </c>
      <c r="BY1425" s="62">
        <f>COUNTIF($G1425:$BP1425,"P")+COUNTIF($G1425:$BP1425,"p5,a5")/2+COUNTIF($G1425:$BP1425,"p5,b5")/2+COUNTIF($G1425:$BP1425,"p5,c5")/2+COUNTIF($G1425:$BP1425,"p5,d5")/2</f>
        <v/>
      </c>
      <c r="BZ1425" s="63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4">
        <f>IF(BZ1425&gt;25,4,IF(BZ1425&gt;18,3,IF(BZ1425&gt;12,2,IF(BZ1425&gt;4,1,0))))-BX1425-2+1</f>
        <v/>
      </c>
      <c r="CE1425" s="30" t="n"/>
      <c r="CF1425" s="64">
        <f>CD1425*CI1425</f>
        <v/>
      </c>
      <c r="CG1425" s="65">
        <f>F1425-BY1425+1</f>
        <v/>
      </c>
      <c r="CH1425" s="64">
        <f>CE1425*16</f>
        <v/>
      </c>
      <c r="CI1425" s="66">
        <f>VLOOKUP(A1425,[1]DATA!$A$6:$AI$331,34,0)</f>
        <v/>
      </c>
      <c r="CJ1425" s="67">
        <f>VLOOKUP(A1425,[2]CHAMCONG!A$7:CI$333,79,0)</f>
        <v/>
      </c>
      <c r="CK1425" s="68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62">
        <f>COUNTIF($G1426:$BP1426,"a")+COUNTIF($G1426:$BP1426,"r0,a5")/2+COUNTIF($G1426:$BP1426,"p5,a5")/2</f>
        <v/>
      </c>
      <c r="BR1426" s="62">
        <f>COUNTIF($G1426:$BP1426,"d")+COUNTIF($G1426:$BP1426,"r0,d5")/2+COUNTIF($G1426:$BP1426,"p5,d5")/2</f>
        <v/>
      </c>
      <c r="BS1426" s="62">
        <f>COUNTIF($G1426:$BP1426,"b")+COUNTIF($G1426:$BP1426,"r0,b5")/2+COUNTIF($G1426:$BP1426,"p5,b5")/2</f>
        <v/>
      </c>
      <c r="BT1426" s="62">
        <f>COUNTIF($G1426:$BP1426,"c")+COUNTIF($G1426:$BP1426,"r0,c5")/2+COUNTIF($G1426:$BP1426,"p5,c5")/2</f>
        <v/>
      </c>
      <c r="BU1426" s="62">
        <f>COUNTIF($G1426:$BP1426,"KH")+COUNTIF($G1426:$BP1426,"TL")+COUNTIF($G1426:$BP1426,"L")</f>
        <v/>
      </c>
      <c r="BV1426" s="62" t="n"/>
      <c r="BW1426" s="62">
        <f>COUNTIF($G1426:$BP1426,"hh")</f>
        <v/>
      </c>
      <c r="BX1426" s="62">
        <f>COUNTIF($G1426:$BP1426,"nt7")</f>
        <v/>
      </c>
      <c r="BY1426" s="62">
        <f>COUNTIF($G1426:$BP1426,"P")+COUNTIF($G1426:$BP1426,"p5,a5")/2+COUNTIF($G1426:$BP1426,"p5,b5")/2+COUNTIF($G1426:$BP1426,"p5,c5")/2+COUNTIF($G1426:$BP1426,"p5,d5")/2</f>
        <v/>
      </c>
      <c r="BZ1426" s="63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4">
        <f>IF(BZ1426&gt;25,4,IF(BZ1426&gt;18,3,IF(BZ1426&gt;12,2,IF(BZ1426&gt;4,1,0))))-BX1426-2+1</f>
        <v/>
      </c>
      <c r="CE1426" s="30" t="n"/>
      <c r="CF1426" s="64">
        <f>CD1426*CI1426</f>
        <v/>
      </c>
      <c r="CG1426" s="65">
        <f>F1426-BY1426+1</f>
        <v/>
      </c>
      <c r="CH1426" s="64">
        <f>CE1426*16</f>
        <v/>
      </c>
      <c r="CI1426" s="66">
        <f>VLOOKUP(A1426,[1]DATA!$A$6:$AI$331,34,0)</f>
        <v/>
      </c>
      <c r="CJ1426" s="67">
        <f>VLOOKUP(A1426,[2]CHAMCONG!A$7:CI$333,79,0)</f>
        <v/>
      </c>
      <c r="CK1426" s="68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62">
        <f>COUNTIF($G1427:$BP1427,"a")+COUNTIF($G1427:$BP1427,"r0,a5")/2+COUNTIF($G1427:$BP1427,"p5,a5")/2</f>
        <v/>
      </c>
      <c r="BR1427" s="62">
        <f>COUNTIF($G1427:$BP1427,"d")+COUNTIF($G1427:$BP1427,"r0,d5")/2+COUNTIF($G1427:$BP1427,"p5,d5")/2</f>
        <v/>
      </c>
      <c r="BS1427" s="62">
        <f>COUNTIF($G1427:$BP1427,"b")+COUNTIF($G1427:$BP1427,"r0,b5")/2+COUNTIF($G1427:$BP1427,"p5,b5")/2</f>
        <v/>
      </c>
      <c r="BT1427" s="62">
        <f>COUNTIF($G1427:$BP1427,"c")+COUNTIF($G1427:$BP1427,"r0,c5")/2+COUNTIF($G1427:$BP1427,"p5,c5")/2</f>
        <v/>
      </c>
      <c r="BU1427" s="62">
        <f>COUNTIF($G1427:$BP1427,"KH")+COUNTIF($G1427:$BP1427,"TL")+COUNTIF($G1427:$BP1427,"L")</f>
        <v/>
      </c>
      <c r="BV1427" s="62" t="n"/>
      <c r="BW1427" s="62">
        <f>COUNTIF($G1427:$BP1427,"hh")</f>
        <v/>
      </c>
      <c r="BX1427" s="62">
        <f>COUNTIF($G1427:$BP1427,"nt7")</f>
        <v/>
      </c>
      <c r="BY1427" s="62">
        <f>COUNTIF($G1427:$BP1427,"P")+COUNTIF($G1427:$BP1427,"p5,a5")/2+COUNTIF($G1427:$BP1427,"p5,b5")/2+COUNTIF($G1427:$BP1427,"p5,c5")/2+COUNTIF($G1427:$BP1427,"p5,d5")/2</f>
        <v/>
      </c>
      <c r="BZ1427" s="63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4">
        <f>IF(BZ1427&gt;25,4,IF(BZ1427&gt;18,3,IF(BZ1427&gt;12,2,IF(BZ1427&gt;4,1,0))))-BX1427-2+1</f>
        <v/>
      </c>
      <c r="CE1427" s="30" t="n"/>
      <c r="CF1427" s="64">
        <f>CD1427*CI1427</f>
        <v/>
      </c>
      <c r="CG1427" s="65">
        <f>F1427-BY1427+1</f>
        <v/>
      </c>
      <c r="CH1427" s="64">
        <f>CE1427*16</f>
        <v/>
      </c>
      <c r="CI1427" s="66">
        <f>VLOOKUP(A1427,[1]DATA!$A$6:$AI$331,34,0)</f>
        <v/>
      </c>
      <c r="CJ1427" s="67">
        <f>VLOOKUP(A1427,[2]CHAMCONG!A$7:CI$333,79,0)</f>
        <v/>
      </c>
      <c r="CK1427" s="68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62">
        <f>COUNTIF($G1428:$BP1428,"a")+COUNTIF($G1428:$BP1428,"r0,a5")/2+COUNTIF($G1428:$BP1428,"p5,a5")/2</f>
        <v/>
      </c>
      <c r="BR1428" s="62">
        <f>COUNTIF($G1428:$BP1428,"d")+COUNTIF($G1428:$BP1428,"r0,d5")/2+COUNTIF($G1428:$BP1428,"p5,d5")/2</f>
        <v/>
      </c>
      <c r="BS1428" s="62">
        <f>COUNTIF($G1428:$BP1428,"b")+COUNTIF($G1428:$BP1428,"r0,b5")/2+COUNTIF($G1428:$BP1428,"p5,b5")/2</f>
        <v/>
      </c>
      <c r="BT1428" s="62">
        <f>COUNTIF($G1428:$BP1428,"c")+COUNTIF($G1428:$BP1428,"r0,c5")/2+COUNTIF($G1428:$BP1428,"p5,c5")/2</f>
        <v/>
      </c>
      <c r="BU1428" s="62">
        <f>COUNTIF($G1428:$BP1428,"KH")+COUNTIF($G1428:$BP1428,"TL")+COUNTIF($G1428:$BP1428,"L")</f>
        <v/>
      </c>
      <c r="BV1428" s="62" t="n"/>
      <c r="BW1428" s="62">
        <f>COUNTIF($G1428:$BP1428,"hh")</f>
        <v/>
      </c>
      <c r="BX1428" s="62">
        <f>COUNTIF($G1428:$BP1428,"nt7")</f>
        <v/>
      </c>
      <c r="BY1428" s="62">
        <f>COUNTIF($G1428:$BP1428,"P")+COUNTIF($G1428:$BP1428,"p5,a5")/2+COUNTIF($G1428:$BP1428,"p5,b5")/2+COUNTIF($G1428:$BP1428,"p5,c5")/2+COUNTIF($G1428:$BP1428,"p5,d5")/2</f>
        <v/>
      </c>
      <c r="BZ1428" s="63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4">
        <f>IF(BZ1428&gt;25,4,IF(BZ1428&gt;18,3,IF(BZ1428&gt;12,2,IF(BZ1428&gt;4,1,0))))-BX1428-2+1</f>
        <v/>
      </c>
      <c r="CE1428" s="30" t="n"/>
      <c r="CF1428" s="64">
        <f>CD1428*CI1428</f>
        <v/>
      </c>
      <c r="CG1428" s="65">
        <f>F1428-BY1428+1</f>
        <v/>
      </c>
      <c r="CH1428" s="64">
        <f>CE1428*16</f>
        <v/>
      </c>
      <c r="CI1428" s="66">
        <f>VLOOKUP(A1428,[1]DATA!$A$6:$AI$331,34,0)</f>
        <v/>
      </c>
      <c r="CJ1428" s="67">
        <f>VLOOKUP(A1428,[2]CHAMCONG!A$7:CI$333,79,0)</f>
        <v/>
      </c>
      <c r="CK1428" s="68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62">
        <f>COUNTIF($G1429:$BP1429,"a")+COUNTIF($G1429:$BP1429,"r0,a5")/2+COUNTIF($G1429:$BP1429,"p5,a5")/2</f>
        <v/>
      </c>
      <c r="BR1429" s="62">
        <f>COUNTIF($G1429:$BP1429,"d")+COUNTIF($G1429:$BP1429,"r0,d5")/2+COUNTIF($G1429:$BP1429,"p5,d5")/2</f>
        <v/>
      </c>
      <c r="BS1429" s="62">
        <f>COUNTIF($G1429:$BP1429,"b")+COUNTIF($G1429:$BP1429,"r0,b5")/2+COUNTIF($G1429:$BP1429,"p5,b5")/2</f>
        <v/>
      </c>
      <c r="BT1429" s="62">
        <f>COUNTIF($G1429:$BP1429,"c")+COUNTIF($G1429:$BP1429,"r0,c5")/2+COUNTIF($G1429:$BP1429,"p5,c5")/2</f>
        <v/>
      </c>
      <c r="BU1429" s="62">
        <f>COUNTIF($G1429:$BP1429,"KH")+COUNTIF($G1429:$BP1429,"TL")+COUNTIF($G1429:$BP1429,"L")</f>
        <v/>
      </c>
      <c r="BV1429" s="62" t="n"/>
      <c r="BW1429" s="62">
        <f>COUNTIF($G1429:$BP1429,"hh")</f>
        <v/>
      </c>
      <c r="BX1429" s="62">
        <f>COUNTIF($G1429:$BP1429,"nt7")</f>
        <v/>
      </c>
      <c r="BY1429" s="62">
        <f>COUNTIF($G1429:$BP1429,"P")+COUNTIF($G1429:$BP1429,"p5,a5")/2+COUNTIF($G1429:$BP1429,"p5,b5")/2+COUNTIF($G1429:$BP1429,"p5,c5")/2+COUNTIF($G1429:$BP1429,"p5,d5")/2</f>
        <v/>
      </c>
      <c r="BZ1429" s="63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4">
        <f>IF(BZ1429&gt;25,4,IF(BZ1429&gt;18,3,IF(BZ1429&gt;12,2,IF(BZ1429&gt;4,1,0))))-BX1429-2+1</f>
        <v/>
      </c>
      <c r="CE1429" s="30" t="n"/>
      <c r="CF1429" s="64">
        <f>CD1429*CI1429</f>
        <v/>
      </c>
      <c r="CG1429" s="65">
        <f>F1429-BY1429+1</f>
        <v/>
      </c>
      <c r="CH1429" s="64">
        <f>CE1429*16</f>
        <v/>
      </c>
      <c r="CI1429" s="66">
        <f>VLOOKUP(A1429,[1]DATA!$A$6:$AI$331,34,0)</f>
        <v/>
      </c>
      <c r="CJ1429" s="67">
        <f>VLOOKUP(A1429,[2]CHAMCONG!A$7:CI$333,79,0)</f>
        <v/>
      </c>
      <c r="CK1429" s="68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62">
        <f>COUNTIF($G1430:$BP1430,"a")+COUNTIF($G1430:$BP1430,"r0,a5")/2+COUNTIF($G1430:$BP1430,"p5,a5")/2</f>
        <v/>
      </c>
      <c r="BR1430" s="62">
        <f>COUNTIF($G1430:$BP1430,"d")+COUNTIF($G1430:$BP1430,"r0,d5")/2+COUNTIF($G1430:$BP1430,"p5,d5")/2</f>
        <v/>
      </c>
      <c r="BS1430" s="62">
        <f>COUNTIF($G1430:$BP1430,"b")+COUNTIF($G1430:$BP1430,"r0,b5")/2+COUNTIF($G1430:$BP1430,"p5,b5")/2</f>
        <v/>
      </c>
      <c r="BT1430" s="62">
        <f>COUNTIF($G1430:$BP1430,"c")+COUNTIF($G1430:$BP1430,"r0,c5")/2+COUNTIF($G1430:$BP1430,"p5,c5")/2</f>
        <v/>
      </c>
      <c r="BU1430" s="62">
        <f>COUNTIF($G1430:$BP1430,"KH")+COUNTIF($G1430:$BP1430,"TL")+COUNTIF($G1430:$BP1430,"L")</f>
        <v/>
      </c>
      <c r="BV1430" s="62" t="n"/>
      <c r="BW1430" s="62">
        <f>COUNTIF($G1430:$BP1430,"hh")</f>
        <v/>
      </c>
      <c r="BX1430" s="62">
        <f>COUNTIF($G1430:$BP1430,"nt7")</f>
        <v/>
      </c>
      <c r="BY1430" s="62">
        <f>COUNTIF($G1430:$BP1430,"P")+COUNTIF($G1430:$BP1430,"p5,a5")/2+COUNTIF($G1430:$BP1430,"p5,b5")/2+COUNTIF($G1430:$BP1430,"p5,c5")/2+COUNTIF($G1430:$BP1430,"p5,d5")/2</f>
        <v/>
      </c>
      <c r="BZ1430" s="63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4">
        <f>IF(BZ1430&gt;25,4,IF(BZ1430&gt;18,3,IF(BZ1430&gt;12,2,IF(BZ1430&gt;4,1,0))))-BX1430-2+1</f>
        <v/>
      </c>
      <c r="CE1430" s="30" t="n"/>
      <c r="CF1430" s="64">
        <f>CD1430*CI1430</f>
        <v/>
      </c>
      <c r="CG1430" s="65">
        <f>F1430-BY1430+1</f>
        <v/>
      </c>
      <c r="CH1430" s="64">
        <f>CE1430*16</f>
        <v/>
      </c>
      <c r="CI1430" s="66">
        <f>VLOOKUP(A1430,[1]DATA!$A$6:$AI$331,34,0)</f>
        <v/>
      </c>
      <c r="CJ1430" s="67">
        <f>VLOOKUP(A1430,[2]CHAMCONG!A$7:CI$333,79,0)</f>
        <v/>
      </c>
      <c r="CK1430" s="68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62">
        <f>COUNTIF($G1431:$BP1431,"a")+COUNTIF($G1431:$BP1431,"r0,a5")/2+COUNTIF($G1431:$BP1431,"p5,a5")/2</f>
        <v/>
      </c>
      <c r="BR1431" s="62">
        <f>COUNTIF($G1431:$BP1431,"d")+COUNTIF($G1431:$BP1431,"r0,d5")/2+COUNTIF($G1431:$BP1431,"p5,d5")/2</f>
        <v/>
      </c>
      <c r="BS1431" s="62">
        <f>COUNTIF($G1431:$BP1431,"b")+COUNTIF($G1431:$BP1431,"r0,b5")/2+COUNTIF($G1431:$BP1431,"p5,b5")/2</f>
        <v/>
      </c>
      <c r="BT1431" s="62">
        <f>COUNTIF($G1431:$BP1431,"c")+COUNTIF($G1431:$BP1431,"r0,c5")/2+COUNTIF($G1431:$BP1431,"p5,c5")/2</f>
        <v/>
      </c>
      <c r="BU1431" s="62">
        <f>COUNTIF($G1431:$BP1431,"KH")+COUNTIF($G1431:$BP1431,"TL")+COUNTIF($G1431:$BP1431,"L")</f>
        <v/>
      </c>
      <c r="BV1431" s="62" t="n"/>
      <c r="BW1431" s="62">
        <f>COUNTIF($G1431:$BP1431,"hh")</f>
        <v/>
      </c>
      <c r="BX1431" s="62">
        <f>COUNTIF($G1431:$BP1431,"nt7")</f>
        <v/>
      </c>
      <c r="BY1431" s="62">
        <f>COUNTIF($G1431:$BP1431,"P")+COUNTIF($G1431:$BP1431,"p5,a5")/2+COUNTIF($G1431:$BP1431,"p5,b5")/2+COUNTIF($G1431:$BP1431,"p5,c5")/2+COUNTIF($G1431:$BP1431,"p5,d5")/2</f>
        <v/>
      </c>
      <c r="BZ1431" s="63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4">
        <f>IF(BZ1431&gt;25,4,IF(BZ1431&gt;18,3,IF(BZ1431&gt;12,2,IF(BZ1431&gt;4,1,0))))-BX1431-2+1</f>
        <v/>
      </c>
      <c r="CE1431" s="30" t="n"/>
      <c r="CF1431" s="64">
        <f>CD1431*CI1431</f>
        <v/>
      </c>
      <c r="CG1431" s="65">
        <f>F1431-BY1431+1</f>
        <v/>
      </c>
      <c r="CH1431" s="64">
        <f>CE1431*16</f>
        <v/>
      </c>
      <c r="CI1431" s="66">
        <f>VLOOKUP(A1431,[1]DATA!$A$6:$AI$331,34,0)</f>
        <v/>
      </c>
      <c r="CJ1431" s="67">
        <f>VLOOKUP(A1431,[2]CHAMCONG!A$7:CI$333,79,0)</f>
        <v/>
      </c>
      <c r="CK1431" s="68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62">
        <f>COUNTIF($G1432:$BP1432,"a")+COUNTIF($G1432:$BP1432,"r0,a5")/2+COUNTIF($G1432:$BP1432,"p5,a5")/2</f>
        <v/>
      </c>
      <c r="BR1432" s="62">
        <f>COUNTIF($G1432:$BP1432,"d")+COUNTIF($G1432:$BP1432,"r0,d5")/2+COUNTIF($G1432:$BP1432,"p5,d5")/2</f>
        <v/>
      </c>
      <c r="BS1432" s="62">
        <f>COUNTIF($G1432:$BP1432,"b")+COUNTIF($G1432:$BP1432,"r0,b5")/2+COUNTIF($G1432:$BP1432,"p5,b5")/2</f>
        <v/>
      </c>
      <c r="BT1432" s="62">
        <f>COUNTIF($G1432:$BP1432,"c")+COUNTIF($G1432:$BP1432,"r0,c5")/2+COUNTIF($G1432:$BP1432,"p5,c5")/2</f>
        <v/>
      </c>
      <c r="BU1432" s="62">
        <f>COUNTIF($G1432:$BP1432,"KH")+COUNTIF($G1432:$BP1432,"TL")+COUNTIF($G1432:$BP1432,"L")</f>
        <v/>
      </c>
      <c r="BV1432" s="62" t="n"/>
      <c r="BW1432" s="62">
        <f>COUNTIF($G1432:$BP1432,"hh")</f>
        <v/>
      </c>
      <c r="BX1432" s="62">
        <f>COUNTIF($G1432:$BP1432,"nt7")</f>
        <v/>
      </c>
      <c r="BY1432" s="62">
        <f>COUNTIF($G1432:$BP1432,"P")+COUNTIF($G1432:$BP1432,"p5,a5")/2+COUNTIF($G1432:$BP1432,"p5,b5")/2+COUNTIF($G1432:$BP1432,"p5,c5")/2+COUNTIF($G1432:$BP1432,"p5,d5")/2</f>
        <v/>
      </c>
      <c r="BZ1432" s="63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4">
        <f>IF(BZ1432&gt;25,4,IF(BZ1432&gt;18,3,IF(BZ1432&gt;12,2,IF(BZ1432&gt;4,1,0))))-BX1432-2+1</f>
        <v/>
      </c>
      <c r="CE1432" s="30" t="n"/>
      <c r="CF1432" s="64">
        <f>CD1432*CI1432</f>
        <v/>
      </c>
      <c r="CG1432" s="65">
        <f>F1432-BY1432+1</f>
        <v/>
      </c>
      <c r="CH1432" s="64">
        <f>CE1432*16</f>
        <v/>
      </c>
      <c r="CI1432" s="66">
        <f>VLOOKUP(A1432,[1]DATA!$A$6:$AI$331,34,0)</f>
        <v/>
      </c>
      <c r="CJ1432" s="67">
        <f>VLOOKUP(A1432,[2]CHAMCONG!A$7:CI$333,79,0)</f>
        <v/>
      </c>
      <c r="CK1432" s="68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62">
        <f>COUNTIF($G1433:$BP1433,"a")+COUNTIF($G1433:$BP1433,"r0,a5")/2+COUNTIF($G1433:$BP1433,"p5,a5")/2</f>
        <v/>
      </c>
      <c r="BR1433" s="62">
        <f>COUNTIF($G1433:$BP1433,"d")+COUNTIF($G1433:$BP1433,"r0,d5")/2+COUNTIF($G1433:$BP1433,"p5,d5")/2</f>
        <v/>
      </c>
      <c r="BS1433" s="62">
        <f>COUNTIF($G1433:$BP1433,"b")+COUNTIF($G1433:$BP1433,"r0,b5")/2+COUNTIF($G1433:$BP1433,"p5,b5")/2</f>
        <v/>
      </c>
      <c r="BT1433" s="62">
        <f>COUNTIF($G1433:$BP1433,"c")+COUNTIF($G1433:$BP1433,"r0,c5")/2+COUNTIF($G1433:$BP1433,"p5,c5")/2</f>
        <v/>
      </c>
      <c r="BU1433" s="62">
        <f>COUNTIF($G1433:$BP1433,"KH")+COUNTIF($G1433:$BP1433,"TL")+COUNTIF($G1433:$BP1433,"L")</f>
        <v/>
      </c>
      <c r="BV1433" s="62" t="n"/>
      <c r="BW1433" s="62">
        <f>COUNTIF($G1433:$BP1433,"hh")</f>
        <v/>
      </c>
      <c r="BX1433" s="62">
        <f>COUNTIF($G1433:$BP1433,"nt7")</f>
        <v/>
      </c>
      <c r="BY1433" s="62">
        <f>COUNTIF($G1433:$BP1433,"P")+COUNTIF($G1433:$BP1433,"p5,a5")/2+COUNTIF($G1433:$BP1433,"p5,b5")/2+COUNTIF($G1433:$BP1433,"p5,c5")/2+COUNTIF($G1433:$BP1433,"p5,d5")/2</f>
        <v/>
      </c>
      <c r="BZ1433" s="63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4">
        <f>IF(BZ1433&gt;25,4,IF(BZ1433&gt;18,3,IF(BZ1433&gt;12,2,IF(BZ1433&gt;4,1,0))))-BX1433-2+1</f>
        <v/>
      </c>
      <c r="CE1433" s="30" t="n"/>
      <c r="CF1433" s="64">
        <f>CD1433*CI1433</f>
        <v/>
      </c>
      <c r="CG1433" s="65">
        <f>F1433-BY1433+1</f>
        <v/>
      </c>
      <c r="CH1433" s="64">
        <f>CE1433*16</f>
        <v/>
      </c>
      <c r="CI1433" s="66">
        <f>VLOOKUP(A1433,[1]DATA!$A$6:$AI$331,34,0)</f>
        <v/>
      </c>
      <c r="CJ1433" s="67">
        <f>VLOOKUP(A1433,[2]CHAMCONG!A$7:CI$333,79,0)</f>
        <v/>
      </c>
      <c r="CK1433" s="68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62">
        <f>COUNTIF($G1434:$BP1434,"a")+COUNTIF($G1434:$BP1434,"r0,a5")/2+COUNTIF($G1434:$BP1434,"p5,a5")/2</f>
        <v/>
      </c>
      <c r="BR1434" s="62">
        <f>COUNTIF($G1434:$BP1434,"d")+COUNTIF($G1434:$BP1434,"r0,d5")/2+COUNTIF($G1434:$BP1434,"p5,d5")/2</f>
        <v/>
      </c>
      <c r="BS1434" s="62">
        <f>COUNTIF($G1434:$BP1434,"b")+COUNTIF($G1434:$BP1434,"r0,b5")/2+COUNTIF($G1434:$BP1434,"p5,b5")/2</f>
        <v/>
      </c>
      <c r="BT1434" s="62">
        <f>COUNTIF($G1434:$BP1434,"c")+COUNTIF($G1434:$BP1434,"r0,c5")/2+COUNTIF($G1434:$BP1434,"p5,c5")/2</f>
        <v/>
      </c>
      <c r="BU1434" s="62">
        <f>COUNTIF($G1434:$BP1434,"KH")+COUNTIF($G1434:$BP1434,"TL")+COUNTIF($G1434:$BP1434,"L")</f>
        <v/>
      </c>
      <c r="BV1434" s="62" t="n"/>
      <c r="BW1434" s="62">
        <f>COUNTIF($G1434:$BP1434,"hh")</f>
        <v/>
      </c>
      <c r="BX1434" s="62">
        <f>COUNTIF($G1434:$BP1434,"nt7")</f>
        <v/>
      </c>
      <c r="BY1434" s="62">
        <f>COUNTIF($G1434:$BP1434,"P")+COUNTIF($G1434:$BP1434,"p5,a5")/2+COUNTIF($G1434:$BP1434,"p5,b5")/2+COUNTIF($G1434:$BP1434,"p5,c5")/2+COUNTIF($G1434:$BP1434,"p5,d5")/2</f>
        <v/>
      </c>
      <c r="BZ1434" s="63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4">
        <f>IF(BZ1434&gt;25,4,IF(BZ1434&gt;18,3,IF(BZ1434&gt;12,2,IF(BZ1434&gt;4,1,0))))-BX1434-2+1</f>
        <v/>
      </c>
      <c r="CE1434" s="30" t="n"/>
      <c r="CF1434" s="64">
        <f>CD1434*CI1434</f>
        <v/>
      </c>
      <c r="CG1434" s="65">
        <f>F1434-BY1434+1</f>
        <v/>
      </c>
      <c r="CH1434" s="64">
        <f>CE1434*16</f>
        <v/>
      </c>
      <c r="CI1434" s="66">
        <f>VLOOKUP(A1434,[1]DATA!$A$6:$AI$331,34,0)</f>
        <v/>
      </c>
      <c r="CJ1434" s="67">
        <f>VLOOKUP(A1434,[2]CHAMCONG!A$7:CI$333,79,0)</f>
        <v/>
      </c>
      <c r="CK1434" s="68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62">
        <f>COUNTIF($G1435:$BP1435,"a")+COUNTIF($G1435:$BP1435,"r0,a5")/2+COUNTIF($G1435:$BP1435,"p5,a5")/2</f>
        <v/>
      </c>
      <c r="BR1435" s="62">
        <f>COUNTIF($G1435:$BP1435,"d")+COUNTIF($G1435:$BP1435,"r0,d5")/2+COUNTIF($G1435:$BP1435,"p5,d5")/2</f>
        <v/>
      </c>
      <c r="BS1435" s="62">
        <f>COUNTIF($G1435:$BP1435,"b")+COUNTIF($G1435:$BP1435,"r0,b5")/2+COUNTIF($G1435:$BP1435,"p5,b5")/2</f>
        <v/>
      </c>
      <c r="BT1435" s="62">
        <f>COUNTIF($G1435:$BP1435,"c")+COUNTIF($G1435:$BP1435,"r0,c5")/2+COUNTIF($G1435:$BP1435,"p5,c5")/2</f>
        <v/>
      </c>
      <c r="BU1435" s="62">
        <f>COUNTIF($G1435:$BP1435,"KH")+COUNTIF($G1435:$BP1435,"TL")+COUNTIF($G1435:$BP1435,"L")</f>
        <v/>
      </c>
      <c r="BV1435" s="62" t="n"/>
      <c r="BW1435" s="62">
        <f>COUNTIF($G1435:$BP1435,"hh")</f>
        <v/>
      </c>
      <c r="BX1435" s="62">
        <f>COUNTIF($G1435:$BP1435,"nt7")</f>
        <v/>
      </c>
      <c r="BY1435" s="62">
        <f>COUNTIF($G1435:$BP1435,"P")+COUNTIF($G1435:$BP1435,"p5,a5")/2+COUNTIF($G1435:$BP1435,"p5,b5")/2+COUNTIF($G1435:$BP1435,"p5,c5")/2+COUNTIF($G1435:$BP1435,"p5,d5")/2</f>
        <v/>
      </c>
      <c r="BZ1435" s="63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4">
        <f>IF(BZ1435&gt;25,4,IF(BZ1435&gt;18,3,IF(BZ1435&gt;12,2,IF(BZ1435&gt;4,1,0))))-BX1435-2+1</f>
        <v/>
      </c>
      <c r="CE1435" s="30" t="n"/>
      <c r="CF1435" s="64">
        <f>CD1435*CI1435</f>
        <v/>
      </c>
      <c r="CG1435" s="65">
        <f>F1435-BY1435+1</f>
        <v/>
      </c>
      <c r="CH1435" s="64">
        <f>CE1435*16</f>
        <v/>
      </c>
      <c r="CI1435" s="66">
        <f>VLOOKUP(A1435,[1]DATA!$A$6:$AI$331,34,0)</f>
        <v/>
      </c>
      <c r="CJ1435" s="67">
        <f>VLOOKUP(A1435,[2]CHAMCONG!A$7:CI$333,79,0)</f>
        <v/>
      </c>
      <c r="CK1435" s="68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62">
        <f>COUNTIF($G1436:$BP1436,"a")+COUNTIF($G1436:$BP1436,"r0,a5")/2+COUNTIF($G1436:$BP1436,"p5,a5")/2</f>
        <v/>
      </c>
      <c r="BR1436" s="62">
        <f>COUNTIF($G1436:$BP1436,"d")+COUNTIF($G1436:$BP1436,"r0,d5")/2+COUNTIF($G1436:$BP1436,"p5,d5")/2</f>
        <v/>
      </c>
      <c r="BS1436" s="62">
        <f>COUNTIF($G1436:$BP1436,"b")+COUNTIF($G1436:$BP1436,"r0,b5")/2+COUNTIF($G1436:$BP1436,"p5,b5")/2</f>
        <v/>
      </c>
      <c r="BT1436" s="62">
        <f>COUNTIF($G1436:$BP1436,"c")+COUNTIF($G1436:$BP1436,"r0,c5")/2+COUNTIF($G1436:$BP1436,"p5,c5")/2</f>
        <v/>
      </c>
      <c r="BU1436" s="62">
        <f>COUNTIF($G1436:$BP1436,"KH")+COUNTIF($G1436:$BP1436,"TL")+COUNTIF($G1436:$BP1436,"L")</f>
        <v/>
      </c>
      <c r="BV1436" s="62" t="n"/>
      <c r="BW1436" s="62">
        <f>COUNTIF($G1436:$BP1436,"hh")</f>
        <v/>
      </c>
      <c r="BX1436" s="62">
        <f>COUNTIF($G1436:$BP1436,"nt7")</f>
        <v/>
      </c>
      <c r="BY1436" s="62">
        <f>COUNTIF($G1436:$BP1436,"P")+COUNTIF($G1436:$BP1436,"p5,a5")/2+COUNTIF($G1436:$BP1436,"p5,b5")/2+COUNTIF($G1436:$BP1436,"p5,c5")/2+COUNTIF($G1436:$BP1436,"p5,d5")/2</f>
        <v/>
      </c>
      <c r="BZ1436" s="63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4">
        <f>IF(BZ1436&gt;25,4,IF(BZ1436&gt;18,3,IF(BZ1436&gt;12,2,IF(BZ1436&gt;4,1,0))))-BX1436-2+1</f>
        <v/>
      </c>
      <c r="CE1436" s="30" t="n"/>
      <c r="CF1436" s="64">
        <f>CD1436*CI1436</f>
        <v/>
      </c>
      <c r="CG1436" s="65">
        <f>F1436-BY1436+1</f>
        <v/>
      </c>
      <c r="CH1436" s="64">
        <f>CE1436*16</f>
        <v/>
      </c>
      <c r="CI1436" s="66">
        <f>VLOOKUP(A1436,[1]DATA!$A$6:$AI$331,34,0)</f>
        <v/>
      </c>
      <c r="CJ1436" s="67">
        <f>VLOOKUP(A1436,[2]CHAMCONG!A$7:CI$333,79,0)</f>
        <v/>
      </c>
      <c r="CK1436" s="68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62">
        <f>COUNTIF($G1437:$BP1437,"a")+COUNTIF($G1437:$BP1437,"r0,a5")/2+COUNTIF($G1437:$BP1437,"p5,a5")/2</f>
        <v/>
      </c>
      <c r="BR1437" s="62">
        <f>COUNTIF($G1437:$BP1437,"d")+COUNTIF($G1437:$BP1437,"r0,d5")/2+COUNTIF($G1437:$BP1437,"p5,d5")/2</f>
        <v/>
      </c>
      <c r="BS1437" s="62">
        <f>COUNTIF($G1437:$BP1437,"b")+COUNTIF($G1437:$BP1437,"r0,b5")/2+COUNTIF($G1437:$BP1437,"p5,b5")/2</f>
        <v/>
      </c>
      <c r="BT1437" s="62">
        <f>COUNTIF($G1437:$BP1437,"c")+COUNTIF($G1437:$BP1437,"r0,c5")/2+COUNTIF($G1437:$BP1437,"p5,c5")/2</f>
        <v/>
      </c>
      <c r="BU1437" s="62">
        <f>COUNTIF($G1437:$BP1437,"KH")+COUNTIF($G1437:$BP1437,"TL")+COUNTIF($G1437:$BP1437,"L")</f>
        <v/>
      </c>
      <c r="BV1437" s="62" t="n"/>
      <c r="BW1437" s="62">
        <f>COUNTIF($G1437:$BP1437,"hh")</f>
        <v/>
      </c>
      <c r="BX1437" s="62">
        <f>COUNTIF($G1437:$BP1437,"nt7")</f>
        <v/>
      </c>
      <c r="BY1437" s="62">
        <f>COUNTIF($G1437:$BP1437,"P")+COUNTIF($G1437:$BP1437,"p5,a5")/2+COUNTIF($G1437:$BP1437,"p5,b5")/2+COUNTIF($G1437:$BP1437,"p5,c5")/2+COUNTIF($G1437:$BP1437,"p5,d5")/2</f>
        <v/>
      </c>
      <c r="BZ1437" s="63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4">
        <f>IF(BZ1437&gt;25,4,IF(BZ1437&gt;18,3,IF(BZ1437&gt;12,2,IF(BZ1437&gt;4,1,0))))-BX1437-2+1</f>
        <v/>
      </c>
      <c r="CE1437" s="30" t="n"/>
      <c r="CF1437" s="64">
        <f>CD1437*CI1437</f>
        <v/>
      </c>
      <c r="CG1437" s="65">
        <f>F1437-BY1437+1</f>
        <v/>
      </c>
      <c r="CH1437" s="64">
        <f>CE1437*16</f>
        <v/>
      </c>
      <c r="CI1437" s="66">
        <f>VLOOKUP(A1437,[1]DATA!$A$6:$AI$331,34,0)</f>
        <v/>
      </c>
      <c r="CJ1437" s="67">
        <f>VLOOKUP(A1437,[2]CHAMCONG!A$7:CI$333,79,0)</f>
        <v/>
      </c>
      <c r="CK1437" s="68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62">
        <f>COUNTIF($G1438:$BP1438,"a")+COUNTIF($G1438:$BP1438,"r0,a5")/2+COUNTIF($G1438:$BP1438,"p5,a5")/2</f>
        <v/>
      </c>
      <c r="BR1438" s="62">
        <f>COUNTIF($G1438:$BP1438,"d")+COUNTIF($G1438:$BP1438,"r0,d5")/2+COUNTIF($G1438:$BP1438,"p5,d5")/2</f>
        <v/>
      </c>
      <c r="BS1438" s="62">
        <f>COUNTIF($G1438:$BP1438,"b")+COUNTIF($G1438:$BP1438,"r0,b5")/2+COUNTIF($G1438:$BP1438,"p5,b5")/2</f>
        <v/>
      </c>
      <c r="BT1438" s="62">
        <f>COUNTIF($G1438:$BP1438,"c")+COUNTIF($G1438:$BP1438,"r0,c5")/2+COUNTIF($G1438:$BP1438,"p5,c5")/2</f>
        <v/>
      </c>
      <c r="BU1438" s="62">
        <f>COUNTIF($G1438:$BP1438,"KH")+COUNTIF($G1438:$BP1438,"TL")+COUNTIF($G1438:$BP1438,"L")</f>
        <v/>
      </c>
      <c r="BV1438" s="62" t="n"/>
      <c r="BW1438" s="62">
        <f>COUNTIF($G1438:$BP1438,"hh")</f>
        <v/>
      </c>
      <c r="BX1438" s="62">
        <f>COUNTIF($G1438:$BP1438,"nt7")</f>
        <v/>
      </c>
      <c r="BY1438" s="62">
        <f>COUNTIF($G1438:$BP1438,"P")+COUNTIF($G1438:$BP1438,"p5,a5")/2+COUNTIF($G1438:$BP1438,"p5,b5")/2+COUNTIF($G1438:$BP1438,"p5,c5")/2+COUNTIF($G1438:$BP1438,"p5,d5")/2</f>
        <v/>
      </c>
      <c r="BZ1438" s="63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4">
        <f>IF(BZ1438&gt;25,4,IF(BZ1438&gt;18,3,IF(BZ1438&gt;12,2,IF(BZ1438&gt;4,1,0))))-BX1438-2+1</f>
        <v/>
      </c>
      <c r="CE1438" s="30" t="n"/>
      <c r="CF1438" s="64">
        <f>CD1438*CI1438</f>
        <v/>
      </c>
      <c r="CG1438" s="65">
        <f>F1438-BY1438+1</f>
        <v/>
      </c>
      <c r="CH1438" s="64">
        <f>CE1438*16</f>
        <v/>
      </c>
      <c r="CI1438" s="66">
        <f>VLOOKUP(A1438,[1]DATA!$A$6:$AI$331,34,0)</f>
        <v/>
      </c>
      <c r="CJ1438" s="67">
        <f>VLOOKUP(A1438,[2]CHAMCONG!A$7:CI$333,79,0)</f>
        <v/>
      </c>
      <c r="CK1438" s="68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62">
        <f>COUNTIF($G1439:$BP1439,"a")+COUNTIF($G1439:$BP1439,"r0,a5")/2+COUNTIF($G1439:$BP1439,"p5,a5")/2</f>
        <v/>
      </c>
      <c r="BR1439" s="62">
        <f>COUNTIF($G1439:$BP1439,"d")+COUNTIF($G1439:$BP1439,"r0,d5")/2+COUNTIF($G1439:$BP1439,"p5,d5")/2</f>
        <v/>
      </c>
      <c r="BS1439" s="62">
        <f>COUNTIF($G1439:$BP1439,"b")+COUNTIF($G1439:$BP1439,"r0,b5")/2+COUNTIF($G1439:$BP1439,"p5,b5")/2</f>
        <v/>
      </c>
      <c r="BT1439" s="62">
        <f>COUNTIF($G1439:$BP1439,"c")+COUNTIF($G1439:$BP1439,"r0,c5")/2+COUNTIF($G1439:$BP1439,"p5,c5")/2</f>
        <v/>
      </c>
      <c r="BU1439" s="62">
        <f>COUNTIF($G1439:$BP1439,"KH")+COUNTIF($G1439:$BP1439,"TL")+COUNTIF($G1439:$BP1439,"L")</f>
        <v/>
      </c>
      <c r="BV1439" s="62" t="n"/>
      <c r="BW1439" s="62">
        <f>COUNTIF($G1439:$BP1439,"hh")</f>
        <v/>
      </c>
      <c r="BX1439" s="62">
        <f>COUNTIF($G1439:$BP1439,"nt7")</f>
        <v/>
      </c>
      <c r="BY1439" s="62">
        <f>COUNTIF($G1439:$BP1439,"P")+COUNTIF($G1439:$BP1439,"p5,a5")/2+COUNTIF($G1439:$BP1439,"p5,b5")/2+COUNTIF($G1439:$BP1439,"p5,c5")/2+COUNTIF($G1439:$BP1439,"p5,d5")/2</f>
        <v/>
      </c>
      <c r="BZ1439" s="63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4">
        <f>IF(BZ1439&gt;25,4,IF(BZ1439&gt;18,3,IF(BZ1439&gt;12,2,IF(BZ1439&gt;4,1,0))))-BX1439-2+1</f>
        <v/>
      </c>
      <c r="CE1439" s="30" t="n"/>
      <c r="CF1439" s="64">
        <f>CD1439*CI1439</f>
        <v/>
      </c>
      <c r="CG1439" s="65">
        <f>F1439-BY1439+1</f>
        <v/>
      </c>
      <c r="CH1439" s="64">
        <f>CE1439*16</f>
        <v/>
      </c>
      <c r="CI1439" s="66">
        <f>VLOOKUP(A1439,[1]DATA!$A$6:$AI$331,34,0)</f>
        <v/>
      </c>
      <c r="CJ1439" s="67">
        <f>VLOOKUP(A1439,[2]CHAMCONG!A$7:CI$333,79,0)</f>
        <v/>
      </c>
      <c r="CK1439" s="68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62">
        <f>COUNTIF($G1440:$BP1440,"a")+COUNTIF($G1440:$BP1440,"r0,a5")/2+COUNTIF($G1440:$BP1440,"p5,a5")/2</f>
        <v/>
      </c>
      <c r="BR1440" s="62">
        <f>COUNTIF($G1440:$BP1440,"d")+COUNTIF($G1440:$BP1440,"r0,d5")/2+COUNTIF($G1440:$BP1440,"p5,d5")/2</f>
        <v/>
      </c>
      <c r="BS1440" s="62">
        <f>COUNTIF($G1440:$BP1440,"b")+COUNTIF($G1440:$BP1440,"r0,b5")/2+COUNTIF($G1440:$BP1440,"p5,b5")/2</f>
        <v/>
      </c>
      <c r="BT1440" s="62">
        <f>COUNTIF($G1440:$BP1440,"c")+COUNTIF($G1440:$BP1440,"r0,c5")/2+COUNTIF($G1440:$BP1440,"p5,c5")/2</f>
        <v/>
      </c>
      <c r="BU1440" s="62">
        <f>COUNTIF($G1440:$BP1440,"KH")+COUNTIF($G1440:$BP1440,"TL")+COUNTIF($G1440:$BP1440,"L")</f>
        <v/>
      </c>
      <c r="BV1440" s="62" t="n"/>
      <c r="BW1440" s="62">
        <f>COUNTIF($G1440:$BP1440,"hh")</f>
        <v/>
      </c>
      <c r="BX1440" s="62">
        <f>COUNTIF($G1440:$BP1440,"nt7")</f>
        <v/>
      </c>
      <c r="BY1440" s="62">
        <f>COUNTIF($G1440:$BP1440,"P")+COUNTIF($G1440:$BP1440,"p5,a5")/2+COUNTIF($G1440:$BP1440,"p5,b5")/2+COUNTIF($G1440:$BP1440,"p5,c5")/2+COUNTIF($G1440:$BP1440,"p5,d5")/2</f>
        <v/>
      </c>
      <c r="BZ1440" s="63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4">
        <f>IF(BZ1440&gt;25,4,IF(BZ1440&gt;18,3,IF(BZ1440&gt;12,2,IF(BZ1440&gt;4,1,0))))-BX1440-2+1</f>
        <v/>
      </c>
      <c r="CE1440" s="30" t="n"/>
      <c r="CF1440" s="64">
        <f>CD1440*CI1440</f>
        <v/>
      </c>
      <c r="CG1440" s="65">
        <f>F1440-BY1440+1</f>
        <v/>
      </c>
      <c r="CH1440" s="64">
        <f>CE1440*16</f>
        <v/>
      </c>
      <c r="CI1440" s="66">
        <f>VLOOKUP(A1440,[1]DATA!$A$6:$AI$331,34,0)</f>
        <v/>
      </c>
      <c r="CJ1440" s="67">
        <f>VLOOKUP(A1440,[2]CHAMCONG!A$7:CI$333,79,0)</f>
        <v/>
      </c>
      <c r="CK1440" s="68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62">
        <f>COUNTIF($G1441:$BP1441,"a")+COUNTIF($G1441:$BP1441,"r0,a5")/2+COUNTIF($G1441:$BP1441,"p5,a5")/2</f>
        <v/>
      </c>
      <c r="BR1441" s="62">
        <f>COUNTIF($G1441:$BP1441,"d")+COUNTIF($G1441:$BP1441,"r0,d5")/2+COUNTIF($G1441:$BP1441,"p5,d5")/2</f>
        <v/>
      </c>
      <c r="BS1441" s="62">
        <f>COUNTIF($G1441:$BP1441,"b")+COUNTIF($G1441:$BP1441,"r0,b5")/2+COUNTIF($G1441:$BP1441,"p5,b5")/2</f>
        <v/>
      </c>
      <c r="BT1441" s="62">
        <f>COUNTIF($G1441:$BP1441,"c")+COUNTIF($G1441:$BP1441,"r0,c5")/2+COUNTIF($G1441:$BP1441,"p5,c5")/2</f>
        <v/>
      </c>
      <c r="BU1441" s="62">
        <f>COUNTIF($G1441:$BP1441,"KH")+COUNTIF($G1441:$BP1441,"TL")+COUNTIF($G1441:$BP1441,"L")</f>
        <v/>
      </c>
      <c r="BV1441" s="62" t="n"/>
      <c r="BW1441" s="62">
        <f>COUNTIF($G1441:$BP1441,"hh")</f>
        <v/>
      </c>
      <c r="BX1441" s="62">
        <f>COUNTIF($G1441:$BP1441,"nt7")</f>
        <v/>
      </c>
      <c r="BY1441" s="62">
        <f>COUNTIF($G1441:$BP1441,"P")+COUNTIF($G1441:$BP1441,"p5,a5")/2+COUNTIF($G1441:$BP1441,"p5,b5")/2+COUNTIF($G1441:$BP1441,"p5,c5")/2+COUNTIF($G1441:$BP1441,"p5,d5")/2</f>
        <v/>
      </c>
      <c r="BZ1441" s="63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4">
        <f>IF(BZ1441&gt;25,4,IF(BZ1441&gt;18,3,IF(BZ1441&gt;12,2,IF(BZ1441&gt;4,1,0))))-BX1441-2+1</f>
        <v/>
      </c>
      <c r="CE1441" s="30" t="n"/>
      <c r="CF1441" s="64">
        <f>CD1441*CI1441</f>
        <v/>
      </c>
      <c r="CG1441" s="65">
        <f>F1441-BY1441+1</f>
        <v/>
      </c>
      <c r="CH1441" s="64">
        <f>CE1441*16</f>
        <v/>
      </c>
      <c r="CI1441" s="66">
        <f>VLOOKUP(A1441,[1]DATA!$A$6:$AI$331,34,0)</f>
        <v/>
      </c>
      <c r="CJ1441" s="67">
        <f>VLOOKUP(A1441,[2]CHAMCONG!A$7:CI$333,79,0)</f>
        <v/>
      </c>
      <c r="CK1441" s="68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62">
        <f>COUNTIF($G1442:$BP1442,"a")+COUNTIF($G1442:$BP1442,"r0,a5")/2+COUNTIF($G1442:$BP1442,"p5,a5")/2</f>
        <v/>
      </c>
      <c r="BR1442" s="62">
        <f>COUNTIF($G1442:$BP1442,"d")+COUNTIF($G1442:$BP1442,"r0,d5")/2+COUNTIF($G1442:$BP1442,"p5,d5")/2</f>
        <v/>
      </c>
      <c r="BS1442" s="62">
        <f>COUNTIF($G1442:$BP1442,"b")+COUNTIF($G1442:$BP1442,"r0,b5")/2+COUNTIF($G1442:$BP1442,"p5,b5")/2</f>
        <v/>
      </c>
      <c r="BT1442" s="62">
        <f>COUNTIF($G1442:$BP1442,"c")+COUNTIF($G1442:$BP1442,"r0,c5")/2+COUNTIF($G1442:$BP1442,"p5,c5")/2</f>
        <v/>
      </c>
      <c r="BU1442" s="62">
        <f>COUNTIF($G1442:$BP1442,"KH")+COUNTIF($G1442:$BP1442,"TL")+COUNTIF($G1442:$BP1442,"L")</f>
        <v/>
      </c>
      <c r="BV1442" s="62" t="n"/>
      <c r="BW1442" s="62">
        <f>COUNTIF($G1442:$BP1442,"hh")</f>
        <v/>
      </c>
      <c r="BX1442" s="62">
        <f>COUNTIF($G1442:$BP1442,"nt7")</f>
        <v/>
      </c>
      <c r="BY1442" s="62">
        <f>COUNTIF($G1442:$BP1442,"P")+COUNTIF($G1442:$BP1442,"p5,a5")/2+COUNTIF($G1442:$BP1442,"p5,b5")/2+COUNTIF($G1442:$BP1442,"p5,c5")/2+COUNTIF($G1442:$BP1442,"p5,d5")/2</f>
        <v/>
      </c>
      <c r="BZ1442" s="63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4">
        <f>IF(BZ1442&gt;25,4,IF(BZ1442&gt;18,3,IF(BZ1442&gt;12,2,IF(BZ1442&gt;4,1,0))))-BX1442-2+1</f>
        <v/>
      </c>
      <c r="CE1442" s="30" t="n"/>
      <c r="CF1442" s="64">
        <f>CD1442*CI1442</f>
        <v/>
      </c>
      <c r="CG1442" s="65">
        <f>F1442-BY1442+1</f>
        <v/>
      </c>
      <c r="CH1442" s="64">
        <f>CE1442*16</f>
        <v/>
      </c>
      <c r="CI1442" s="66">
        <f>VLOOKUP(A1442,[1]DATA!$A$6:$AI$331,34,0)</f>
        <v/>
      </c>
      <c r="CJ1442" s="67">
        <f>VLOOKUP(A1442,[2]CHAMCONG!A$7:CI$333,79,0)</f>
        <v/>
      </c>
      <c r="CK1442" s="68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62">
        <f>COUNTIF($G1443:$BP1443,"a")+COUNTIF($G1443:$BP1443,"r0,a5")/2+COUNTIF($G1443:$BP1443,"p5,a5")/2</f>
        <v/>
      </c>
      <c r="BR1443" s="62">
        <f>COUNTIF($G1443:$BP1443,"d")+COUNTIF($G1443:$BP1443,"r0,d5")/2+COUNTIF($G1443:$BP1443,"p5,d5")/2</f>
        <v/>
      </c>
      <c r="BS1443" s="62">
        <f>COUNTIF($G1443:$BP1443,"b")+COUNTIF($G1443:$BP1443,"r0,b5")/2+COUNTIF($G1443:$BP1443,"p5,b5")/2</f>
        <v/>
      </c>
      <c r="BT1443" s="62">
        <f>COUNTIF($G1443:$BP1443,"c")+COUNTIF($G1443:$BP1443,"r0,c5")/2+COUNTIF($G1443:$BP1443,"p5,c5")/2</f>
        <v/>
      </c>
      <c r="BU1443" s="62">
        <f>COUNTIF($G1443:$BP1443,"KH")+COUNTIF($G1443:$BP1443,"TL")+COUNTIF($G1443:$BP1443,"L")</f>
        <v/>
      </c>
      <c r="BV1443" s="62" t="n"/>
      <c r="BW1443" s="62">
        <f>COUNTIF($G1443:$BP1443,"hh")</f>
        <v/>
      </c>
      <c r="BX1443" s="62">
        <f>COUNTIF($G1443:$BP1443,"nt7")</f>
        <v/>
      </c>
      <c r="BY1443" s="62">
        <f>COUNTIF($G1443:$BP1443,"P")+COUNTIF($G1443:$BP1443,"p5,a5")/2+COUNTIF($G1443:$BP1443,"p5,b5")/2+COUNTIF($G1443:$BP1443,"p5,c5")/2+COUNTIF($G1443:$BP1443,"p5,d5")/2</f>
        <v/>
      </c>
      <c r="BZ1443" s="63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4">
        <f>IF(BZ1443&gt;25,4,IF(BZ1443&gt;18,3,IF(BZ1443&gt;12,2,IF(BZ1443&gt;4,1,0))))-BX1443-2+1</f>
        <v/>
      </c>
      <c r="CE1443" s="30" t="n"/>
      <c r="CF1443" s="64">
        <f>CD1443*CI1443</f>
        <v/>
      </c>
      <c r="CG1443" s="65">
        <f>F1443-BY1443+1</f>
        <v/>
      </c>
      <c r="CH1443" s="64">
        <f>CE1443*16</f>
        <v/>
      </c>
      <c r="CI1443" s="66">
        <f>VLOOKUP(A1443,[1]DATA!$A$6:$AI$331,34,0)</f>
        <v/>
      </c>
      <c r="CJ1443" s="67">
        <f>VLOOKUP(A1443,[2]CHAMCONG!A$7:CI$333,79,0)</f>
        <v/>
      </c>
      <c r="CK1443" s="68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62">
        <f>COUNTIF($G1444:$BP1444,"a")+COUNTIF($G1444:$BP1444,"r0,a5")/2+COUNTIF($G1444:$BP1444,"p5,a5")/2</f>
        <v/>
      </c>
      <c r="BR1444" s="62">
        <f>COUNTIF($G1444:$BP1444,"d")+COUNTIF($G1444:$BP1444,"r0,d5")/2+COUNTIF($G1444:$BP1444,"p5,d5")/2</f>
        <v/>
      </c>
      <c r="BS1444" s="62">
        <f>COUNTIF($G1444:$BP1444,"b")+COUNTIF($G1444:$BP1444,"r0,b5")/2+COUNTIF($G1444:$BP1444,"p5,b5")/2</f>
        <v/>
      </c>
      <c r="BT1444" s="62">
        <f>COUNTIF($G1444:$BP1444,"c")+COUNTIF($G1444:$BP1444,"r0,c5")/2+COUNTIF($G1444:$BP1444,"p5,c5")/2</f>
        <v/>
      </c>
      <c r="BU1444" s="62">
        <f>COUNTIF($G1444:$BP1444,"KH")+COUNTIF($G1444:$BP1444,"TL")+COUNTIF($G1444:$BP1444,"L")</f>
        <v/>
      </c>
      <c r="BV1444" s="62" t="n"/>
      <c r="BW1444" s="62">
        <f>COUNTIF($G1444:$BP1444,"hh")</f>
        <v/>
      </c>
      <c r="BX1444" s="62">
        <f>COUNTIF($G1444:$BP1444,"nt7")</f>
        <v/>
      </c>
      <c r="BY1444" s="62">
        <f>COUNTIF($G1444:$BP1444,"P")+COUNTIF($G1444:$BP1444,"p5,a5")/2+COUNTIF($G1444:$BP1444,"p5,b5")/2+COUNTIF($G1444:$BP1444,"p5,c5")/2+COUNTIF($G1444:$BP1444,"p5,d5")/2</f>
        <v/>
      </c>
      <c r="BZ1444" s="63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4">
        <f>IF(BZ1444&gt;25,4,IF(BZ1444&gt;18,3,IF(BZ1444&gt;12,2,IF(BZ1444&gt;4,1,0))))-BX1444-2+1</f>
        <v/>
      </c>
      <c r="CE1444" s="30" t="n"/>
      <c r="CF1444" s="64">
        <f>CD1444*CI1444</f>
        <v/>
      </c>
      <c r="CG1444" s="65">
        <f>F1444-BY1444+1</f>
        <v/>
      </c>
      <c r="CH1444" s="64">
        <f>CE1444*16</f>
        <v/>
      </c>
      <c r="CI1444" s="66">
        <f>VLOOKUP(A1444,[1]DATA!$A$6:$AI$331,34,0)</f>
        <v/>
      </c>
      <c r="CJ1444" s="67">
        <f>VLOOKUP(A1444,[2]CHAMCONG!A$7:CI$333,79,0)</f>
        <v/>
      </c>
      <c r="CK1444" s="68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62">
        <f>COUNTIF($G1445:$BP1445,"a")+COUNTIF($G1445:$BP1445,"r0,a5")/2+COUNTIF($G1445:$BP1445,"p5,a5")/2</f>
        <v/>
      </c>
      <c r="BR1445" s="62">
        <f>COUNTIF($G1445:$BP1445,"d")+COUNTIF($G1445:$BP1445,"r0,d5")/2+COUNTIF($G1445:$BP1445,"p5,d5")/2</f>
        <v/>
      </c>
      <c r="BS1445" s="62">
        <f>COUNTIF($G1445:$BP1445,"b")+COUNTIF($G1445:$BP1445,"r0,b5")/2+COUNTIF($G1445:$BP1445,"p5,b5")/2</f>
        <v/>
      </c>
      <c r="BT1445" s="62">
        <f>COUNTIF($G1445:$BP1445,"c")+COUNTIF($G1445:$BP1445,"r0,c5")/2+COUNTIF($G1445:$BP1445,"p5,c5")/2</f>
        <v/>
      </c>
      <c r="BU1445" s="62">
        <f>COUNTIF($G1445:$BP1445,"KH")+COUNTIF($G1445:$BP1445,"TL")+COUNTIF($G1445:$BP1445,"L")</f>
        <v/>
      </c>
      <c r="BV1445" s="62" t="n"/>
      <c r="BW1445" s="62">
        <f>COUNTIF($G1445:$BP1445,"hh")</f>
        <v/>
      </c>
      <c r="BX1445" s="62">
        <f>COUNTIF($G1445:$BP1445,"nt7")</f>
        <v/>
      </c>
      <c r="BY1445" s="62">
        <f>COUNTIF($G1445:$BP1445,"P")+COUNTIF($G1445:$BP1445,"p5,a5")/2+COUNTIF($G1445:$BP1445,"p5,b5")/2+COUNTIF($G1445:$BP1445,"p5,c5")/2+COUNTIF($G1445:$BP1445,"p5,d5")/2</f>
        <v/>
      </c>
      <c r="BZ1445" s="63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4">
        <f>IF(BZ1445&gt;25,4,IF(BZ1445&gt;18,3,IF(BZ1445&gt;12,2,IF(BZ1445&gt;4,1,0))))-BX1445-2+1</f>
        <v/>
      </c>
      <c r="CE1445" s="30" t="n"/>
      <c r="CF1445" s="64">
        <f>CD1445*CI1445</f>
        <v/>
      </c>
      <c r="CG1445" s="65">
        <f>F1445-BY1445+1</f>
        <v/>
      </c>
      <c r="CH1445" s="64">
        <f>CE1445*16</f>
        <v/>
      </c>
      <c r="CI1445" s="66">
        <f>VLOOKUP(A1445,[1]DATA!$A$6:$AI$331,34,0)</f>
        <v/>
      </c>
      <c r="CJ1445" s="67">
        <f>VLOOKUP(A1445,[2]CHAMCONG!A$7:CI$333,79,0)</f>
        <v/>
      </c>
      <c r="CK1445" s="68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62">
        <f>COUNTIF($G1446:$BP1446,"a")+COUNTIF($G1446:$BP1446,"r0,a5")/2+COUNTIF($G1446:$BP1446,"p5,a5")/2</f>
        <v/>
      </c>
      <c r="BR1446" s="62">
        <f>COUNTIF($G1446:$BP1446,"d")+COUNTIF($G1446:$BP1446,"r0,d5")/2+COUNTIF($G1446:$BP1446,"p5,d5")/2</f>
        <v/>
      </c>
      <c r="BS1446" s="62">
        <f>COUNTIF($G1446:$BP1446,"b")+COUNTIF($G1446:$BP1446,"r0,b5")/2+COUNTIF($G1446:$BP1446,"p5,b5")/2</f>
        <v/>
      </c>
      <c r="BT1446" s="62">
        <f>COUNTIF($G1446:$BP1446,"c")+COUNTIF($G1446:$BP1446,"r0,c5")/2+COUNTIF($G1446:$BP1446,"p5,c5")/2</f>
        <v/>
      </c>
      <c r="BU1446" s="62">
        <f>COUNTIF($G1446:$BP1446,"KH")+COUNTIF($G1446:$BP1446,"TL")+COUNTIF($G1446:$BP1446,"L")</f>
        <v/>
      </c>
      <c r="BV1446" s="62" t="n"/>
      <c r="BW1446" s="62">
        <f>COUNTIF($G1446:$BP1446,"hh")</f>
        <v/>
      </c>
      <c r="BX1446" s="62">
        <f>COUNTIF($G1446:$BP1446,"nt7")</f>
        <v/>
      </c>
      <c r="BY1446" s="62">
        <f>COUNTIF($G1446:$BP1446,"P")+COUNTIF($G1446:$BP1446,"p5,a5")/2+COUNTIF($G1446:$BP1446,"p5,b5")/2+COUNTIF($G1446:$BP1446,"p5,c5")/2+COUNTIF($G1446:$BP1446,"p5,d5")/2</f>
        <v/>
      </c>
      <c r="BZ1446" s="63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4">
        <f>IF(BZ1446&gt;25,4,IF(BZ1446&gt;18,3,IF(BZ1446&gt;12,2,IF(BZ1446&gt;4,1,0))))-BX1446-2+1</f>
        <v/>
      </c>
      <c r="CE1446" s="30" t="n"/>
      <c r="CF1446" s="64">
        <f>CD1446*CI1446</f>
        <v/>
      </c>
      <c r="CG1446" s="65">
        <f>F1446-BY1446+1</f>
        <v/>
      </c>
      <c r="CH1446" s="64">
        <f>CE1446*16</f>
        <v/>
      </c>
      <c r="CI1446" s="66">
        <f>VLOOKUP(A1446,[1]DATA!$A$6:$AI$331,34,0)</f>
        <v/>
      </c>
      <c r="CJ1446" s="67">
        <f>VLOOKUP(A1446,[2]CHAMCONG!A$7:CI$333,79,0)</f>
        <v/>
      </c>
      <c r="CK1446" s="68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62">
        <f>COUNTIF($G1447:$BP1447,"a")+COUNTIF($G1447:$BP1447,"r0,a5")/2+COUNTIF($G1447:$BP1447,"p5,a5")/2</f>
        <v/>
      </c>
      <c r="BR1447" s="62">
        <f>COUNTIF($G1447:$BP1447,"d")+COUNTIF($G1447:$BP1447,"r0,d5")/2+COUNTIF($G1447:$BP1447,"p5,d5")/2</f>
        <v/>
      </c>
      <c r="BS1447" s="62">
        <f>COUNTIF($G1447:$BP1447,"b")+COUNTIF($G1447:$BP1447,"r0,b5")/2+COUNTIF($G1447:$BP1447,"p5,b5")/2</f>
        <v/>
      </c>
      <c r="BT1447" s="62">
        <f>COUNTIF($G1447:$BP1447,"c")+COUNTIF($G1447:$BP1447,"r0,c5")/2+COUNTIF($G1447:$BP1447,"p5,c5")/2</f>
        <v/>
      </c>
      <c r="BU1447" s="62">
        <f>COUNTIF($G1447:$BP1447,"KH")+COUNTIF($G1447:$BP1447,"TL")+COUNTIF($G1447:$BP1447,"L")</f>
        <v/>
      </c>
      <c r="BV1447" s="62" t="n"/>
      <c r="BW1447" s="62">
        <f>COUNTIF($G1447:$BP1447,"hh")</f>
        <v/>
      </c>
      <c r="BX1447" s="62">
        <f>COUNTIF($G1447:$BP1447,"nt7")</f>
        <v/>
      </c>
      <c r="BY1447" s="62">
        <f>COUNTIF($G1447:$BP1447,"P")+COUNTIF($G1447:$BP1447,"p5,a5")/2+COUNTIF($G1447:$BP1447,"p5,b5")/2+COUNTIF($G1447:$BP1447,"p5,c5")/2+COUNTIF($G1447:$BP1447,"p5,d5")/2</f>
        <v/>
      </c>
      <c r="BZ1447" s="63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4">
        <f>IF(BZ1447&gt;25,4,IF(BZ1447&gt;18,3,IF(BZ1447&gt;12,2,IF(BZ1447&gt;4,1,0))))-BX1447-2+1</f>
        <v/>
      </c>
      <c r="CE1447" s="30" t="n"/>
      <c r="CF1447" s="64">
        <f>CD1447*CI1447</f>
        <v/>
      </c>
      <c r="CG1447" s="65">
        <f>F1447-BY1447+1</f>
        <v/>
      </c>
      <c r="CH1447" s="64">
        <f>CE1447*16</f>
        <v/>
      </c>
      <c r="CI1447" s="66">
        <f>VLOOKUP(A1447,[1]DATA!$A$6:$AI$331,34,0)</f>
        <v/>
      </c>
      <c r="CJ1447" s="67">
        <f>VLOOKUP(A1447,[2]CHAMCONG!A$7:CI$333,79,0)</f>
        <v/>
      </c>
      <c r="CK1447" s="68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62">
        <f>COUNTIF($G1448:$BP1448,"a")+COUNTIF($G1448:$BP1448,"r0,a5")/2+COUNTIF($G1448:$BP1448,"p5,a5")/2</f>
        <v/>
      </c>
      <c r="BR1448" s="62">
        <f>COUNTIF($G1448:$BP1448,"d")+COUNTIF($G1448:$BP1448,"r0,d5")/2+COUNTIF($G1448:$BP1448,"p5,d5")/2</f>
        <v/>
      </c>
      <c r="BS1448" s="62">
        <f>COUNTIF($G1448:$BP1448,"b")+COUNTIF($G1448:$BP1448,"r0,b5")/2+COUNTIF($G1448:$BP1448,"p5,b5")/2</f>
        <v/>
      </c>
      <c r="BT1448" s="62">
        <f>COUNTIF($G1448:$BP1448,"c")+COUNTIF($G1448:$BP1448,"r0,c5")/2+COUNTIF($G1448:$BP1448,"p5,c5")/2</f>
        <v/>
      </c>
      <c r="BU1448" s="62">
        <f>COUNTIF($G1448:$BP1448,"KH")+COUNTIF($G1448:$BP1448,"TL")+COUNTIF($G1448:$BP1448,"L")</f>
        <v/>
      </c>
      <c r="BV1448" s="62" t="n"/>
      <c r="BW1448" s="62">
        <f>COUNTIF($G1448:$BP1448,"hh")</f>
        <v/>
      </c>
      <c r="BX1448" s="62">
        <f>COUNTIF($G1448:$BP1448,"nt7")</f>
        <v/>
      </c>
      <c r="BY1448" s="62">
        <f>COUNTIF($G1448:$BP1448,"P")+COUNTIF($G1448:$BP1448,"p5,a5")/2+COUNTIF($G1448:$BP1448,"p5,b5")/2+COUNTIF($G1448:$BP1448,"p5,c5")/2+COUNTIF($G1448:$BP1448,"p5,d5")/2</f>
        <v/>
      </c>
      <c r="BZ1448" s="63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4">
        <f>IF(BZ1448&gt;25,4,IF(BZ1448&gt;18,3,IF(BZ1448&gt;12,2,IF(BZ1448&gt;4,1,0))))-BX1448-2+1</f>
        <v/>
      </c>
      <c r="CE1448" s="30" t="n"/>
      <c r="CF1448" s="64">
        <f>CD1448*CI1448</f>
        <v/>
      </c>
      <c r="CG1448" s="65">
        <f>F1448-BY1448+1</f>
        <v/>
      </c>
      <c r="CH1448" s="64">
        <f>CE1448*16</f>
        <v/>
      </c>
      <c r="CI1448" s="66">
        <f>VLOOKUP(A1448,[1]DATA!$A$6:$AI$331,34,0)</f>
        <v/>
      </c>
      <c r="CJ1448" s="67">
        <f>VLOOKUP(A1448,[2]CHAMCONG!A$7:CI$333,79,0)</f>
        <v/>
      </c>
      <c r="CK1448" s="68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62">
        <f>COUNTIF($G1449:$BP1449,"a")+COUNTIF($G1449:$BP1449,"r0,a5")/2+COUNTIF($G1449:$BP1449,"p5,a5")/2</f>
        <v/>
      </c>
      <c r="BR1449" s="62">
        <f>COUNTIF($G1449:$BP1449,"d")+COUNTIF($G1449:$BP1449,"r0,d5")/2+COUNTIF($G1449:$BP1449,"p5,d5")/2</f>
        <v/>
      </c>
      <c r="BS1449" s="62">
        <f>COUNTIF($G1449:$BP1449,"b")+COUNTIF($G1449:$BP1449,"r0,b5")/2+COUNTIF($G1449:$BP1449,"p5,b5")/2</f>
        <v/>
      </c>
      <c r="BT1449" s="62">
        <f>COUNTIF($G1449:$BP1449,"c")+COUNTIF($G1449:$BP1449,"r0,c5")/2+COUNTIF($G1449:$BP1449,"p5,c5")/2</f>
        <v/>
      </c>
      <c r="BU1449" s="62">
        <f>COUNTIF($G1449:$BP1449,"KH")+COUNTIF($G1449:$BP1449,"TL")+COUNTIF($G1449:$BP1449,"L")</f>
        <v/>
      </c>
      <c r="BV1449" s="62" t="n"/>
      <c r="BW1449" s="62">
        <f>COUNTIF($G1449:$BP1449,"hh")</f>
        <v/>
      </c>
      <c r="BX1449" s="62">
        <f>COUNTIF($G1449:$BP1449,"nt7")</f>
        <v/>
      </c>
      <c r="BY1449" s="62">
        <f>COUNTIF($G1449:$BP1449,"P")+COUNTIF($G1449:$BP1449,"p5,a5")/2+COUNTIF($G1449:$BP1449,"p5,b5")/2+COUNTIF($G1449:$BP1449,"p5,c5")/2+COUNTIF($G1449:$BP1449,"p5,d5")/2</f>
        <v/>
      </c>
      <c r="BZ1449" s="63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4">
        <f>IF(BZ1449&gt;25,4,IF(BZ1449&gt;18,3,IF(BZ1449&gt;12,2,IF(BZ1449&gt;4,1,0))))-BX1449-2+1</f>
        <v/>
      </c>
      <c r="CE1449" s="30" t="n"/>
      <c r="CF1449" s="64">
        <f>CD1449*CI1449</f>
        <v/>
      </c>
      <c r="CG1449" s="65">
        <f>F1449-BY1449+1</f>
        <v/>
      </c>
      <c r="CH1449" s="64">
        <f>CE1449*16</f>
        <v/>
      </c>
      <c r="CI1449" s="66">
        <f>VLOOKUP(A1449,[1]DATA!$A$6:$AI$331,34,0)</f>
        <v/>
      </c>
      <c r="CJ1449" s="67">
        <f>VLOOKUP(A1449,[2]CHAMCONG!A$7:CI$333,79,0)</f>
        <v/>
      </c>
      <c r="CK1449" s="68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62">
        <f>COUNTIF($G1450:$BP1450,"a")+COUNTIF($G1450:$BP1450,"r0,a5")/2+COUNTIF($G1450:$BP1450,"p5,a5")/2</f>
        <v/>
      </c>
      <c r="BR1450" s="62">
        <f>COUNTIF($G1450:$BP1450,"d")+COUNTIF($G1450:$BP1450,"r0,d5")/2+COUNTIF($G1450:$BP1450,"p5,d5")/2</f>
        <v/>
      </c>
      <c r="BS1450" s="62">
        <f>COUNTIF($G1450:$BP1450,"b")+COUNTIF($G1450:$BP1450,"r0,b5")/2+COUNTIF($G1450:$BP1450,"p5,b5")/2</f>
        <v/>
      </c>
      <c r="BT1450" s="62">
        <f>COUNTIF($G1450:$BP1450,"c")+COUNTIF($G1450:$BP1450,"r0,c5")/2+COUNTIF($G1450:$BP1450,"p5,c5")/2</f>
        <v/>
      </c>
      <c r="BU1450" s="62">
        <f>COUNTIF($G1450:$BP1450,"KH")+COUNTIF($G1450:$BP1450,"TL")+COUNTIF($G1450:$BP1450,"L")</f>
        <v/>
      </c>
      <c r="BV1450" s="62" t="n"/>
      <c r="BW1450" s="62">
        <f>COUNTIF($G1450:$BP1450,"hh")</f>
        <v/>
      </c>
      <c r="BX1450" s="62">
        <f>COUNTIF($G1450:$BP1450,"nt7")</f>
        <v/>
      </c>
      <c r="BY1450" s="62">
        <f>COUNTIF($G1450:$BP1450,"P")+COUNTIF($G1450:$BP1450,"p5,a5")/2+COUNTIF($G1450:$BP1450,"p5,b5")/2+COUNTIF($G1450:$BP1450,"p5,c5")/2+COUNTIF($G1450:$BP1450,"p5,d5")/2</f>
        <v/>
      </c>
      <c r="BZ1450" s="63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4">
        <f>IF(BZ1450&gt;25,4,IF(BZ1450&gt;18,3,IF(BZ1450&gt;12,2,IF(BZ1450&gt;4,1,0))))-BX1450-2+1</f>
        <v/>
      </c>
      <c r="CE1450" s="30" t="n"/>
      <c r="CF1450" s="64">
        <f>CD1450*CI1450</f>
        <v/>
      </c>
      <c r="CG1450" s="65">
        <f>F1450-BY1450+1</f>
        <v/>
      </c>
      <c r="CH1450" s="64">
        <f>CE1450*16</f>
        <v/>
      </c>
      <c r="CI1450" s="66">
        <f>VLOOKUP(A1450,[1]DATA!$A$6:$AI$331,34,0)</f>
        <v/>
      </c>
      <c r="CJ1450" s="67">
        <f>VLOOKUP(A1450,[2]CHAMCONG!A$7:CI$333,79,0)</f>
        <v/>
      </c>
      <c r="CK1450" s="68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62">
        <f>COUNTIF($G1451:$BP1451,"a")+COUNTIF($G1451:$BP1451,"r0,a5")/2+COUNTIF($G1451:$BP1451,"p5,a5")/2</f>
        <v/>
      </c>
      <c r="BR1451" s="62">
        <f>COUNTIF($G1451:$BP1451,"d")+COUNTIF($G1451:$BP1451,"r0,d5")/2+COUNTIF($G1451:$BP1451,"p5,d5")/2</f>
        <v/>
      </c>
      <c r="BS1451" s="62">
        <f>COUNTIF($G1451:$BP1451,"b")+COUNTIF($G1451:$BP1451,"r0,b5")/2+COUNTIF($G1451:$BP1451,"p5,b5")/2</f>
        <v/>
      </c>
      <c r="BT1451" s="62">
        <f>COUNTIF($G1451:$BP1451,"c")+COUNTIF($G1451:$BP1451,"r0,c5")/2+COUNTIF($G1451:$BP1451,"p5,c5")/2</f>
        <v/>
      </c>
      <c r="BU1451" s="62">
        <f>COUNTIF($G1451:$BP1451,"KH")+COUNTIF($G1451:$BP1451,"TL")+COUNTIF($G1451:$BP1451,"L")</f>
        <v/>
      </c>
      <c r="BV1451" s="62" t="n"/>
      <c r="BW1451" s="62">
        <f>COUNTIF($G1451:$BP1451,"hh")</f>
        <v/>
      </c>
      <c r="BX1451" s="62">
        <f>COUNTIF($G1451:$BP1451,"nt7")</f>
        <v/>
      </c>
      <c r="BY1451" s="62">
        <f>COUNTIF($G1451:$BP1451,"P")+COUNTIF($G1451:$BP1451,"p5,a5")/2+COUNTIF($G1451:$BP1451,"p5,b5")/2+COUNTIF($G1451:$BP1451,"p5,c5")/2+COUNTIF($G1451:$BP1451,"p5,d5")/2</f>
        <v/>
      </c>
      <c r="BZ1451" s="63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4">
        <f>IF(BZ1451&gt;25,4,IF(BZ1451&gt;18,3,IF(BZ1451&gt;12,2,IF(BZ1451&gt;4,1,0))))-BX1451-2+1</f>
        <v/>
      </c>
      <c r="CE1451" s="30" t="n"/>
      <c r="CF1451" s="64">
        <f>CD1451*CI1451</f>
        <v/>
      </c>
      <c r="CG1451" s="65">
        <f>F1451-BY1451+1</f>
        <v/>
      </c>
      <c r="CH1451" s="64">
        <f>CE1451*16</f>
        <v/>
      </c>
      <c r="CI1451" s="66">
        <f>VLOOKUP(A1451,[1]DATA!$A$6:$AI$331,34,0)</f>
        <v/>
      </c>
      <c r="CJ1451" s="67">
        <f>VLOOKUP(A1451,[2]CHAMCONG!A$7:CI$333,79,0)</f>
        <v/>
      </c>
      <c r="CK1451" s="68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62">
        <f>COUNTIF($G1452:$BP1452,"a")+COUNTIF($G1452:$BP1452,"r0,a5")/2+COUNTIF($G1452:$BP1452,"p5,a5")/2</f>
        <v/>
      </c>
      <c r="BR1452" s="62">
        <f>COUNTIF($G1452:$BP1452,"d")+COUNTIF($G1452:$BP1452,"r0,d5")/2+COUNTIF($G1452:$BP1452,"p5,d5")/2</f>
        <v/>
      </c>
      <c r="BS1452" s="62">
        <f>COUNTIF($G1452:$BP1452,"b")+COUNTIF($G1452:$BP1452,"r0,b5")/2+COUNTIF($G1452:$BP1452,"p5,b5")/2</f>
        <v/>
      </c>
      <c r="BT1452" s="62">
        <f>COUNTIF($G1452:$BP1452,"c")+COUNTIF($G1452:$BP1452,"r0,c5")/2+COUNTIF($G1452:$BP1452,"p5,c5")/2</f>
        <v/>
      </c>
      <c r="BU1452" s="62">
        <f>COUNTIF($G1452:$BP1452,"KH")+COUNTIF($G1452:$BP1452,"TL")+COUNTIF($G1452:$BP1452,"L")</f>
        <v/>
      </c>
      <c r="BV1452" s="62" t="n"/>
      <c r="BW1452" s="62">
        <f>COUNTIF($G1452:$BP1452,"hh")</f>
        <v/>
      </c>
      <c r="BX1452" s="62">
        <f>COUNTIF($G1452:$BP1452,"nt7")</f>
        <v/>
      </c>
      <c r="BY1452" s="62">
        <f>COUNTIF($G1452:$BP1452,"P")+COUNTIF($G1452:$BP1452,"p5,a5")/2+COUNTIF($G1452:$BP1452,"p5,b5")/2+COUNTIF($G1452:$BP1452,"p5,c5")/2+COUNTIF($G1452:$BP1452,"p5,d5")/2</f>
        <v/>
      </c>
      <c r="BZ1452" s="63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4">
        <f>IF(BZ1452&gt;25,4,IF(BZ1452&gt;18,3,IF(BZ1452&gt;12,2,IF(BZ1452&gt;4,1,0))))-BX1452-2+1</f>
        <v/>
      </c>
      <c r="CE1452" s="30" t="n"/>
      <c r="CF1452" s="64">
        <f>CD1452*CI1452</f>
        <v/>
      </c>
      <c r="CG1452" s="65">
        <f>F1452-BY1452+1</f>
        <v/>
      </c>
      <c r="CH1452" s="64">
        <f>CE1452*16</f>
        <v/>
      </c>
      <c r="CI1452" s="66">
        <f>VLOOKUP(A1452,[1]DATA!$A$6:$AI$331,34,0)</f>
        <v/>
      </c>
      <c r="CJ1452" s="67">
        <f>VLOOKUP(A1452,[2]CHAMCONG!A$7:CI$333,79,0)</f>
        <v/>
      </c>
      <c r="CK1452" s="68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62">
        <f>COUNTIF($G1453:$BP1453,"a")+COUNTIF($G1453:$BP1453,"r0,a5")/2+COUNTIF($G1453:$BP1453,"p5,a5")/2</f>
        <v/>
      </c>
      <c r="BR1453" s="62">
        <f>COUNTIF($G1453:$BP1453,"d")+COUNTIF($G1453:$BP1453,"r0,d5")/2+COUNTIF($G1453:$BP1453,"p5,d5")/2</f>
        <v/>
      </c>
      <c r="BS1453" s="62">
        <f>COUNTIF($G1453:$BP1453,"b")+COUNTIF($G1453:$BP1453,"r0,b5")/2+COUNTIF($G1453:$BP1453,"p5,b5")/2</f>
        <v/>
      </c>
      <c r="BT1453" s="62">
        <f>COUNTIF($G1453:$BP1453,"c")+COUNTIF($G1453:$BP1453,"r0,c5")/2+COUNTIF($G1453:$BP1453,"p5,c5")/2</f>
        <v/>
      </c>
      <c r="BU1453" s="62">
        <f>COUNTIF($G1453:$BP1453,"KH")+COUNTIF($G1453:$BP1453,"TL")+COUNTIF($G1453:$BP1453,"L")</f>
        <v/>
      </c>
      <c r="BV1453" s="62" t="n"/>
      <c r="BW1453" s="62">
        <f>COUNTIF($G1453:$BP1453,"hh")</f>
        <v/>
      </c>
      <c r="BX1453" s="62">
        <f>COUNTIF($G1453:$BP1453,"nt7")</f>
        <v/>
      </c>
      <c r="BY1453" s="62">
        <f>COUNTIF($G1453:$BP1453,"P")+COUNTIF($G1453:$BP1453,"p5,a5")/2+COUNTIF($G1453:$BP1453,"p5,b5")/2+COUNTIF($G1453:$BP1453,"p5,c5")/2+COUNTIF($G1453:$BP1453,"p5,d5")/2</f>
        <v/>
      </c>
      <c r="BZ1453" s="63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4">
        <f>IF(BZ1453&gt;25,4,IF(BZ1453&gt;18,3,IF(BZ1453&gt;12,2,IF(BZ1453&gt;4,1,0))))-BX1453-2+1</f>
        <v/>
      </c>
      <c r="CE1453" s="30" t="n"/>
      <c r="CF1453" s="64">
        <f>CD1453*CI1453</f>
        <v/>
      </c>
      <c r="CG1453" s="65">
        <f>F1453-BY1453+1</f>
        <v/>
      </c>
      <c r="CH1453" s="64">
        <f>CE1453*16</f>
        <v/>
      </c>
      <c r="CI1453" s="66">
        <f>VLOOKUP(A1453,[1]DATA!$A$6:$AI$331,34,0)</f>
        <v/>
      </c>
      <c r="CJ1453" s="67">
        <f>VLOOKUP(A1453,[2]CHAMCONG!A$7:CI$333,79,0)</f>
        <v/>
      </c>
      <c r="CK1453" s="68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62">
        <f>COUNTIF($G1454:$BP1454,"a")+COUNTIF($G1454:$BP1454,"r0,a5")/2+COUNTIF($G1454:$BP1454,"p5,a5")/2</f>
        <v/>
      </c>
      <c r="BR1454" s="62">
        <f>COUNTIF($G1454:$BP1454,"d")+COUNTIF($G1454:$BP1454,"r0,d5")/2+COUNTIF($G1454:$BP1454,"p5,d5")/2</f>
        <v/>
      </c>
      <c r="BS1454" s="62">
        <f>COUNTIF($G1454:$BP1454,"b")+COUNTIF($G1454:$BP1454,"r0,b5")/2+COUNTIF($G1454:$BP1454,"p5,b5")/2</f>
        <v/>
      </c>
      <c r="BT1454" s="62">
        <f>COUNTIF($G1454:$BP1454,"c")+COUNTIF($G1454:$BP1454,"r0,c5")/2+COUNTIF($G1454:$BP1454,"p5,c5")/2</f>
        <v/>
      </c>
      <c r="BU1454" s="62">
        <f>COUNTIF($G1454:$BP1454,"KH")+COUNTIF($G1454:$BP1454,"TL")+COUNTIF($G1454:$BP1454,"L")</f>
        <v/>
      </c>
      <c r="BV1454" s="62" t="n"/>
      <c r="BW1454" s="62">
        <f>COUNTIF($G1454:$BP1454,"hh")</f>
        <v/>
      </c>
      <c r="BX1454" s="62">
        <f>COUNTIF($G1454:$BP1454,"nt7")</f>
        <v/>
      </c>
      <c r="BY1454" s="62">
        <f>COUNTIF($G1454:$BP1454,"P")+COUNTIF($G1454:$BP1454,"p5,a5")/2+COUNTIF($G1454:$BP1454,"p5,b5")/2+COUNTIF($G1454:$BP1454,"p5,c5")/2+COUNTIF($G1454:$BP1454,"p5,d5")/2</f>
        <v/>
      </c>
      <c r="BZ1454" s="63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4">
        <f>IF(BZ1454&gt;25,4,IF(BZ1454&gt;18,3,IF(BZ1454&gt;12,2,IF(BZ1454&gt;4,1,0))))-BX1454-2+1</f>
        <v/>
      </c>
      <c r="CE1454" s="30" t="n"/>
      <c r="CF1454" s="64">
        <f>CD1454*CI1454</f>
        <v/>
      </c>
      <c r="CG1454" s="65">
        <f>F1454-BY1454+1</f>
        <v/>
      </c>
      <c r="CH1454" s="64">
        <f>CE1454*16</f>
        <v/>
      </c>
      <c r="CI1454" s="66">
        <f>VLOOKUP(A1454,[1]DATA!$A$6:$AI$331,34,0)</f>
        <v/>
      </c>
      <c r="CJ1454" s="67">
        <f>VLOOKUP(A1454,[2]CHAMCONG!A$7:CI$333,79,0)</f>
        <v/>
      </c>
      <c r="CK1454" s="68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62">
        <f>COUNTIF($G1455:$BP1455,"a")+COUNTIF($G1455:$BP1455,"r0,a5")/2+COUNTIF($G1455:$BP1455,"p5,a5")/2</f>
        <v/>
      </c>
      <c r="BR1455" s="62">
        <f>COUNTIF($G1455:$BP1455,"d")+COUNTIF($G1455:$BP1455,"r0,d5")/2+COUNTIF($G1455:$BP1455,"p5,d5")/2</f>
        <v/>
      </c>
      <c r="BS1455" s="62">
        <f>COUNTIF($G1455:$BP1455,"b")+COUNTIF($G1455:$BP1455,"r0,b5")/2+COUNTIF($G1455:$BP1455,"p5,b5")/2</f>
        <v/>
      </c>
      <c r="BT1455" s="62">
        <f>COUNTIF($G1455:$BP1455,"c")+COUNTIF($G1455:$BP1455,"r0,c5")/2+COUNTIF($G1455:$BP1455,"p5,c5")/2</f>
        <v/>
      </c>
      <c r="BU1455" s="62">
        <f>COUNTIF($G1455:$BP1455,"KH")+COUNTIF($G1455:$BP1455,"TL")+COUNTIF($G1455:$BP1455,"L")</f>
        <v/>
      </c>
      <c r="BV1455" s="62" t="n"/>
      <c r="BW1455" s="62">
        <f>COUNTIF($G1455:$BP1455,"hh")</f>
        <v/>
      </c>
      <c r="BX1455" s="62">
        <f>COUNTIF($G1455:$BP1455,"nt7")</f>
        <v/>
      </c>
      <c r="BY1455" s="62">
        <f>COUNTIF($G1455:$BP1455,"P")+COUNTIF($G1455:$BP1455,"p5,a5")/2+COUNTIF($G1455:$BP1455,"p5,b5")/2+COUNTIF($G1455:$BP1455,"p5,c5")/2+COUNTIF($G1455:$BP1455,"p5,d5")/2</f>
        <v/>
      </c>
      <c r="BZ1455" s="63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4">
        <f>IF(BZ1455&gt;25,4,IF(BZ1455&gt;18,3,IF(BZ1455&gt;12,2,IF(BZ1455&gt;4,1,0))))-BX1455-2+1</f>
        <v/>
      </c>
      <c r="CE1455" s="30" t="n"/>
      <c r="CF1455" s="64">
        <f>CD1455*CI1455</f>
        <v/>
      </c>
      <c r="CG1455" s="65">
        <f>F1455-BY1455+1</f>
        <v/>
      </c>
      <c r="CH1455" s="64">
        <f>CE1455*16</f>
        <v/>
      </c>
      <c r="CI1455" s="66">
        <f>VLOOKUP(A1455,[1]DATA!$A$6:$AI$331,34,0)</f>
        <v/>
      </c>
      <c r="CJ1455" s="67">
        <f>VLOOKUP(A1455,[2]CHAMCONG!A$7:CI$333,79,0)</f>
        <v/>
      </c>
      <c r="CK1455" s="68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62">
        <f>COUNTIF($G1456:$BP1456,"a")+COUNTIF($G1456:$BP1456,"r0,a5")/2+COUNTIF($G1456:$BP1456,"p5,a5")/2</f>
        <v/>
      </c>
      <c r="BR1456" s="62">
        <f>COUNTIF($G1456:$BP1456,"d")+COUNTIF($G1456:$BP1456,"r0,d5")/2+COUNTIF($G1456:$BP1456,"p5,d5")/2</f>
        <v/>
      </c>
      <c r="BS1456" s="62">
        <f>COUNTIF($G1456:$BP1456,"b")+COUNTIF($G1456:$BP1456,"r0,b5")/2+COUNTIF($G1456:$BP1456,"p5,b5")/2</f>
        <v/>
      </c>
      <c r="BT1456" s="62">
        <f>COUNTIF($G1456:$BP1456,"c")+COUNTIF($G1456:$BP1456,"r0,c5")/2+COUNTIF($G1456:$BP1456,"p5,c5")/2</f>
        <v/>
      </c>
      <c r="BU1456" s="62">
        <f>COUNTIF($G1456:$BP1456,"KH")+COUNTIF($G1456:$BP1456,"TL")+COUNTIF($G1456:$BP1456,"L")</f>
        <v/>
      </c>
      <c r="BV1456" s="62" t="n"/>
      <c r="BW1456" s="62">
        <f>COUNTIF($G1456:$BP1456,"hh")</f>
        <v/>
      </c>
      <c r="BX1456" s="62">
        <f>COUNTIF($G1456:$BP1456,"nt7")</f>
        <v/>
      </c>
      <c r="BY1456" s="62">
        <f>COUNTIF($G1456:$BP1456,"P")+COUNTIF($G1456:$BP1456,"p5,a5")/2+COUNTIF($G1456:$BP1456,"p5,b5")/2+COUNTIF($G1456:$BP1456,"p5,c5")/2+COUNTIF($G1456:$BP1456,"p5,d5")/2</f>
        <v/>
      </c>
      <c r="BZ1456" s="63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4">
        <f>IF(BZ1456&gt;25,4,IF(BZ1456&gt;18,3,IF(BZ1456&gt;12,2,IF(BZ1456&gt;4,1,0))))-BX1456-2+1</f>
        <v/>
      </c>
      <c r="CE1456" s="30" t="n"/>
      <c r="CF1456" s="64">
        <f>CD1456*CI1456</f>
        <v/>
      </c>
      <c r="CG1456" s="65">
        <f>F1456-BY1456+1</f>
        <v/>
      </c>
      <c r="CH1456" s="64">
        <f>CE1456*16</f>
        <v/>
      </c>
      <c r="CI1456" s="66">
        <f>VLOOKUP(A1456,[1]DATA!$A$6:$AI$331,34,0)</f>
        <v/>
      </c>
      <c r="CJ1456" s="67">
        <f>VLOOKUP(A1456,[2]CHAMCONG!A$7:CI$333,79,0)</f>
        <v/>
      </c>
      <c r="CK1456" s="68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62">
        <f>COUNTIF($G1457:$BP1457,"a")+COUNTIF($G1457:$BP1457,"r0,a5")/2+COUNTIF($G1457:$BP1457,"p5,a5")/2</f>
        <v/>
      </c>
      <c r="BR1457" s="62">
        <f>COUNTIF($G1457:$BP1457,"d")+COUNTIF($G1457:$BP1457,"r0,d5")/2+COUNTIF($G1457:$BP1457,"p5,d5")/2</f>
        <v/>
      </c>
      <c r="BS1457" s="62">
        <f>COUNTIF($G1457:$BP1457,"b")+COUNTIF($G1457:$BP1457,"r0,b5")/2+COUNTIF($G1457:$BP1457,"p5,b5")/2</f>
        <v/>
      </c>
      <c r="BT1457" s="62">
        <f>COUNTIF($G1457:$BP1457,"c")+COUNTIF($G1457:$BP1457,"r0,c5")/2+COUNTIF($G1457:$BP1457,"p5,c5")/2</f>
        <v/>
      </c>
      <c r="BU1457" s="62">
        <f>COUNTIF($G1457:$BP1457,"KH")+COUNTIF($G1457:$BP1457,"TL")+COUNTIF($G1457:$BP1457,"L")</f>
        <v/>
      </c>
      <c r="BV1457" s="62" t="n"/>
      <c r="BW1457" s="62">
        <f>COUNTIF($G1457:$BP1457,"hh")</f>
        <v/>
      </c>
      <c r="BX1457" s="62">
        <f>COUNTIF($G1457:$BP1457,"nt7")</f>
        <v/>
      </c>
      <c r="BY1457" s="62">
        <f>COUNTIF($G1457:$BP1457,"P")+COUNTIF($G1457:$BP1457,"p5,a5")/2+COUNTIF($G1457:$BP1457,"p5,b5")/2+COUNTIF($G1457:$BP1457,"p5,c5")/2+COUNTIF($G1457:$BP1457,"p5,d5")/2</f>
        <v/>
      </c>
      <c r="BZ1457" s="63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4">
        <f>IF(BZ1457&gt;25,4,IF(BZ1457&gt;18,3,IF(BZ1457&gt;12,2,IF(BZ1457&gt;4,1,0))))-BX1457-2+1</f>
        <v/>
      </c>
      <c r="CE1457" s="30" t="n"/>
      <c r="CF1457" s="64">
        <f>CD1457*CI1457</f>
        <v/>
      </c>
      <c r="CG1457" s="65">
        <f>F1457-BY1457+1</f>
        <v/>
      </c>
      <c r="CH1457" s="64">
        <f>CE1457*16</f>
        <v/>
      </c>
      <c r="CI1457" s="66">
        <f>VLOOKUP(A1457,[1]DATA!$A$6:$AI$331,34,0)</f>
        <v/>
      </c>
      <c r="CJ1457" s="67">
        <f>VLOOKUP(A1457,[2]CHAMCONG!A$7:CI$333,79,0)</f>
        <v/>
      </c>
      <c r="CK1457" s="68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62">
        <f>COUNTIF($G1458:$BP1458,"a")+COUNTIF($G1458:$BP1458,"r0,a5")/2+COUNTIF($G1458:$BP1458,"p5,a5")/2</f>
        <v/>
      </c>
      <c r="BR1458" s="62">
        <f>COUNTIF($G1458:$BP1458,"d")+COUNTIF($G1458:$BP1458,"r0,d5")/2+COUNTIF($G1458:$BP1458,"p5,d5")/2</f>
        <v/>
      </c>
      <c r="BS1458" s="62">
        <f>COUNTIF($G1458:$BP1458,"b")+COUNTIF($G1458:$BP1458,"r0,b5")/2+COUNTIF($G1458:$BP1458,"p5,b5")/2</f>
        <v/>
      </c>
      <c r="BT1458" s="62">
        <f>COUNTIF($G1458:$BP1458,"c")+COUNTIF($G1458:$BP1458,"r0,c5")/2+COUNTIF($G1458:$BP1458,"p5,c5")/2</f>
        <v/>
      </c>
      <c r="BU1458" s="62">
        <f>COUNTIF($G1458:$BP1458,"KH")+COUNTIF($G1458:$BP1458,"TL")+COUNTIF($G1458:$BP1458,"L")</f>
        <v/>
      </c>
      <c r="BV1458" s="62" t="n"/>
      <c r="BW1458" s="62">
        <f>COUNTIF($G1458:$BP1458,"hh")</f>
        <v/>
      </c>
      <c r="BX1458" s="62">
        <f>COUNTIF($G1458:$BP1458,"nt7")</f>
        <v/>
      </c>
      <c r="BY1458" s="62">
        <f>COUNTIF($G1458:$BP1458,"P")+COUNTIF($G1458:$BP1458,"p5,a5")/2+COUNTIF($G1458:$BP1458,"p5,b5")/2+COUNTIF($G1458:$BP1458,"p5,c5")/2+COUNTIF($G1458:$BP1458,"p5,d5")/2</f>
        <v/>
      </c>
      <c r="BZ1458" s="63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4">
        <f>IF(BZ1458&gt;25,4,IF(BZ1458&gt;18,3,IF(BZ1458&gt;12,2,IF(BZ1458&gt;4,1,0))))-BX1458-2+1</f>
        <v/>
      </c>
      <c r="CE1458" s="30" t="n"/>
      <c r="CF1458" s="64">
        <f>CD1458*CI1458</f>
        <v/>
      </c>
      <c r="CG1458" s="65">
        <f>F1458-BY1458+1</f>
        <v/>
      </c>
      <c r="CH1458" s="64">
        <f>CE1458*16</f>
        <v/>
      </c>
      <c r="CI1458" s="66">
        <f>VLOOKUP(A1458,[1]DATA!$A$6:$AI$331,34,0)</f>
        <v/>
      </c>
      <c r="CJ1458" s="67">
        <f>VLOOKUP(A1458,[2]CHAMCONG!A$7:CI$333,79,0)</f>
        <v/>
      </c>
      <c r="CK1458" s="68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62">
        <f>COUNTIF($G1459:$BP1459,"a")+COUNTIF($G1459:$BP1459,"r0,a5")/2+COUNTIF($G1459:$BP1459,"p5,a5")/2</f>
        <v/>
      </c>
      <c r="BR1459" s="62">
        <f>COUNTIF($G1459:$BP1459,"d")+COUNTIF($G1459:$BP1459,"r0,d5")/2+COUNTIF($G1459:$BP1459,"p5,d5")/2</f>
        <v/>
      </c>
      <c r="BS1459" s="62">
        <f>COUNTIF($G1459:$BP1459,"b")+COUNTIF($G1459:$BP1459,"r0,b5")/2+COUNTIF($G1459:$BP1459,"p5,b5")/2</f>
        <v/>
      </c>
      <c r="BT1459" s="62">
        <f>COUNTIF($G1459:$BP1459,"c")+COUNTIF($G1459:$BP1459,"r0,c5")/2+COUNTIF($G1459:$BP1459,"p5,c5")/2</f>
        <v/>
      </c>
      <c r="BU1459" s="62">
        <f>COUNTIF($G1459:$BP1459,"KH")+COUNTIF($G1459:$BP1459,"TL")+COUNTIF($G1459:$BP1459,"L")</f>
        <v/>
      </c>
      <c r="BV1459" s="62" t="n"/>
      <c r="BW1459" s="62">
        <f>COUNTIF($G1459:$BP1459,"hh")</f>
        <v/>
      </c>
      <c r="BX1459" s="62">
        <f>COUNTIF($G1459:$BP1459,"nt7")</f>
        <v/>
      </c>
      <c r="BY1459" s="62">
        <f>COUNTIF($G1459:$BP1459,"P")+COUNTIF($G1459:$BP1459,"p5,a5")/2+COUNTIF($G1459:$BP1459,"p5,b5")/2+COUNTIF($G1459:$BP1459,"p5,c5")/2+COUNTIF($G1459:$BP1459,"p5,d5")/2</f>
        <v/>
      </c>
      <c r="BZ1459" s="63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4">
        <f>IF(BZ1459&gt;25,4,IF(BZ1459&gt;18,3,IF(BZ1459&gt;12,2,IF(BZ1459&gt;4,1,0))))-BX1459-2+1</f>
        <v/>
      </c>
      <c r="CE1459" s="30" t="n"/>
      <c r="CF1459" s="64">
        <f>CD1459*CI1459</f>
        <v/>
      </c>
      <c r="CG1459" s="65">
        <f>F1459-BY1459+1</f>
        <v/>
      </c>
      <c r="CH1459" s="64">
        <f>CE1459*16</f>
        <v/>
      </c>
      <c r="CI1459" s="66">
        <f>VLOOKUP(A1459,[1]DATA!$A$6:$AI$331,34,0)</f>
        <v/>
      </c>
      <c r="CJ1459" s="67">
        <f>VLOOKUP(A1459,[2]CHAMCONG!A$7:CI$333,79,0)</f>
        <v/>
      </c>
      <c r="CK1459" s="68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62">
        <f>COUNTIF($G1460:$BP1460,"a")+COUNTIF($G1460:$BP1460,"r0,a5")/2+COUNTIF($G1460:$BP1460,"p5,a5")/2</f>
        <v/>
      </c>
      <c r="BR1460" s="62">
        <f>COUNTIF($G1460:$BP1460,"d")+COUNTIF($G1460:$BP1460,"r0,d5")/2+COUNTIF($G1460:$BP1460,"p5,d5")/2</f>
        <v/>
      </c>
      <c r="BS1460" s="62">
        <f>COUNTIF($G1460:$BP1460,"b")+COUNTIF($G1460:$BP1460,"r0,b5")/2+COUNTIF($G1460:$BP1460,"p5,b5")/2</f>
        <v/>
      </c>
      <c r="BT1460" s="62">
        <f>COUNTIF($G1460:$BP1460,"c")+COUNTIF($G1460:$BP1460,"r0,c5")/2+COUNTIF($G1460:$BP1460,"p5,c5")/2</f>
        <v/>
      </c>
      <c r="BU1460" s="62">
        <f>COUNTIF($G1460:$BP1460,"KH")+COUNTIF($G1460:$BP1460,"TL")+COUNTIF($G1460:$BP1460,"L")</f>
        <v/>
      </c>
      <c r="BV1460" s="62" t="n"/>
      <c r="BW1460" s="62">
        <f>COUNTIF($G1460:$BP1460,"hh")</f>
        <v/>
      </c>
      <c r="BX1460" s="62">
        <f>COUNTIF($G1460:$BP1460,"nt7")</f>
        <v/>
      </c>
      <c r="BY1460" s="62">
        <f>COUNTIF($G1460:$BP1460,"P")+COUNTIF($G1460:$BP1460,"p5,a5")/2+COUNTIF($G1460:$BP1460,"p5,b5")/2+COUNTIF($G1460:$BP1460,"p5,c5")/2+COUNTIF($G1460:$BP1460,"p5,d5")/2</f>
        <v/>
      </c>
      <c r="BZ1460" s="63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4">
        <f>IF(BZ1460&gt;25,4,IF(BZ1460&gt;18,3,IF(BZ1460&gt;12,2,IF(BZ1460&gt;4,1,0))))-BX1460-2+1</f>
        <v/>
      </c>
      <c r="CE1460" s="30" t="n"/>
      <c r="CF1460" s="64">
        <f>CD1460*CI1460</f>
        <v/>
      </c>
      <c r="CG1460" s="65">
        <f>F1460-BY1460+1</f>
        <v/>
      </c>
      <c r="CH1460" s="64">
        <f>CE1460*16</f>
        <v/>
      </c>
      <c r="CI1460" s="66">
        <f>VLOOKUP(A1460,[1]DATA!$A$6:$AI$331,34,0)</f>
        <v/>
      </c>
      <c r="CJ1460" s="67">
        <f>VLOOKUP(A1460,[2]CHAMCONG!A$7:CI$333,79,0)</f>
        <v/>
      </c>
      <c r="CK1460" s="68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62">
        <f>COUNTIF($G1461:$BP1461,"a")+COUNTIF($G1461:$BP1461,"r0,a5")/2+COUNTIF($G1461:$BP1461,"p5,a5")/2</f>
        <v/>
      </c>
      <c r="BR1461" s="62">
        <f>COUNTIF($G1461:$BP1461,"d")+COUNTIF($G1461:$BP1461,"r0,d5")/2+COUNTIF($G1461:$BP1461,"p5,d5")/2</f>
        <v/>
      </c>
      <c r="BS1461" s="62">
        <f>COUNTIF($G1461:$BP1461,"b")+COUNTIF($G1461:$BP1461,"r0,b5")/2+COUNTIF($G1461:$BP1461,"p5,b5")/2</f>
        <v/>
      </c>
      <c r="BT1461" s="62">
        <f>COUNTIF($G1461:$BP1461,"c")+COUNTIF($G1461:$BP1461,"r0,c5")/2+COUNTIF($G1461:$BP1461,"p5,c5")/2</f>
        <v/>
      </c>
      <c r="BU1461" s="62">
        <f>COUNTIF($G1461:$BP1461,"KH")+COUNTIF($G1461:$BP1461,"TL")+COUNTIF($G1461:$BP1461,"L")</f>
        <v/>
      </c>
      <c r="BV1461" s="62" t="n"/>
      <c r="BW1461" s="62">
        <f>COUNTIF($G1461:$BP1461,"hh")</f>
        <v/>
      </c>
      <c r="BX1461" s="62">
        <f>COUNTIF($G1461:$BP1461,"nt7")</f>
        <v/>
      </c>
      <c r="BY1461" s="62">
        <f>COUNTIF($G1461:$BP1461,"P")+COUNTIF($G1461:$BP1461,"p5,a5")/2+COUNTIF($G1461:$BP1461,"p5,b5")/2+COUNTIF($G1461:$BP1461,"p5,c5")/2+COUNTIF($G1461:$BP1461,"p5,d5")/2</f>
        <v/>
      </c>
      <c r="BZ1461" s="63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4">
        <f>IF(BZ1461&gt;25,4,IF(BZ1461&gt;18,3,IF(BZ1461&gt;12,2,IF(BZ1461&gt;4,1,0))))-BX1461-2+1</f>
        <v/>
      </c>
      <c r="CE1461" s="30" t="n"/>
      <c r="CF1461" s="64">
        <f>CD1461*CI1461</f>
        <v/>
      </c>
      <c r="CG1461" s="65">
        <f>F1461-BY1461+1</f>
        <v/>
      </c>
      <c r="CH1461" s="64">
        <f>CE1461*16</f>
        <v/>
      </c>
      <c r="CI1461" s="66">
        <f>VLOOKUP(A1461,[1]DATA!$A$6:$AI$331,34,0)</f>
        <v/>
      </c>
      <c r="CJ1461" s="67">
        <f>VLOOKUP(A1461,[2]CHAMCONG!A$7:CI$333,79,0)</f>
        <v/>
      </c>
      <c r="CK1461" s="68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62">
        <f>COUNTIF($G1462:$BP1462,"a")+COUNTIF($G1462:$BP1462,"r0,a5")/2+COUNTIF($G1462:$BP1462,"p5,a5")/2</f>
        <v/>
      </c>
      <c r="BR1462" s="62">
        <f>COUNTIF($G1462:$BP1462,"d")+COUNTIF($G1462:$BP1462,"r0,d5")/2+COUNTIF($G1462:$BP1462,"p5,d5")/2</f>
        <v/>
      </c>
      <c r="BS1462" s="62">
        <f>COUNTIF($G1462:$BP1462,"b")+COUNTIF($G1462:$BP1462,"r0,b5")/2+COUNTIF($G1462:$BP1462,"p5,b5")/2</f>
        <v/>
      </c>
      <c r="BT1462" s="62">
        <f>COUNTIF($G1462:$BP1462,"c")+COUNTIF($G1462:$BP1462,"r0,c5")/2+COUNTIF($G1462:$BP1462,"p5,c5")/2</f>
        <v/>
      </c>
      <c r="BU1462" s="62">
        <f>COUNTIF($G1462:$BP1462,"KH")+COUNTIF($G1462:$BP1462,"TL")+COUNTIF($G1462:$BP1462,"L")</f>
        <v/>
      </c>
      <c r="BV1462" s="62" t="n"/>
      <c r="BW1462" s="62">
        <f>COUNTIF($G1462:$BP1462,"hh")</f>
        <v/>
      </c>
      <c r="BX1462" s="62">
        <f>COUNTIF($G1462:$BP1462,"nt7")</f>
        <v/>
      </c>
      <c r="BY1462" s="62">
        <f>COUNTIF($G1462:$BP1462,"P")+COUNTIF($G1462:$BP1462,"p5,a5")/2+COUNTIF($G1462:$BP1462,"p5,b5")/2+COUNTIF($G1462:$BP1462,"p5,c5")/2+COUNTIF($G1462:$BP1462,"p5,d5")/2</f>
        <v/>
      </c>
      <c r="BZ1462" s="63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4">
        <f>IF(BZ1462&gt;25,4,IF(BZ1462&gt;18,3,IF(BZ1462&gt;12,2,IF(BZ1462&gt;4,1,0))))-BX1462-2+1</f>
        <v/>
      </c>
      <c r="CE1462" s="30" t="n"/>
      <c r="CF1462" s="64">
        <f>CD1462*CI1462</f>
        <v/>
      </c>
      <c r="CG1462" s="65">
        <f>F1462-BY1462+1</f>
        <v/>
      </c>
      <c r="CH1462" s="64">
        <f>CE1462*16</f>
        <v/>
      </c>
      <c r="CI1462" s="66">
        <f>VLOOKUP(A1462,[1]DATA!$A$6:$AI$331,34,0)</f>
        <v/>
      </c>
      <c r="CJ1462" s="67">
        <f>VLOOKUP(A1462,[2]CHAMCONG!A$7:CI$333,79,0)</f>
        <v/>
      </c>
      <c r="CK1462" s="68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62">
        <f>COUNTIF($G1463:$BP1463,"a")+COUNTIF($G1463:$BP1463,"r0,a5")/2+COUNTIF($G1463:$BP1463,"p5,a5")/2</f>
        <v/>
      </c>
      <c r="BR1463" s="62">
        <f>COUNTIF($G1463:$BP1463,"d")+COUNTIF($G1463:$BP1463,"r0,d5")/2+COUNTIF($G1463:$BP1463,"p5,d5")/2</f>
        <v/>
      </c>
      <c r="BS1463" s="62">
        <f>COUNTIF($G1463:$BP1463,"b")+COUNTIF($G1463:$BP1463,"r0,b5")/2+COUNTIF($G1463:$BP1463,"p5,b5")/2</f>
        <v/>
      </c>
      <c r="BT1463" s="62">
        <f>COUNTIF($G1463:$BP1463,"c")+COUNTIF($G1463:$BP1463,"r0,c5")/2+COUNTIF($G1463:$BP1463,"p5,c5")/2</f>
        <v/>
      </c>
      <c r="BU1463" s="62">
        <f>COUNTIF($G1463:$BP1463,"KH")+COUNTIF($G1463:$BP1463,"TL")+COUNTIF($G1463:$BP1463,"L")</f>
        <v/>
      </c>
      <c r="BV1463" s="62" t="n"/>
      <c r="BW1463" s="62">
        <f>COUNTIF($G1463:$BP1463,"hh")</f>
        <v/>
      </c>
      <c r="BX1463" s="62">
        <f>COUNTIF($G1463:$BP1463,"nt7")</f>
        <v/>
      </c>
      <c r="BY1463" s="62">
        <f>COUNTIF($G1463:$BP1463,"P")+COUNTIF($G1463:$BP1463,"p5,a5")/2+COUNTIF($G1463:$BP1463,"p5,b5")/2+COUNTIF($G1463:$BP1463,"p5,c5")/2+COUNTIF($G1463:$BP1463,"p5,d5")/2</f>
        <v/>
      </c>
      <c r="BZ1463" s="63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4">
        <f>IF(BZ1463&gt;25,4,IF(BZ1463&gt;18,3,IF(BZ1463&gt;12,2,IF(BZ1463&gt;4,1,0))))-BX1463-2+1</f>
        <v/>
      </c>
      <c r="CE1463" s="30" t="n"/>
      <c r="CF1463" s="64">
        <f>CD1463*CI1463</f>
        <v/>
      </c>
      <c r="CG1463" s="65">
        <f>F1463-BY1463+1</f>
        <v/>
      </c>
      <c r="CH1463" s="64">
        <f>CE1463*16</f>
        <v/>
      </c>
      <c r="CI1463" s="66">
        <f>VLOOKUP(A1463,[1]DATA!$A$6:$AI$331,34,0)</f>
        <v/>
      </c>
      <c r="CJ1463" s="67">
        <f>VLOOKUP(A1463,[2]CHAMCONG!A$7:CI$333,79,0)</f>
        <v/>
      </c>
      <c r="CK1463" s="68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62">
        <f>COUNTIF($G1464:$BP1464,"a")+COUNTIF($G1464:$BP1464,"r0,a5")/2+COUNTIF($G1464:$BP1464,"p5,a5")/2</f>
        <v/>
      </c>
      <c r="BR1464" s="62">
        <f>COUNTIF($G1464:$BP1464,"d")+COUNTIF($G1464:$BP1464,"r0,d5")/2+COUNTIF($G1464:$BP1464,"p5,d5")/2</f>
        <v/>
      </c>
      <c r="BS1464" s="62">
        <f>COUNTIF($G1464:$BP1464,"b")+COUNTIF($G1464:$BP1464,"r0,b5")/2+COUNTIF($G1464:$BP1464,"p5,b5")/2</f>
        <v/>
      </c>
      <c r="BT1464" s="62">
        <f>COUNTIF($G1464:$BP1464,"c")+COUNTIF($G1464:$BP1464,"r0,c5")/2+COUNTIF($G1464:$BP1464,"p5,c5")/2</f>
        <v/>
      </c>
      <c r="BU1464" s="62">
        <f>COUNTIF($G1464:$BP1464,"KH")+COUNTIF($G1464:$BP1464,"TL")+COUNTIF($G1464:$BP1464,"L")</f>
        <v/>
      </c>
      <c r="BV1464" s="62" t="n"/>
      <c r="BW1464" s="62">
        <f>COUNTIF($G1464:$BP1464,"hh")</f>
        <v/>
      </c>
      <c r="BX1464" s="62">
        <f>COUNTIF($G1464:$BP1464,"nt7")</f>
        <v/>
      </c>
      <c r="BY1464" s="62">
        <f>COUNTIF($G1464:$BP1464,"P")+COUNTIF($G1464:$BP1464,"p5,a5")/2+COUNTIF($G1464:$BP1464,"p5,b5")/2+COUNTIF($G1464:$BP1464,"p5,c5")/2+COUNTIF($G1464:$BP1464,"p5,d5")/2</f>
        <v/>
      </c>
      <c r="BZ1464" s="63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4">
        <f>IF(BZ1464&gt;25,4,IF(BZ1464&gt;18,3,IF(BZ1464&gt;12,2,IF(BZ1464&gt;4,1,0))))-BX1464-2+1</f>
        <v/>
      </c>
      <c r="CE1464" s="30" t="n"/>
      <c r="CF1464" s="64">
        <f>CD1464*CI1464</f>
        <v/>
      </c>
      <c r="CG1464" s="65">
        <f>F1464-BY1464+1</f>
        <v/>
      </c>
      <c r="CH1464" s="64">
        <f>CE1464*16</f>
        <v/>
      </c>
      <c r="CI1464" s="66">
        <f>VLOOKUP(A1464,[1]DATA!$A$6:$AI$331,34,0)</f>
        <v/>
      </c>
      <c r="CJ1464" s="67">
        <f>VLOOKUP(A1464,[2]CHAMCONG!A$7:CI$333,79,0)</f>
        <v/>
      </c>
      <c r="CK1464" s="68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62">
        <f>COUNTIF($G1465:$BP1465,"a")+COUNTIF($G1465:$BP1465,"r0,a5")/2+COUNTIF($G1465:$BP1465,"p5,a5")/2</f>
        <v/>
      </c>
      <c r="BR1465" s="62">
        <f>COUNTIF($G1465:$BP1465,"d")+COUNTIF($G1465:$BP1465,"r0,d5")/2+COUNTIF($G1465:$BP1465,"p5,d5")/2</f>
        <v/>
      </c>
      <c r="BS1465" s="62">
        <f>COUNTIF($G1465:$BP1465,"b")+COUNTIF($G1465:$BP1465,"r0,b5")/2+COUNTIF($G1465:$BP1465,"p5,b5")/2</f>
        <v/>
      </c>
      <c r="BT1465" s="62">
        <f>COUNTIF($G1465:$BP1465,"c")+COUNTIF($G1465:$BP1465,"r0,c5")/2+COUNTIF($G1465:$BP1465,"p5,c5")/2</f>
        <v/>
      </c>
      <c r="BU1465" s="62">
        <f>COUNTIF($G1465:$BP1465,"KH")+COUNTIF($G1465:$BP1465,"TL")+COUNTIF($G1465:$BP1465,"L")</f>
        <v/>
      </c>
      <c r="BV1465" s="62" t="n"/>
      <c r="BW1465" s="62">
        <f>COUNTIF($G1465:$BP1465,"hh")</f>
        <v/>
      </c>
      <c r="BX1465" s="62">
        <f>COUNTIF($G1465:$BP1465,"nt7")</f>
        <v/>
      </c>
      <c r="BY1465" s="62">
        <f>COUNTIF($G1465:$BP1465,"P")+COUNTIF($G1465:$BP1465,"p5,a5")/2+COUNTIF($G1465:$BP1465,"p5,b5")/2+COUNTIF($G1465:$BP1465,"p5,c5")/2+COUNTIF($G1465:$BP1465,"p5,d5")/2</f>
        <v/>
      </c>
      <c r="BZ1465" s="63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4">
        <f>IF(BZ1465&gt;25,4,IF(BZ1465&gt;18,3,IF(BZ1465&gt;12,2,IF(BZ1465&gt;4,1,0))))-BX1465-2+1</f>
        <v/>
      </c>
      <c r="CE1465" s="30" t="n"/>
      <c r="CF1465" s="64">
        <f>CD1465*CI1465</f>
        <v/>
      </c>
      <c r="CG1465" s="65">
        <f>F1465-BY1465+1</f>
        <v/>
      </c>
      <c r="CH1465" s="64">
        <f>CE1465*16</f>
        <v/>
      </c>
      <c r="CI1465" s="66">
        <f>VLOOKUP(A1465,[1]DATA!$A$6:$AI$331,34,0)</f>
        <v/>
      </c>
      <c r="CJ1465" s="67">
        <f>VLOOKUP(A1465,[2]CHAMCONG!A$7:CI$333,79,0)</f>
        <v/>
      </c>
      <c r="CK1465" s="68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62">
        <f>COUNTIF($G1466:$BP1466,"a")+COUNTIF($G1466:$BP1466,"r0,a5")/2+COUNTIF($G1466:$BP1466,"p5,a5")/2</f>
        <v/>
      </c>
      <c r="BR1466" s="62">
        <f>COUNTIF($G1466:$BP1466,"d")+COUNTIF($G1466:$BP1466,"r0,d5")/2+COUNTIF($G1466:$BP1466,"p5,d5")/2</f>
        <v/>
      </c>
      <c r="BS1466" s="62">
        <f>COUNTIF($G1466:$BP1466,"b")+COUNTIF($G1466:$BP1466,"r0,b5")/2+COUNTIF($G1466:$BP1466,"p5,b5")/2</f>
        <v/>
      </c>
      <c r="BT1466" s="62">
        <f>COUNTIF($G1466:$BP1466,"c")+COUNTIF($G1466:$BP1466,"r0,c5")/2+COUNTIF($G1466:$BP1466,"p5,c5")/2</f>
        <v/>
      </c>
      <c r="BU1466" s="62">
        <f>COUNTIF($G1466:$BP1466,"KH")+COUNTIF($G1466:$BP1466,"TL")+COUNTIF($G1466:$BP1466,"L")</f>
        <v/>
      </c>
      <c r="BV1466" s="62" t="n"/>
      <c r="BW1466" s="62">
        <f>COUNTIF($G1466:$BP1466,"hh")</f>
        <v/>
      </c>
      <c r="BX1466" s="62">
        <f>COUNTIF($G1466:$BP1466,"nt7")</f>
        <v/>
      </c>
      <c r="BY1466" s="62">
        <f>COUNTIF($G1466:$BP1466,"P")+COUNTIF($G1466:$BP1466,"p5,a5")/2+COUNTIF($G1466:$BP1466,"p5,b5")/2+COUNTIF($G1466:$BP1466,"p5,c5")/2+COUNTIF($G1466:$BP1466,"p5,d5")/2</f>
        <v/>
      </c>
      <c r="BZ1466" s="63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4">
        <f>IF(BZ1466&gt;25,4,IF(BZ1466&gt;18,3,IF(BZ1466&gt;12,2,IF(BZ1466&gt;4,1,0))))-BX1466-2+1</f>
        <v/>
      </c>
      <c r="CE1466" s="30" t="n"/>
      <c r="CF1466" s="64">
        <f>CD1466*CI1466</f>
        <v/>
      </c>
      <c r="CG1466" s="65">
        <f>F1466-BY1466+1</f>
        <v/>
      </c>
      <c r="CH1466" s="64">
        <f>CE1466*16</f>
        <v/>
      </c>
      <c r="CI1466" s="66">
        <f>VLOOKUP(A1466,[1]DATA!$A$6:$AI$331,34,0)</f>
        <v/>
      </c>
      <c r="CJ1466" s="67">
        <f>VLOOKUP(A1466,[2]CHAMCONG!A$7:CI$333,79,0)</f>
        <v/>
      </c>
      <c r="CK1466" s="68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62">
        <f>COUNTIF($G1467:$BP1467,"a")+COUNTIF($G1467:$BP1467,"r0,a5")/2+COUNTIF($G1467:$BP1467,"p5,a5")/2</f>
        <v/>
      </c>
      <c r="BR1467" s="62">
        <f>COUNTIF($G1467:$BP1467,"d")+COUNTIF($G1467:$BP1467,"r0,d5")/2+COUNTIF($G1467:$BP1467,"p5,d5")/2</f>
        <v/>
      </c>
      <c r="BS1467" s="62">
        <f>COUNTIF($G1467:$BP1467,"b")+COUNTIF($G1467:$BP1467,"r0,b5")/2+COUNTIF($G1467:$BP1467,"p5,b5")/2</f>
        <v/>
      </c>
      <c r="BT1467" s="62">
        <f>COUNTIF($G1467:$BP1467,"c")+COUNTIF($G1467:$BP1467,"r0,c5")/2+COUNTIF($G1467:$BP1467,"p5,c5")/2</f>
        <v/>
      </c>
      <c r="BU1467" s="62">
        <f>COUNTIF($G1467:$BP1467,"KH")+COUNTIF($G1467:$BP1467,"TL")+COUNTIF($G1467:$BP1467,"L")</f>
        <v/>
      </c>
      <c r="BV1467" s="62" t="n"/>
      <c r="BW1467" s="62">
        <f>COUNTIF($G1467:$BP1467,"hh")</f>
        <v/>
      </c>
      <c r="BX1467" s="62">
        <f>COUNTIF($G1467:$BP1467,"nt7")</f>
        <v/>
      </c>
      <c r="BY1467" s="62">
        <f>COUNTIF($G1467:$BP1467,"P")+COUNTIF($G1467:$BP1467,"p5,a5")/2+COUNTIF($G1467:$BP1467,"p5,b5")/2+COUNTIF($G1467:$BP1467,"p5,c5")/2+COUNTIF($G1467:$BP1467,"p5,d5")/2</f>
        <v/>
      </c>
      <c r="BZ1467" s="63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4">
        <f>IF(BZ1467&gt;25,4,IF(BZ1467&gt;18,3,IF(BZ1467&gt;12,2,IF(BZ1467&gt;4,1,0))))-BX1467-2+1</f>
        <v/>
      </c>
      <c r="CE1467" s="30" t="n"/>
      <c r="CF1467" s="64">
        <f>CD1467*CI1467</f>
        <v/>
      </c>
      <c r="CG1467" s="65">
        <f>F1467-BY1467+1</f>
        <v/>
      </c>
      <c r="CH1467" s="64">
        <f>CE1467*16</f>
        <v/>
      </c>
      <c r="CI1467" s="66">
        <f>VLOOKUP(A1467,[1]DATA!$A$6:$AI$331,34,0)</f>
        <v/>
      </c>
      <c r="CJ1467" s="67">
        <f>VLOOKUP(A1467,[2]CHAMCONG!A$7:CI$333,79,0)</f>
        <v/>
      </c>
      <c r="CK1467" s="68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62">
        <f>COUNTIF($G1468:$BP1468,"a")+COUNTIF($G1468:$BP1468,"r0,a5")/2+COUNTIF($G1468:$BP1468,"p5,a5")/2</f>
        <v/>
      </c>
      <c r="BR1468" s="62">
        <f>COUNTIF($G1468:$BP1468,"d")+COUNTIF($G1468:$BP1468,"r0,d5")/2+COUNTIF($G1468:$BP1468,"p5,d5")/2</f>
        <v/>
      </c>
      <c r="BS1468" s="62">
        <f>COUNTIF($G1468:$BP1468,"b")+COUNTIF($G1468:$BP1468,"r0,b5")/2+COUNTIF($G1468:$BP1468,"p5,b5")/2</f>
        <v/>
      </c>
      <c r="BT1468" s="62">
        <f>COUNTIF($G1468:$BP1468,"c")+COUNTIF($G1468:$BP1468,"r0,c5")/2+COUNTIF($G1468:$BP1468,"p5,c5")/2</f>
        <v/>
      </c>
      <c r="BU1468" s="62">
        <f>COUNTIF($G1468:$BP1468,"KH")+COUNTIF($G1468:$BP1468,"TL")+COUNTIF($G1468:$BP1468,"L")</f>
        <v/>
      </c>
      <c r="BV1468" s="62" t="n"/>
      <c r="BW1468" s="62">
        <f>COUNTIF($G1468:$BP1468,"hh")</f>
        <v/>
      </c>
      <c r="BX1468" s="62">
        <f>COUNTIF($G1468:$BP1468,"nt7")</f>
        <v/>
      </c>
      <c r="BY1468" s="62">
        <f>COUNTIF($G1468:$BP1468,"P")+COUNTIF($G1468:$BP1468,"p5,a5")/2+COUNTIF($G1468:$BP1468,"p5,b5")/2+COUNTIF($G1468:$BP1468,"p5,c5")/2+COUNTIF($G1468:$BP1468,"p5,d5")/2</f>
        <v/>
      </c>
      <c r="BZ1468" s="63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4">
        <f>IF(BZ1468&gt;25,4,IF(BZ1468&gt;18,3,IF(BZ1468&gt;12,2,IF(BZ1468&gt;4,1,0))))-BX1468-2+1</f>
        <v/>
      </c>
      <c r="CE1468" s="30" t="n"/>
      <c r="CF1468" s="64">
        <f>CD1468*CI1468</f>
        <v/>
      </c>
      <c r="CG1468" s="65">
        <f>F1468-BY1468+1</f>
        <v/>
      </c>
      <c r="CH1468" s="64">
        <f>CE1468*16</f>
        <v/>
      </c>
      <c r="CI1468" s="66">
        <f>VLOOKUP(A1468,[1]DATA!$A$6:$AI$331,34,0)</f>
        <v/>
      </c>
      <c r="CJ1468" s="67">
        <f>VLOOKUP(A1468,[2]CHAMCONG!A$7:CI$333,79,0)</f>
        <v/>
      </c>
      <c r="CK1468" s="68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62">
        <f>COUNTIF($G1469:$BP1469,"a")+COUNTIF($G1469:$BP1469,"r0,a5")/2+COUNTIF($G1469:$BP1469,"p5,a5")/2</f>
        <v/>
      </c>
      <c r="BR1469" s="62">
        <f>COUNTIF($G1469:$BP1469,"d")+COUNTIF($G1469:$BP1469,"r0,d5")/2+COUNTIF($G1469:$BP1469,"p5,d5")/2</f>
        <v/>
      </c>
      <c r="BS1469" s="62">
        <f>COUNTIF($G1469:$BP1469,"b")+COUNTIF($G1469:$BP1469,"r0,b5")/2+COUNTIF($G1469:$BP1469,"p5,b5")/2</f>
        <v/>
      </c>
      <c r="BT1469" s="62">
        <f>COUNTIF($G1469:$BP1469,"c")+COUNTIF($G1469:$BP1469,"r0,c5")/2+COUNTIF($G1469:$BP1469,"p5,c5")/2</f>
        <v/>
      </c>
      <c r="BU1469" s="62">
        <f>COUNTIF($G1469:$BP1469,"KH")+COUNTIF($G1469:$BP1469,"TL")+COUNTIF($G1469:$BP1469,"L")</f>
        <v/>
      </c>
      <c r="BV1469" s="62" t="n"/>
      <c r="BW1469" s="62">
        <f>COUNTIF($G1469:$BP1469,"hh")</f>
        <v/>
      </c>
      <c r="BX1469" s="62">
        <f>COUNTIF($G1469:$BP1469,"nt7")</f>
        <v/>
      </c>
      <c r="BY1469" s="62">
        <f>COUNTIF($G1469:$BP1469,"P")+COUNTIF($G1469:$BP1469,"p5,a5")/2+COUNTIF($G1469:$BP1469,"p5,b5")/2+COUNTIF($G1469:$BP1469,"p5,c5")/2+COUNTIF($G1469:$BP1469,"p5,d5")/2</f>
        <v/>
      </c>
      <c r="BZ1469" s="63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4">
        <f>IF(BZ1469&gt;25,4,IF(BZ1469&gt;18,3,IF(BZ1469&gt;12,2,IF(BZ1469&gt;4,1,0))))-BX1469-2+1</f>
        <v/>
      </c>
      <c r="CE1469" s="30" t="n"/>
      <c r="CF1469" s="64">
        <f>CD1469*CI1469</f>
        <v/>
      </c>
      <c r="CG1469" s="65">
        <f>F1469-BY1469+1</f>
        <v/>
      </c>
      <c r="CH1469" s="64">
        <f>CE1469*16</f>
        <v/>
      </c>
      <c r="CI1469" s="66">
        <f>VLOOKUP(A1469,[1]DATA!$A$6:$AI$331,34,0)</f>
        <v/>
      </c>
      <c r="CJ1469" s="67">
        <f>VLOOKUP(A1469,[2]CHAMCONG!A$7:CI$333,79,0)</f>
        <v/>
      </c>
      <c r="CK1469" s="68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62">
        <f>COUNTIF($G1470:$BP1470,"a")+COUNTIF($G1470:$BP1470,"r0,a5")/2+COUNTIF($G1470:$BP1470,"p5,a5")/2</f>
        <v/>
      </c>
      <c r="BR1470" s="62">
        <f>COUNTIF($G1470:$BP1470,"d")+COUNTIF($G1470:$BP1470,"r0,d5")/2+COUNTIF($G1470:$BP1470,"p5,d5")/2</f>
        <v/>
      </c>
      <c r="BS1470" s="62">
        <f>COUNTIF($G1470:$BP1470,"b")+COUNTIF($G1470:$BP1470,"r0,b5")/2+COUNTIF($G1470:$BP1470,"p5,b5")/2</f>
        <v/>
      </c>
      <c r="BT1470" s="62">
        <f>COUNTIF($G1470:$BP1470,"c")+COUNTIF($G1470:$BP1470,"r0,c5")/2+COUNTIF($G1470:$BP1470,"p5,c5")/2</f>
        <v/>
      </c>
      <c r="BU1470" s="62">
        <f>COUNTIF($G1470:$BP1470,"KH")+COUNTIF($G1470:$BP1470,"TL")+COUNTIF($G1470:$BP1470,"L")</f>
        <v/>
      </c>
      <c r="BV1470" s="62" t="n"/>
      <c r="BW1470" s="62">
        <f>COUNTIF($G1470:$BP1470,"hh")</f>
        <v/>
      </c>
      <c r="BX1470" s="62">
        <f>COUNTIF($G1470:$BP1470,"nt7")</f>
        <v/>
      </c>
      <c r="BY1470" s="62">
        <f>COUNTIF($G1470:$BP1470,"P")+COUNTIF($G1470:$BP1470,"p5,a5")/2+COUNTIF($G1470:$BP1470,"p5,b5")/2+COUNTIF($G1470:$BP1470,"p5,c5")/2+COUNTIF($G1470:$BP1470,"p5,d5")/2</f>
        <v/>
      </c>
      <c r="BZ1470" s="63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4">
        <f>IF(BZ1470&gt;25,4,IF(BZ1470&gt;18,3,IF(BZ1470&gt;12,2,IF(BZ1470&gt;4,1,0))))-BX1470-2+1</f>
        <v/>
      </c>
      <c r="CE1470" s="30" t="n"/>
      <c r="CF1470" s="64">
        <f>CD1470*CI1470</f>
        <v/>
      </c>
      <c r="CG1470" s="65">
        <f>F1470-BY1470+1</f>
        <v/>
      </c>
      <c r="CH1470" s="64">
        <f>CE1470*16</f>
        <v/>
      </c>
      <c r="CI1470" s="66">
        <f>VLOOKUP(A1470,[1]DATA!$A$6:$AI$331,34,0)</f>
        <v/>
      </c>
      <c r="CJ1470" s="67">
        <f>VLOOKUP(A1470,[2]CHAMCONG!A$7:CI$333,79,0)</f>
        <v/>
      </c>
      <c r="CK1470" s="68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62">
        <f>COUNTIF($G1471:$BP1471,"a")+COUNTIF($G1471:$BP1471,"r0,a5")/2+COUNTIF($G1471:$BP1471,"p5,a5")/2</f>
        <v/>
      </c>
      <c r="BR1471" s="62">
        <f>COUNTIF($G1471:$BP1471,"d")+COUNTIF($G1471:$BP1471,"r0,d5")/2+COUNTIF($G1471:$BP1471,"p5,d5")/2</f>
        <v/>
      </c>
      <c r="BS1471" s="62">
        <f>COUNTIF($G1471:$BP1471,"b")+COUNTIF($G1471:$BP1471,"r0,b5")/2+COUNTIF($G1471:$BP1471,"p5,b5")/2</f>
        <v/>
      </c>
      <c r="BT1471" s="62">
        <f>COUNTIF($G1471:$BP1471,"c")+COUNTIF($G1471:$BP1471,"r0,c5")/2+COUNTIF($G1471:$BP1471,"p5,c5")/2</f>
        <v/>
      </c>
      <c r="BU1471" s="62">
        <f>COUNTIF($G1471:$BP1471,"KH")+COUNTIF($G1471:$BP1471,"TL")+COUNTIF($G1471:$BP1471,"L")</f>
        <v/>
      </c>
      <c r="BV1471" s="62" t="n"/>
      <c r="BW1471" s="62">
        <f>COUNTIF($G1471:$BP1471,"hh")</f>
        <v/>
      </c>
      <c r="BX1471" s="62">
        <f>COUNTIF($G1471:$BP1471,"nt7")</f>
        <v/>
      </c>
      <c r="BY1471" s="62">
        <f>COUNTIF($G1471:$BP1471,"P")+COUNTIF($G1471:$BP1471,"p5,a5")/2+COUNTIF($G1471:$BP1471,"p5,b5")/2+COUNTIF($G1471:$BP1471,"p5,c5")/2+COUNTIF($G1471:$BP1471,"p5,d5")/2</f>
        <v/>
      </c>
      <c r="BZ1471" s="63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4">
        <f>IF(BZ1471&gt;25,4,IF(BZ1471&gt;18,3,IF(BZ1471&gt;12,2,IF(BZ1471&gt;4,1,0))))-BX1471-2+1</f>
        <v/>
      </c>
      <c r="CE1471" s="30" t="n"/>
      <c r="CF1471" s="64">
        <f>CD1471*CI1471</f>
        <v/>
      </c>
      <c r="CG1471" s="65">
        <f>F1471-BY1471+1</f>
        <v/>
      </c>
      <c r="CH1471" s="64">
        <f>CE1471*16</f>
        <v/>
      </c>
      <c r="CI1471" s="66">
        <f>VLOOKUP(A1471,[1]DATA!$A$6:$AI$331,34,0)</f>
        <v/>
      </c>
      <c r="CJ1471" s="67">
        <f>VLOOKUP(A1471,[2]CHAMCONG!A$7:CI$333,79,0)</f>
        <v/>
      </c>
      <c r="CK1471" s="68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62">
        <f>COUNTIF($G1472:$BP1472,"a")+COUNTIF($G1472:$BP1472,"r0,a5")/2+COUNTIF($G1472:$BP1472,"p5,a5")/2</f>
        <v/>
      </c>
      <c r="BR1472" s="62">
        <f>COUNTIF($G1472:$BP1472,"d")+COUNTIF($G1472:$BP1472,"r0,d5")/2+COUNTIF($G1472:$BP1472,"p5,d5")/2</f>
        <v/>
      </c>
      <c r="BS1472" s="62">
        <f>COUNTIF($G1472:$BP1472,"b")+COUNTIF($G1472:$BP1472,"r0,b5")/2+COUNTIF($G1472:$BP1472,"p5,b5")/2</f>
        <v/>
      </c>
      <c r="BT1472" s="62">
        <f>COUNTIF($G1472:$BP1472,"c")+COUNTIF($G1472:$BP1472,"r0,c5")/2+COUNTIF($G1472:$BP1472,"p5,c5")/2</f>
        <v/>
      </c>
      <c r="BU1472" s="62">
        <f>COUNTIF($G1472:$BP1472,"KH")+COUNTIF($G1472:$BP1472,"TL")+COUNTIF($G1472:$BP1472,"L")</f>
        <v/>
      </c>
      <c r="BV1472" s="62" t="n"/>
      <c r="BW1472" s="62">
        <f>COUNTIF($G1472:$BP1472,"hh")</f>
        <v/>
      </c>
      <c r="BX1472" s="62">
        <f>COUNTIF($G1472:$BP1472,"nt7")</f>
        <v/>
      </c>
      <c r="BY1472" s="62">
        <f>COUNTIF($G1472:$BP1472,"P")+COUNTIF($G1472:$BP1472,"p5,a5")/2+COUNTIF($G1472:$BP1472,"p5,b5")/2+COUNTIF($G1472:$BP1472,"p5,c5")/2+COUNTIF($G1472:$BP1472,"p5,d5")/2</f>
        <v/>
      </c>
      <c r="BZ1472" s="63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4">
        <f>IF(BZ1472&gt;25,4,IF(BZ1472&gt;18,3,IF(BZ1472&gt;12,2,IF(BZ1472&gt;4,1,0))))-BX1472-2+1</f>
        <v/>
      </c>
      <c r="CE1472" s="30" t="n"/>
      <c r="CF1472" s="64">
        <f>CD1472*CI1472</f>
        <v/>
      </c>
      <c r="CG1472" s="65">
        <f>F1472-BY1472+1</f>
        <v/>
      </c>
      <c r="CH1472" s="64">
        <f>CE1472*16</f>
        <v/>
      </c>
      <c r="CI1472" s="66">
        <f>VLOOKUP(A1472,[1]DATA!$A$6:$AI$331,34,0)</f>
        <v/>
      </c>
      <c r="CJ1472" s="67">
        <f>VLOOKUP(A1472,[2]CHAMCONG!A$7:CI$333,79,0)</f>
        <v/>
      </c>
      <c r="CK1472" s="68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62">
        <f>COUNTIF($G1473:$BP1473,"a")+COUNTIF($G1473:$BP1473,"r0,a5")/2+COUNTIF($G1473:$BP1473,"p5,a5")/2</f>
        <v/>
      </c>
      <c r="BR1473" s="62">
        <f>COUNTIF($G1473:$BP1473,"d")+COUNTIF($G1473:$BP1473,"r0,d5")/2+COUNTIF($G1473:$BP1473,"p5,d5")/2</f>
        <v/>
      </c>
      <c r="BS1473" s="62">
        <f>COUNTIF($G1473:$BP1473,"b")+COUNTIF($G1473:$BP1473,"r0,b5")/2+COUNTIF($G1473:$BP1473,"p5,b5")/2</f>
        <v/>
      </c>
      <c r="BT1473" s="62">
        <f>COUNTIF($G1473:$BP1473,"c")+COUNTIF($G1473:$BP1473,"r0,c5")/2+COUNTIF($G1473:$BP1473,"p5,c5")/2</f>
        <v/>
      </c>
      <c r="BU1473" s="62">
        <f>COUNTIF($G1473:$BP1473,"KH")+COUNTIF($G1473:$BP1473,"TL")+COUNTIF($G1473:$BP1473,"L")</f>
        <v/>
      </c>
      <c r="BV1473" s="62" t="n"/>
      <c r="BW1473" s="62">
        <f>COUNTIF($G1473:$BP1473,"hh")</f>
        <v/>
      </c>
      <c r="BX1473" s="62">
        <f>COUNTIF($G1473:$BP1473,"nt7")</f>
        <v/>
      </c>
      <c r="BY1473" s="62">
        <f>COUNTIF($G1473:$BP1473,"P")+COUNTIF($G1473:$BP1473,"p5,a5")/2+COUNTIF($G1473:$BP1473,"p5,b5")/2+COUNTIF($G1473:$BP1473,"p5,c5")/2+COUNTIF($G1473:$BP1473,"p5,d5")/2</f>
        <v/>
      </c>
      <c r="BZ1473" s="63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4">
        <f>IF(BZ1473&gt;25,4,IF(BZ1473&gt;18,3,IF(BZ1473&gt;12,2,IF(BZ1473&gt;4,1,0))))-BX1473-2+1</f>
        <v/>
      </c>
      <c r="CE1473" s="30" t="n"/>
      <c r="CF1473" s="64">
        <f>CD1473*CI1473</f>
        <v/>
      </c>
      <c r="CG1473" s="65">
        <f>F1473-BY1473+1</f>
        <v/>
      </c>
      <c r="CH1473" s="64">
        <f>CE1473*16</f>
        <v/>
      </c>
      <c r="CI1473" s="66">
        <f>VLOOKUP(A1473,[1]DATA!$A$6:$AI$331,34,0)</f>
        <v/>
      </c>
      <c r="CJ1473" s="67">
        <f>VLOOKUP(A1473,[2]CHAMCONG!A$7:CI$333,79,0)</f>
        <v/>
      </c>
      <c r="CK1473" s="68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62">
        <f>COUNTIF($G1474:$BP1474,"a")+COUNTIF($G1474:$BP1474,"r0,a5")/2+COUNTIF($G1474:$BP1474,"p5,a5")/2</f>
        <v/>
      </c>
      <c r="BR1474" s="62">
        <f>COUNTIF($G1474:$BP1474,"d")+COUNTIF($G1474:$BP1474,"r0,d5")/2+COUNTIF($G1474:$BP1474,"p5,d5")/2</f>
        <v/>
      </c>
      <c r="BS1474" s="62">
        <f>COUNTIF($G1474:$BP1474,"b")+COUNTIF($G1474:$BP1474,"r0,b5")/2+COUNTIF($G1474:$BP1474,"p5,b5")/2</f>
        <v/>
      </c>
      <c r="BT1474" s="62">
        <f>COUNTIF($G1474:$BP1474,"c")+COUNTIF($G1474:$BP1474,"r0,c5")/2+COUNTIF($G1474:$BP1474,"p5,c5")/2</f>
        <v/>
      </c>
      <c r="BU1474" s="62">
        <f>COUNTIF($G1474:$BP1474,"KH")+COUNTIF($G1474:$BP1474,"TL")+COUNTIF($G1474:$BP1474,"L")</f>
        <v/>
      </c>
      <c r="BV1474" s="62" t="n"/>
      <c r="BW1474" s="62">
        <f>COUNTIF($G1474:$BP1474,"hh")</f>
        <v/>
      </c>
      <c r="BX1474" s="62">
        <f>COUNTIF($G1474:$BP1474,"nt7")</f>
        <v/>
      </c>
      <c r="BY1474" s="62">
        <f>COUNTIF($G1474:$BP1474,"P")+COUNTIF($G1474:$BP1474,"p5,a5")/2+COUNTIF($G1474:$BP1474,"p5,b5")/2+COUNTIF($G1474:$BP1474,"p5,c5")/2+COUNTIF($G1474:$BP1474,"p5,d5")/2</f>
        <v/>
      </c>
      <c r="BZ1474" s="63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4">
        <f>IF(BZ1474&gt;25,4,IF(BZ1474&gt;18,3,IF(BZ1474&gt;12,2,IF(BZ1474&gt;4,1,0))))-BX1474-2+1</f>
        <v/>
      </c>
      <c r="CE1474" s="30" t="n"/>
      <c r="CF1474" s="64">
        <f>CD1474*CI1474</f>
        <v/>
      </c>
      <c r="CG1474" s="65">
        <f>F1474-BY1474+1</f>
        <v/>
      </c>
      <c r="CH1474" s="64">
        <f>CE1474*16</f>
        <v/>
      </c>
      <c r="CI1474" s="66">
        <f>VLOOKUP(A1474,[1]DATA!$A$6:$AI$331,34,0)</f>
        <v/>
      </c>
      <c r="CJ1474" s="67">
        <f>VLOOKUP(A1474,[2]CHAMCONG!A$7:CI$333,79,0)</f>
        <v/>
      </c>
      <c r="CK1474" s="68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62">
        <f>COUNTIF($G1475:$BP1475,"a")+COUNTIF($G1475:$BP1475,"r0,a5")/2+COUNTIF($G1475:$BP1475,"p5,a5")/2</f>
        <v/>
      </c>
      <c r="BR1475" s="62">
        <f>COUNTIF($G1475:$BP1475,"d")+COUNTIF($G1475:$BP1475,"r0,d5")/2+COUNTIF($G1475:$BP1475,"p5,d5")/2</f>
        <v/>
      </c>
      <c r="BS1475" s="62">
        <f>COUNTIF($G1475:$BP1475,"b")+COUNTIF($G1475:$BP1475,"r0,b5")/2+COUNTIF($G1475:$BP1475,"p5,b5")/2</f>
        <v/>
      </c>
      <c r="BT1475" s="62">
        <f>COUNTIF($G1475:$BP1475,"c")+COUNTIF($G1475:$BP1475,"r0,c5")/2+COUNTIF($G1475:$BP1475,"p5,c5")/2</f>
        <v/>
      </c>
      <c r="BU1475" s="62">
        <f>COUNTIF($G1475:$BP1475,"KH")+COUNTIF($G1475:$BP1475,"TL")+COUNTIF($G1475:$BP1475,"L")</f>
        <v/>
      </c>
      <c r="BV1475" s="62" t="n"/>
      <c r="BW1475" s="62">
        <f>COUNTIF($G1475:$BP1475,"hh")</f>
        <v/>
      </c>
      <c r="BX1475" s="62">
        <f>COUNTIF($G1475:$BP1475,"nt7")</f>
        <v/>
      </c>
      <c r="BY1475" s="62">
        <f>COUNTIF($G1475:$BP1475,"P")+COUNTIF($G1475:$BP1475,"p5,a5")/2+COUNTIF($G1475:$BP1475,"p5,b5")/2+COUNTIF($G1475:$BP1475,"p5,c5")/2+COUNTIF($G1475:$BP1475,"p5,d5")/2</f>
        <v/>
      </c>
      <c r="BZ1475" s="63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4">
        <f>IF(BZ1475&gt;25,4,IF(BZ1475&gt;18,3,IF(BZ1475&gt;12,2,IF(BZ1475&gt;4,1,0))))-BX1475-2+1</f>
        <v/>
      </c>
      <c r="CE1475" s="30" t="n"/>
      <c r="CF1475" s="64">
        <f>CD1475*CI1475</f>
        <v/>
      </c>
      <c r="CG1475" s="65">
        <f>F1475-BY1475+1</f>
        <v/>
      </c>
      <c r="CH1475" s="64">
        <f>CE1475*16</f>
        <v/>
      </c>
      <c r="CI1475" s="66">
        <f>VLOOKUP(A1475,[1]DATA!$A$6:$AI$331,34,0)</f>
        <v/>
      </c>
      <c r="CJ1475" s="67">
        <f>VLOOKUP(A1475,[2]CHAMCONG!A$7:CI$333,79,0)</f>
        <v/>
      </c>
      <c r="CK1475" s="68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62">
        <f>COUNTIF($G1476:$BP1476,"a")+COUNTIF($G1476:$BP1476,"r0,a5")/2+COUNTIF($G1476:$BP1476,"p5,a5")/2</f>
        <v/>
      </c>
      <c r="BR1476" s="62">
        <f>COUNTIF($G1476:$BP1476,"d")+COUNTIF($G1476:$BP1476,"r0,d5")/2+COUNTIF($G1476:$BP1476,"p5,d5")/2</f>
        <v/>
      </c>
      <c r="BS1476" s="62">
        <f>COUNTIF($G1476:$BP1476,"b")+COUNTIF($G1476:$BP1476,"r0,b5")/2+COUNTIF($G1476:$BP1476,"p5,b5")/2</f>
        <v/>
      </c>
      <c r="BT1476" s="62">
        <f>COUNTIF($G1476:$BP1476,"c")+COUNTIF($G1476:$BP1476,"r0,c5")/2+COUNTIF($G1476:$BP1476,"p5,c5")/2</f>
        <v/>
      </c>
      <c r="BU1476" s="62">
        <f>COUNTIF($G1476:$BP1476,"KH")+COUNTIF($G1476:$BP1476,"TL")+COUNTIF($G1476:$BP1476,"L")</f>
        <v/>
      </c>
      <c r="BV1476" s="62" t="n"/>
      <c r="BW1476" s="62">
        <f>COUNTIF($G1476:$BP1476,"hh")</f>
        <v/>
      </c>
      <c r="BX1476" s="62">
        <f>COUNTIF($G1476:$BP1476,"nt7")</f>
        <v/>
      </c>
      <c r="BY1476" s="62">
        <f>COUNTIF($G1476:$BP1476,"P")+COUNTIF($G1476:$BP1476,"p5,a5")/2+COUNTIF($G1476:$BP1476,"p5,b5")/2+COUNTIF($G1476:$BP1476,"p5,c5")/2+COUNTIF($G1476:$BP1476,"p5,d5")/2</f>
        <v/>
      </c>
      <c r="BZ1476" s="63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4">
        <f>IF(BZ1476&gt;25,4,IF(BZ1476&gt;18,3,IF(BZ1476&gt;12,2,IF(BZ1476&gt;4,1,0))))-BX1476-2+1</f>
        <v/>
      </c>
      <c r="CE1476" s="30" t="n"/>
      <c r="CF1476" s="64">
        <f>CD1476*CI1476</f>
        <v/>
      </c>
      <c r="CG1476" s="65">
        <f>F1476-BY1476+1</f>
        <v/>
      </c>
      <c r="CH1476" s="64">
        <f>CE1476*16</f>
        <v/>
      </c>
      <c r="CI1476" s="66">
        <f>VLOOKUP(A1476,[1]DATA!$A$6:$AI$331,34,0)</f>
        <v/>
      </c>
      <c r="CJ1476" s="67">
        <f>VLOOKUP(A1476,[2]CHAMCONG!A$7:CI$333,79,0)</f>
        <v/>
      </c>
      <c r="CK1476" s="68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62">
        <f>COUNTIF($G1477:$BP1477,"a")+COUNTIF($G1477:$BP1477,"r0,a5")/2+COUNTIF($G1477:$BP1477,"p5,a5")/2</f>
        <v/>
      </c>
      <c r="BR1477" s="62">
        <f>COUNTIF($G1477:$BP1477,"d")+COUNTIF($G1477:$BP1477,"r0,d5")/2+COUNTIF($G1477:$BP1477,"p5,d5")/2</f>
        <v/>
      </c>
      <c r="BS1477" s="62">
        <f>COUNTIF($G1477:$BP1477,"b")+COUNTIF($G1477:$BP1477,"r0,b5")/2+COUNTIF($G1477:$BP1477,"p5,b5")/2</f>
        <v/>
      </c>
      <c r="BT1477" s="62">
        <f>COUNTIF($G1477:$BP1477,"c")+COUNTIF($G1477:$BP1477,"r0,c5")/2+COUNTIF($G1477:$BP1477,"p5,c5")/2</f>
        <v/>
      </c>
      <c r="BU1477" s="62">
        <f>COUNTIF($G1477:$BP1477,"KH")+COUNTIF($G1477:$BP1477,"TL")+COUNTIF($G1477:$BP1477,"L")</f>
        <v/>
      </c>
      <c r="BV1477" s="62" t="n"/>
      <c r="BW1477" s="62">
        <f>COUNTIF($G1477:$BP1477,"hh")</f>
        <v/>
      </c>
      <c r="BX1477" s="62">
        <f>COUNTIF($G1477:$BP1477,"nt7")</f>
        <v/>
      </c>
      <c r="BY1477" s="62">
        <f>COUNTIF($G1477:$BP1477,"P")+COUNTIF($G1477:$BP1477,"p5,a5")/2+COUNTIF($G1477:$BP1477,"p5,b5")/2+COUNTIF($G1477:$BP1477,"p5,c5")/2+COUNTIF($G1477:$BP1477,"p5,d5")/2</f>
        <v/>
      </c>
      <c r="BZ1477" s="63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4">
        <f>IF(BZ1477&gt;25,4,IF(BZ1477&gt;18,3,IF(BZ1477&gt;12,2,IF(BZ1477&gt;4,1,0))))-BX1477-2+1</f>
        <v/>
      </c>
      <c r="CE1477" s="30" t="n"/>
      <c r="CF1477" s="64">
        <f>CD1477*CI1477</f>
        <v/>
      </c>
      <c r="CG1477" s="65">
        <f>F1477-BY1477+1</f>
        <v/>
      </c>
      <c r="CH1477" s="64">
        <f>CE1477*16</f>
        <v/>
      </c>
      <c r="CI1477" s="66">
        <f>VLOOKUP(A1477,[1]DATA!$A$6:$AI$331,34,0)</f>
        <v/>
      </c>
      <c r="CJ1477" s="67">
        <f>VLOOKUP(A1477,[2]CHAMCONG!A$7:CI$333,79,0)</f>
        <v/>
      </c>
      <c r="CK1477" s="68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62">
        <f>COUNTIF($G1478:$BP1478,"a")+COUNTIF($G1478:$BP1478,"r0,a5")/2+COUNTIF($G1478:$BP1478,"p5,a5")/2</f>
        <v/>
      </c>
      <c r="BR1478" s="62">
        <f>COUNTIF($G1478:$BP1478,"d")+COUNTIF($G1478:$BP1478,"r0,d5")/2+COUNTIF($G1478:$BP1478,"p5,d5")/2</f>
        <v/>
      </c>
      <c r="BS1478" s="62">
        <f>COUNTIF($G1478:$BP1478,"b")+COUNTIF($G1478:$BP1478,"r0,b5")/2+COUNTIF($G1478:$BP1478,"p5,b5")/2</f>
        <v/>
      </c>
      <c r="BT1478" s="62">
        <f>COUNTIF($G1478:$BP1478,"c")+COUNTIF($G1478:$BP1478,"r0,c5")/2+COUNTIF($G1478:$BP1478,"p5,c5")/2</f>
        <v/>
      </c>
      <c r="BU1478" s="62">
        <f>COUNTIF($G1478:$BP1478,"KH")+COUNTIF($G1478:$BP1478,"TL")+COUNTIF($G1478:$BP1478,"L")</f>
        <v/>
      </c>
      <c r="BV1478" s="62" t="n"/>
      <c r="BW1478" s="62">
        <f>COUNTIF($G1478:$BP1478,"hh")</f>
        <v/>
      </c>
      <c r="BX1478" s="62">
        <f>COUNTIF($G1478:$BP1478,"nt7")</f>
        <v/>
      </c>
      <c r="BY1478" s="62">
        <f>COUNTIF($G1478:$BP1478,"P")+COUNTIF($G1478:$BP1478,"p5,a5")/2+COUNTIF($G1478:$BP1478,"p5,b5")/2+COUNTIF($G1478:$BP1478,"p5,c5")/2+COUNTIF($G1478:$BP1478,"p5,d5")/2</f>
        <v/>
      </c>
      <c r="BZ1478" s="63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4">
        <f>IF(BZ1478&gt;25,4,IF(BZ1478&gt;18,3,IF(BZ1478&gt;12,2,IF(BZ1478&gt;4,1,0))))-BX1478-2+1</f>
        <v/>
      </c>
      <c r="CE1478" s="30" t="n"/>
      <c r="CF1478" s="64">
        <f>CD1478*CI1478</f>
        <v/>
      </c>
      <c r="CG1478" s="65">
        <f>F1478-BY1478+1</f>
        <v/>
      </c>
      <c r="CH1478" s="64">
        <f>CE1478*16</f>
        <v/>
      </c>
      <c r="CI1478" s="66">
        <f>VLOOKUP(A1478,[1]DATA!$A$6:$AI$331,34,0)</f>
        <v/>
      </c>
      <c r="CJ1478" s="67">
        <f>VLOOKUP(A1478,[2]CHAMCONG!A$7:CI$333,79,0)</f>
        <v/>
      </c>
      <c r="CK1478" s="68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62">
        <f>COUNTIF($G1479:$BP1479,"a")+COUNTIF($G1479:$BP1479,"r0,a5")/2+COUNTIF($G1479:$BP1479,"p5,a5")/2</f>
        <v/>
      </c>
      <c r="BR1479" s="62">
        <f>COUNTIF($G1479:$BP1479,"d")+COUNTIF($G1479:$BP1479,"r0,d5")/2+COUNTIF($G1479:$BP1479,"p5,d5")/2</f>
        <v/>
      </c>
      <c r="BS1479" s="62">
        <f>COUNTIF($G1479:$BP1479,"b")+COUNTIF($G1479:$BP1479,"r0,b5")/2+COUNTIF($G1479:$BP1479,"p5,b5")/2</f>
        <v/>
      </c>
      <c r="BT1479" s="62">
        <f>COUNTIF($G1479:$BP1479,"c")+COUNTIF($G1479:$BP1479,"r0,c5")/2+COUNTIF($G1479:$BP1479,"p5,c5")/2</f>
        <v/>
      </c>
      <c r="BU1479" s="62">
        <f>COUNTIF($G1479:$BP1479,"KH")+COUNTIF($G1479:$BP1479,"TL")+COUNTIF($G1479:$BP1479,"L")</f>
        <v/>
      </c>
      <c r="BV1479" s="62" t="n"/>
      <c r="BW1479" s="62">
        <f>COUNTIF($G1479:$BP1479,"hh")</f>
        <v/>
      </c>
      <c r="BX1479" s="62">
        <f>COUNTIF($G1479:$BP1479,"nt7")</f>
        <v/>
      </c>
      <c r="BY1479" s="62">
        <f>COUNTIF($G1479:$BP1479,"P")+COUNTIF($G1479:$BP1479,"p5,a5")/2+COUNTIF($G1479:$BP1479,"p5,b5")/2+COUNTIF($G1479:$BP1479,"p5,c5")/2+COUNTIF($G1479:$BP1479,"p5,d5")/2</f>
        <v/>
      </c>
      <c r="BZ1479" s="63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4">
        <f>IF(BZ1479&gt;25,4,IF(BZ1479&gt;18,3,IF(BZ1479&gt;12,2,IF(BZ1479&gt;4,1,0))))-BX1479-2+1</f>
        <v/>
      </c>
      <c r="CE1479" s="30" t="n"/>
      <c r="CF1479" s="64">
        <f>CD1479*CI1479</f>
        <v/>
      </c>
      <c r="CG1479" s="65">
        <f>F1479-BY1479+1</f>
        <v/>
      </c>
      <c r="CH1479" s="64">
        <f>CE1479*16</f>
        <v/>
      </c>
      <c r="CI1479" s="66">
        <f>VLOOKUP(A1479,[1]DATA!$A$6:$AI$331,34,0)</f>
        <v/>
      </c>
      <c r="CJ1479" s="67">
        <f>VLOOKUP(A1479,[2]CHAMCONG!A$7:CI$333,79,0)</f>
        <v/>
      </c>
      <c r="CK1479" s="68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62">
        <f>COUNTIF($G1480:$BP1480,"a")+COUNTIF($G1480:$BP1480,"r0,a5")/2+COUNTIF($G1480:$BP1480,"p5,a5")/2</f>
        <v/>
      </c>
      <c r="BR1480" s="62">
        <f>COUNTIF($G1480:$BP1480,"d")+COUNTIF($G1480:$BP1480,"r0,d5")/2+COUNTIF($G1480:$BP1480,"p5,d5")/2</f>
        <v/>
      </c>
      <c r="BS1480" s="62">
        <f>COUNTIF($G1480:$BP1480,"b")+COUNTIF($G1480:$BP1480,"r0,b5")/2+COUNTIF($G1480:$BP1480,"p5,b5")/2</f>
        <v/>
      </c>
      <c r="BT1480" s="62">
        <f>COUNTIF($G1480:$BP1480,"c")+COUNTIF($G1480:$BP1480,"r0,c5")/2+COUNTIF($G1480:$BP1480,"p5,c5")/2</f>
        <v/>
      </c>
      <c r="BU1480" s="62">
        <f>COUNTIF($G1480:$BP1480,"KH")+COUNTIF($G1480:$BP1480,"TL")+COUNTIF($G1480:$BP1480,"L")</f>
        <v/>
      </c>
      <c r="BV1480" s="62" t="n"/>
      <c r="BW1480" s="62">
        <f>COUNTIF($G1480:$BP1480,"hh")</f>
        <v/>
      </c>
      <c r="BX1480" s="62">
        <f>COUNTIF($G1480:$BP1480,"nt7")</f>
        <v/>
      </c>
      <c r="BY1480" s="62">
        <f>COUNTIF($G1480:$BP1480,"P")+COUNTIF($G1480:$BP1480,"p5,a5")/2+COUNTIF($G1480:$BP1480,"p5,b5")/2+COUNTIF($G1480:$BP1480,"p5,c5")/2+COUNTIF($G1480:$BP1480,"p5,d5")/2</f>
        <v/>
      </c>
      <c r="BZ1480" s="63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4">
        <f>IF(BZ1480&gt;25,4,IF(BZ1480&gt;18,3,IF(BZ1480&gt;12,2,IF(BZ1480&gt;4,1,0))))-BX1480-2+1</f>
        <v/>
      </c>
      <c r="CE1480" s="30" t="n"/>
      <c r="CF1480" s="64">
        <f>CD1480*CI1480</f>
        <v/>
      </c>
      <c r="CG1480" s="65">
        <f>F1480-BY1480+1</f>
        <v/>
      </c>
      <c r="CH1480" s="64">
        <f>CE1480*16</f>
        <v/>
      </c>
      <c r="CI1480" s="66">
        <f>VLOOKUP(A1480,[1]DATA!$A$6:$AI$331,34,0)</f>
        <v/>
      </c>
      <c r="CJ1480" s="67">
        <f>VLOOKUP(A1480,[2]CHAMCONG!A$7:CI$333,79,0)</f>
        <v/>
      </c>
      <c r="CK1480" s="68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62">
        <f>COUNTIF($G1481:$BP1481,"a")+COUNTIF($G1481:$BP1481,"r0,a5")/2+COUNTIF($G1481:$BP1481,"p5,a5")/2</f>
        <v/>
      </c>
      <c r="BR1481" s="62">
        <f>COUNTIF($G1481:$BP1481,"d")+COUNTIF($G1481:$BP1481,"r0,d5")/2+COUNTIF($G1481:$BP1481,"p5,d5")/2</f>
        <v/>
      </c>
      <c r="BS1481" s="62">
        <f>COUNTIF($G1481:$BP1481,"b")+COUNTIF($G1481:$BP1481,"r0,b5")/2+COUNTIF($G1481:$BP1481,"p5,b5")/2</f>
        <v/>
      </c>
      <c r="BT1481" s="62">
        <f>COUNTIF($G1481:$BP1481,"c")+COUNTIF($G1481:$BP1481,"r0,c5")/2+COUNTIF($G1481:$BP1481,"p5,c5")/2</f>
        <v/>
      </c>
      <c r="BU1481" s="62">
        <f>COUNTIF($G1481:$BP1481,"KH")+COUNTIF($G1481:$BP1481,"TL")+COUNTIF($G1481:$BP1481,"L")</f>
        <v/>
      </c>
      <c r="BV1481" s="62" t="n"/>
      <c r="BW1481" s="62">
        <f>COUNTIF($G1481:$BP1481,"hh")</f>
        <v/>
      </c>
      <c r="BX1481" s="62">
        <f>COUNTIF($G1481:$BP1481,"nt7")</f>
        <v/>
      </c>
      <c r="BY1481" s="62">
        <f>COUNTIF($G1481:$BP1481,"P")+COUNTIF($G1481:$BP1481,"p5,a5")/2+COUNTIF($G1481:$BP1481,"p5,b5")/2+COUNTIF($G1481:$BP1481,"p5,c5")/2+COUNTIF($G1481:$BP1481,"p5,d5")/2</f>
        <v/>
      </c>
      <c r="BZ1481" s="63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4">
        <f>IF(BZ1481&gt;25,4,IF(BZ1481&gt;18,3,IF(BZ1481&gt;12,2,IF(BZ1481&gt;4,1,0))))-BX1481-2+1</f>
        <v/>
      </c>
      <c r="CE1481" s="30" t="n"/>
      <c r="CF1481" s="64">
        <f>CD1481*CI1481</f>
        <v/>
      </c>
      <c r="CG1481" s="65">
        <f>F1481-BY1481+1</f>
        <v/>
      </c>
      <c r="CH1481" s="64">
        <f>CE1481*16</f>
        <v/>
      </c>
      <c r="CI1481" s="66">
        <f>VLOOKUP(A1481,[1]DATA!$A$6:$AI$331,34,0)</f>
        <v/>
      </c>
      <c r="CJ1481" s="67">
        <f>VLOOKUP(A1481,[2]CHAMCONG!A$7:CI$333,79,0)</f>
        <v/>
      </c>
      <c r="CK1481" s="68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62">
        <f>COUNTIF($G1482:$BP1482,"a")+COUNTIF($G1482:$BP1482,"r0,a5")/2+COUNTIF($G1482:$BP1482,"p5,a5")/2</f>
        <v/>
      </c>
      <c r="BR1482" s="62">
        <f>COUNTIF($G1482:$BP1482,"d")+COUNTIF($G1482:$BP1482,"r0,d5")/2+COUNTIF($G1482:$BP1482,"p5,d5")/2</f>
        <v/>
      </c>
      <c r="BS1482" s="62">
        <f>COUNTIF($G1482:$BP1482,"b")+COUNTIF($G1482:$BP1482,"r0,b5")/2+COUNTIF($G1482:$BP1482,"p5,b5")/2</f>
        <v/>
      </c>
      <c r="BT1482" s="62">
        <f>COUNTIF($G1482:$BP1482,"c")+COUNTIF($G1482:$BP1482,"r0,c5")/2+COUNTIF($G1482:$BP1482,"p5,c5")/2</f>
        <v/>
      </c>
      <c r="BU1482" s="62">
        <f>COUNTIF($G1482:$BP1482,"KH")+COUNTIF($G1482:$BP1482,"TL")+COUNTIF($G1482:$BP1482,"L")</f>
        <v/>
      </c>
      <c r="BV1482" s="62" t="n"/>
      <c r="BW1482" s="62">
        <f>COUNTIF($G1482:$BP1482,"hh")</f>
        <v/>
      </c>
      <c r="BX1482" s="62">
        <f>COUNTIF($G1482:$BP1482,"nt7")</f>
        <v/>
      </c>
      <c r="BY1482" s="62">
        <f>COUNTIF($G1482:$BP1482,"P")+COUNTIF($G1482:$BP1482,"p5,a5")/2+COUNTIF($G1482:$BP1482,"p5,b5")/2+COUNTIF($G1482:$BP1482,"p5,c5")/2+COUNTIF($G1482:$BP1482,"p5,d5")/2</f>
        <v/>
      </c>
      <c r="BZ1482" s="63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4">
        <f>IF(BZ1482&gt;25,4,IF(BZ1482&gt;18,3,IF(BZ1482&gt;12,2,IF(BZ1482&gt;4,1,0))))-BX1482-2+1</f>
        <v/>
      </c>
      <c r="CE1482" s="30" t="n"/>
      <c r="CF1482" s="64">
        <f>CD1482*CI1482</f>
        <v/>
      </c>
      <c r="CG1482" s="65">
        <f>F1482-BY1482+1</f>
        <v/>
      </c>
      <c r="CH1482" s="64">
        <f>CE1482*16</f>
        <v/>
      </c>
      <c r="CI1482" s="66">
        <f>VLOOKUP(A1482,[1]DATA!$A$6:$AI$331,34,0)</f>
        <v/>
      </c>
      <c r="CJ1482" s="67">
        <f>VLOOKUP(A1482,[2]CHAMCONG!A$7:CI$333,79,0)</f>
        <v/>
      </c>
      <c r="CK1482" s="68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62">
        <f>COUNTIF($G1483:$BP1483,"a")+COUNTIF($G1483:$BP1483,"r0,a5")/2+COUNTIF($G1483:$BP1483,"p5,a5")/2</f>
        <v/>
      </c>
      <c r="BR1483" s="62">
        <f>COUNTIF($G1483:$BP1483,"d")+COUNTIF($G1483:$BP1483,"r0,d5")/2+COUNTIF($G1483:$BP1483,"p5,d5")/2</f>
        <v/>
      </c>
      <c r="BS1483" s="62">
        <f>COUNTIF($G1483:$BP1483,"b")+COUNTIF($G1483:$BP1483,"r0,b5")/2+COUNTIF($G1483:$BP1483,"p5,b5")/2</f>
        <v/>
      </c>
      <c r="BT1483" s="62">
        <f>COUNTIF($G1483:$BP1483,"c")+COUNTIF($G1483:$BP1483,"r0,c5")/2+COUNTIF($G1483:$BP1483,"p5,c5")/2</f>
        <v/>
      </c>
      <c r="BU1483" s="62">
        <f>COUNTIF($G1483:$BP1483,"KH")+COUNTIF($G1483:$BP1483,"TL")+COUNTIF($G1483:$BP1483,"L")</f>
        <v/>
      </c>
      <c r="BV1483" s="62" t="n"/>
      <c r="BW1483" s="62">
        <f>COUNTIF($G1483:$BP1483,"hh")</f>
        <v/>
      </c>
      <c r="BX1483" s="62">
        <f>COUNTIF($G1483:$BP1483,"nt7")</f>
        <v/>
      </c>
      <c r="BY1483" s="62">
        <f>COUNTIF($G1483:$BP1483,"P")+COUNTIF($G1483:$BP1483,"p5,a5")/2+COUNTIF($G1483:$BP1483,"p5,b5")/2+COUNTIF($G1483:$BP1483,"p5,c5")/2+COUNTIF($G1483:$BP1483,"p5,d5")/2</f>
        <v/>
      </c>
      <c r="BZ1483" s="63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4">
        <f>IF(BZ1483&gt;25,4,IF(BZ1483&gt;18,3,IF(BZ1483&gt;12,2,IF(BZ1483&gt;4,1,0))))-BX1483-2+1</f>
        <v/>
      </c>
      <c r="CE1483" s="30" t="n"/>
      <c r="CF1483" s="64">
        <f>CD1483*CI1483</f>
        <v/>
      </c>
      <c r="CG1483" s="65">
        <f>F1483-BY1483+1</f>
        <v/>
      </c>
      <c r="CH1483" s="64">
        <f>CE1483*16</f>
        <v/>
      </c>
      <c r="CI1483" s="66">
        <f>VLOOKUP(A1483,[1]DATA!$A$6:$AI$331,34,0)</f>
        <v/>
      </c>
      <c r="CJ1483" s="67">
        <f>VLOOKUP(A1483,[2]CHAMCONG!A$7:CI$333,79,0)</f>
        <v/>
      </c>
      <c r="CK1483" s="68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62">
        <f>COUNTIF($G1484:$BP1484,"a")+COUNTIF($G1484:$BP1484,"r0,a5")/2+COUNTIF($G1484:$BP1484,"p5,a5")/2</f>
        <v/>
      </c>
      <c r="BR1484" s="62">
        <f>COUNTIF($G1484:$BP1484,"d")+COUNTIF($G1484:$BP1484,"r0,d5")/2+COUNTIF($G1484:$BP1484,"p5,d5")/2</f>
        <v/>
      </c>
      <c r="BS1484" s="62">
        <f>COUNTIF($G1484:$BP1484,"b")+COUNTIF($G1484:$BP1484,"r0,b5")/2+COUNTIF($G1484:$BP1484,"p5,b5")/2</f>
        <v/>
      </c>
      <c r="BT1484" s="62">
        <f>COUNTIF($G1484:$BP1484,"c")+COUNTIF($G1484:$BP1484,"r0,c5")/2+COUNTIF($G1484:$BP1484,"p5,c5")/2</f>
        <v/>
      </c>
      <c r="BU1484" s="62">
        <f>COUNTIF($G1484:$BP1484,"KH")+COUNTIF($G1484:$BP1484,"TL")+COUNTIF($G1484:$BP1484,"L")</f>
        <v/>
      </c>
      <c r="BV1484" s="62" t="n"/>
      <c r="BW1484" s="62">
        <f>COUNTIF($G1484:$BP1484,"hh")</f>
        <v/>
      </c>
      <c r="BX1484" s="62">
        <f>COUNTIF($G1484:$BP1484,"nt7")</f>
        <v/>
      </c>
      <c r="BY1484" s="62">
        <f>COUNTIF($G1484:$BP1484,"P")+COUNTIF($G1484:$BP1484,"p5,a5")/2+COUNTIF($G1484:$BP1484,"p5,b5")/2+COUNTIF($G1484:$BP1484,"p5,c5")/2+COUNTIF($G1484:$BP1484,"p5,d5")/2</f>
        <v/>
      </c>
      <c r="BZ1484" s="63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4">
        <f>IF(BZ1484&gt;25,4,IF(BZ1484&gt;18,3,IF(BZ1484&gt;12,2,IF(BZ1484&gt;4,1,0))))-BX1484-2+1</f>
        <v/>
      </c>
      <c r="CE1484" s="30" t="n"/>
      <c r="CF1484" s="64">
        <f>CD1484*CI1484</f>
        <v/>
      </c>
      <c r="CG1484" s="65">
        <f>F1484-BY1484+1</f>
        <v/>
      </c>
      <c r="CH1484" s="64">
        <f>CE1484*16</f>
        <v/>
      </c>
      <c r="CI1484" s="66">
        <f>VLOOKUP(A1484,[1]DATA!$A$6:$AI$331,34,0)</f>
        <v/>
      </c>
      <c r="CJ1484" s="67">
        <f>VLOOKUP(A1484,[2]CHAMCONG!A$7:CI$333,79,0)</f>
        <v/>
      </c>
      <c r="CK1484" s="68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62">
        <f>COUNTIF($G1485:$BP1485,"a")+COUNTIF($G1485:$BP1485,"r0,a5")/2+COUNTIF($G1485:$BP1485,"p5,a5")/2</f>
        <v/>
      </c>
      <c r="BR1485" s="62">
        <f>COUNTIF($G1485:$BP1485,"d")+COUNTIF($G1485:$BP1485,"r0,d5")/2+COUNTIF($G1485:$BP1485,"p5,d5")/2</f>
        <v/>
      </c>
      <c r="BS1485" s="62">
        <f>COUNTIF($G1485:$BP1485,"b")+COUNTIF($G1485:$BP1485,"r0,b5")/2+COUNTIF($G1485:$BP1485,"p5,b5")/2</f>
        <v/>
      </c>
      <c r="BT1485" s="62">
        <f>COUNTIF($G1485:$BP1485,"c")+COUNTIF($G1485:$BP1485,"r0,c5")/2+COUNTIF($G1485:$BP1485,"p5,c5")/2</f>
        <v/>
      </c>
      <c r="BU1485" s="62">
        <f>COUNTIF($G1485:$BP1485,"KH")+COUNTIF($G1485:$BP1485,"TL")+COUNTIF($G1485:$BP1485,"L")</f>
        <v/>
      </c>
      <c r="BV1485" s="62" t="n"/>
      <c r="BW1485" s="62">
        <f>COUNTIF($G1485:$BP1485,"hh")</f>
        <v/>
      </c>
      <c r="BX1485" s="62">
        <f>COUNTIF($G1485:$BP1485,"nt7")</f>
        <v/>
      </c>
      <c r="BY1485" s="62">
        <f>COUNTIF($G1485:$BP1485,"P")+COUNTIF($G1485:$BP1485,"p5,a5")/2+COUNTIF($G1485:$BP1485,"p5,b5")/2+COUNTIF($G1485:$BP1485,"p5,c5")/2+COUNTIF($G1485:$BP1485,"p5,d5")/2</f>
        <v/>
      </c>
      <c r="BZ1485" s="63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4">
        <f>IF(BZ1485&gt;25,4,IF(BZ1485&gt;18,3,IF(BZ1485&gt;12,2,IF(BZ1485&gt;4,1,0))))-BX1485-2+1</f>
        <v/>
      </c>
      <c r="CE1485" s="30" t="n"/>
      <c r="CF1485" s="64">
        <f>CD1485*CI1485</f>
        <v/>
      </c>
      <c r="CG1485" s="65">
        <f>F1485-BY1485+1</f>
        <v/>
      </c>
      <c r="CH1485" s="64">
        <f>CE1485*16</f>
        <v/>
      </c>
      <c r="CI1485" s="66">
        <f>VLOOKUP(A1485,[1]DATA!$A$6:$AI$331,34,0)</f>
        <v/>
      </c>
      <c r="CJ1485" s="67">
        <f>VLOOKUP(A1485,[2]CHAMCONG!A$7:CI$333,79,0)</f>
        <v/>
      </c>
      <c r="CK1485" s="68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62">
        <f>COUNTIF($G1486:$BP1486,"a")+COUNTIF($G1486:$BP1486,"r0,a5")/2+COUNTIF($G1486:$BP1486,"p5,a5")/2</f>
        <v/>
      </c>
      <c r="BR1486" s="62">
        <f>COUNTIF($G1486:$BP1486,"d")+COUNTIF($G1486:$BP1486,"r0,d5")/2+COUNTIF($G1486:$BP1486,"p5,d5")/2</f>
        <v/>
      </c>
      <c r="BS1486" s="62">
        <f>COUNTIF($G1486:$BP1486,"b")+COUNTIF($G1486:$BP1486,"r0,b5")/2+COUNTIF($G1486:$BP1486,"p5,b5")/2</f>
        <v/>
      </c>
      <c r="BT1486" s="62">
        <f>COUNTIF($G1486:$BP1486,"c")+COUNTIF($G1486:$BP1486,"r0,c5")/2+COUNTIF($G1486:$BP1486,"p5,c5")/2</f>
        <v/>
      </c>
      <c r="BU1486" s="62">
        <f>COUNTIF($G1486:$BP1486,"KH")+COUNTIF($G1486:$BP1486,"TL")+COUNTIF($G1486:$BP1486,"L")</f>
        <v/>
      </c>
      <c r="BV1486" s="62" t="n"/>
      <c r="BW1486" s="62">
        <f>COUNTIF($G1486:$BP1486,"hh")</f>
        <v/>
      </c>
      <c r="BX1486" s="62">
        <f>COUNTIF($G1486:$BP1486,"nt7")</f>
        <v/>
      </c>
      <c r="BY1486" s="62">
        <f>COUNTIF($G1486:$BP1486,"P")+COUNTIF($G1486:$BP1486,"p5,a5")/2+COUNTIF($G1486:$BP1486,"p5,b5")/2+COUNTIF($G1486:$BP1486,"p5,c5")/2+COUNTIF($G1486:$BP1486,"p5,d5")/2</f>
        <v/>
      </c>
      <c r="BZ1486" s="63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4">
        <f>IF(BZ1486&gt;25,4,IF(BZ1486&gt;18,3,IF(BZ1486&gt;12,2,IF(BZ1486&gt;4,1,0))))-BX1486-2+1</f>
        <v/>
      </c>
      <c r="CE1486" s="30" t="n"/>
      <c r="CF1486" s="64">
        <f>CD1486*CI1486</f>
        <v/>
      </c>
      <c r="CG1486" s="65">
        <f>F1486-BY1486+1</f>
        <v/>
      </c>
      <c r="CH1486" s="64">
        <f>CE1486*16</f>
        <v/>
      </c>
      <c r="CI1486" s="66">
        <f>VLOOKUP(A1486,[1]DATA!$A$6:$AI$331,34,0)</f>
        <v/>
      </c>
      <c r="CJ1486" s="67">
        <f>VLOOKUP(A1486,[2]CHAMCONG!A$7:CI$333,79,0)</f>
        <v/>
      </c>
      <c r="CK1486" s="68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62">
        <f>COUNTIF($G1487:$BP1487,"a")+COUNTIF($G1487:$BP1487,"r0,a5")/2+COUNTIF($G1487:$BP1487,"p5,a5")/2</f>
        <v/>
      </c>
      <c r="BR1487" s="62">
        <f>COUNTIF($G1487:$BP1487,"d")+COUNTIF($G1487:$BP1487,"r0,d5")/2+COUNTIF($G1487:$BP1487,"p5,d5")/2</f>
        <v/>
      </c>
      <c r="BS1487" s="62">
        <f>COUNTIF($G1487:$BP1487,"b")+COUNTIF($G1487:$BP1487,"r0,b5")/2+COUNTIF($G1487:$BP1487,"p5,b5")/2</f>
        <v/>
      </c>
      <c r="BT1487" s="62">
        <f>COUNTIF($G1487:$BP1487,"c")+COUNTIF($G1487:$BP1487,"r0,c5")/2+COUNTIF($G1487:$BP1487,"p5,c5")/2</f>
        <v/>
      </c>
      <c r="BU1487" s="62">
        <f>COUNTIF($G1487:$BP1487,"KH")+COUNTIF($G1487:$BP1487,"TL")+COUNTIF($G1487:$BP1487,"L")</f>
        <v/>
      </c>
      <c r="BV1487" s="62" t="n"/>
      <c r="BW1487" s="62">
        <f>COUNTIF($G1487:$BP1487,"hh")</f>
        <v/>
      </c>
      <c r="BX1487" s="62">
        <f>COUNTIF($G1487:$BP1487,"nt7")</f>
        <v/>
      </c>
      <c r="BY1487" s="62">
        <f>COUNTIF($G1487:$BP1487,"P")+COUNTIF($G1487:$BP1487,"p5,a5")/2+COUNTIF($G1487:$BP1487,"p5,b5")/2+COUNTIF($G1487:$BP1487,"p5,c5")/2+COUNTIF($G1487:$BP1487,"p5,d5")/2</f>
        <v/>
      </c>
      <c r="BZ1487" s="63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4">
        <f>IF(BZ1487&gt;25,4,IF(BZ1487&gt;18,3,IF(BZ1487&gt;12,2,IF(BZ1487&gt;4,1,0))))-BX1487-2+1</f>
        <v/>
      </c>
      <c r="CE1487" s="30" t="n"/>
      <c r="CF1487" s="64">
        <f>CD1487*CI1487</f>
        <v/>
      </c>
      <c r="CG1487" s="65">
        <f>F1487-BY1487+1</f>
        <v/>
      </c>
      <c r="CH1487" s="64">
        <f>CE1487*16</f>
        <v/>
      </c>
      <c r="CI1487" s="66">
        <f>VLOOKUP(A1487,[1]DATA!$A$6:$AI$331,34,0)</f>
        <v/>
      </c>
      <c r="CJ1487" s="67">
        <f>VLOOKUP(A1487,[2]CHAMCONG!A$7:CI$333,79,0)</f>
        <v/>
      </c>
      <c r="CK1487" s="68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62">
        <f>COUNTIF($G1488:$BP1488,"a")+COUNTIF($G1488:$BP1488,"r0,a5")/2+COUNTIF($G1488:$BP1488,"p5,a5")/2</f>
        <v/>
      </c>
      <c r="BR1488" s="62">
        <f>COUNTIF($G1488:$BP1488,"d")+COUNTIF($G1488:$BP1488,"r0,d5")/2+COUNTIF($G1488:$BP1488,"p5,d5")/2</f>
        <v/>
      </c>
      <c r="BS1488" s="62">
        <f>COUNTIF($G1488:$BP1488,"b")+COUNTIF($G1488:$BP1488,"r0,b5")/2+COUNTIF($G1488:$BP1488,"p5,b5")/2</f>
        <v/>
      </c>
      <c r="BT1488" s="62">
        <f>COUNTIF($G1488:$BP1488,"c")+COUNTIF($G1488:$BP1488,"r0,c5")/2+COUNTIF($G1488:$BP1488,"p5,c5")/2</f>
        <v/>
      </c>
      <c r="BU1488" s="62">
        <f>COUNTIF($G1488:$BP1488,"KH")+COUNTIF($G1488:$BP1488,"TL")+COUNTIF($G1488:$BP1488,"L")</f>
        <v/>
      </c>
      <c r="BV1488" s="62" t="n"/>
      <c r="BW1488" s="62">
        <f>COUNTIF($G1488:$BP1488,"hh")</f>
        <v/>
      </c>
      <c r="BX1488" s="62">
        <f>COUNTIF($G1488:$BP1488,"nt7")</f>
        <v/>
      </c>
      <c r="BY1488" s="62">
        <f>COUNTIF($G1488:$BP1488,"P")+COUNTIF($G1488:$BP1488,"p5,a5")/2+COUNTIF($G1488:$BP1488,"p5,b5")/2+COUNTIF($G1488:$BP1488,"p5,c5")/2+COUNTIF($G1488:$BP1488,"p5,d5")/2</f>
        <v/>
      </c>
      <c r="BZ1488" s="63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4">
        <f>IF(BZ1488&gt;25,4,IF(BZ1488&gt;18,3,IF(BZ1488&gt;12,2,IF(BZ1488&gt;4,1,0))))-BX1488-2+1</f>
        <v/>
      </c>
      <c r="CE1488" s="30" t="n"/>
      <c r="CF1488" s="64">
        <f>CD1488*CI1488</f>
        <v/>
      </c>
      <c r="CG1488" s="65">
        <f>F1488-BY1488+1</f>
        <v/>
      </c>
      <c r="CH1488" s="64">
        <f>CE1488*16</f>
        <v/>
      </c>
      <c r="CI1488" s="66">
        <f>VLOOKUP(A1488,[1]DATA!$A$6:$AI$331,34,0)</f>
        <v/>
      </c>
      <c r="CJ1488" s="67">
        <f>VLOOKUP(A1488,[2]CHAMCONG!A$7:CI$333,79,0)</f>
        <v/>
      </c>
      <c r="CK1488" s="68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62">
        <f>COUNTIF($G1489:$BP1489,"a")+COUNTIF($G1489:$BP1489,"r0,a5")/2+COUNTIF($G1489:$BP1489,"p5,a5")/2</f>
        <v/>
      </c>
      <c r="BR1489" s="62">
        <f>COUNTIF($G1489:$BP1489,"d")+COUNTIF($G1489:$BP1489,"r0,d5")/2+COUNTIF($G1489:$BP1489,"p5,d5")/2</f>
        <v/>
      </c>
      <c r="BS1489" s="62">
        <f>COUNTIF($G1489:$BP1489,"b")+COUNTIF($G1489:$BP1489,"r0,b5")/2+COUNTIF($G1489:$BP1489,"p5,b5")/2</f>
        <v/>
      </c>
      <c r="BT1489" s="62">
        <f>COUNTIF($G1489:$BP1489,"c")+COUNTIF($G1489:$BP1489,"r0,c5")/2+COUNTIF($G1489:$BP1489,"p5,c5")/2</f>
        <v/>
      </c>
      <c r="BU1489" s="62">
        <f>COUNTIF($G1489:$BP1489,"KH")+COUNTIF($G1489:$BP1489,"TL")+COUNTIF($G1489:$BP1489,"L")</f>
        <v/>
      </c>
      <c r="BV1489" s="62" t="n"/>
      <c r="BW1489" s="62">
        <f>COUNTIF($G1489:$BP1489,"hh")</f>
        <v/>
      </c>
      <c r="BX1489" s="62">
        <f>COUNTIF($G1489:$BP1489,"nt7")</f>
        <v/>
      </c>
      <c r="BY1489" s="62">
        <f>COUNTIF($G1489:$BP1489,"P")+COUNTIF($G1489:$BP1489,"p5,a5")/2+COUNTIF($G1489:$BP1489,"p5,b5")/2+COUNTIF($G1489:$BP1489,"p5,c5")/2+COUNTIF($G1489:$BP1489,"p5,d5")/2</f>
        <v/>
      </c>
      <c r="BZ1489" s="63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4">
        <f>IF(BZ1489&gt;25,4,IF(BZ1489&gt;18,3,IF(BZ1489&gt;12,2,IF(BZ1489&gt;4,1,0))))-BX1489-2+1</f>
        <v/>
      </c>
      <c r="CE1489" s="30" t="n"/>
      <c r="CF1489" s="64">
        <f>CD1489*CI1489</f>
        <v/>
      </c>
      <c r="CG1489" s="65">
        <f>F1489-BY1489+1</f>
        <v/>
      </c>
      <c r="CH1489" s="64">
        <f>CE1489*16</f>
        <v/>
      </c>
      <c r="CI1489" s="66">
        <f>VLOOKUP(A1489,[1]DATA!$A$6:$AI$331,34,0)</f>
        <v/>
      </c>
      <c r="CJ1489" s="67">
        <f>VLOOKUP(A1489,[2]CHAMCONG!A$7:CI$333,79,0)</f>
        <v/>
      </c>
      <c r="CK1489" s="68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62">
        <f>COUNTIF($G1490:$BP1490,"a")+COUNTIF($G1490:$BP1490,"r0,a5")/2+COUNTIF($G1490:$BP1490,"p5,a5")/2</f>
        <v/>
      </c>
      <c r="BR1490" s="62">
        <f>COUNTIF($G1490:$BP1490,"d")+COUNTIF($G1490:$BP1490,"r0,d5")/2+COUNTIF($G1490:$BP1490,"p5,d5")/2</f>
        <v/>
      </c>
      <c r="BS1490" s="62">
        <f>COUNTIF($G1490:$BP1490,"b")+COUNTIF($G1490:$BP1490,"r0,b5")/2+COUNTIF($G1490:$BP1490,"p5,b5")/2</f>
        <v/>
      </c>
      <c r="BT1490" s="62">
        <f>COUNTIF($G1490:$BP1490,"c")+COUNTIF($G1490:$BP1490,"r0,c5")/2+COUNTIF($G1490:$BP1490,"p5,c5")/2</f>
        <v/>
      </c>
      <c r="BU1490" s="62">
        <f>COUNTIF($G1490:$BP1490,"KH")+COUNTIF($G1490:$BP1490,"TL")+COUNTIF($G1490:$BP1490,"L")</f>
        <v/>
      </c>
      <c r="BV1490" s="62" t="n"/>
      <c r="BW1490" s="62">
        <f>COUNTIF($G1490:$BP1490,"hh")</f>
        <v/>
      </c>
      <c r="BX1490" s="62">
        <f>COUNTIF($G1490:$BP1490,"nt7")</f>
        <v/>
      </c>
      <c r="BY1490" s="62">
        <f>COUNTIF($G1490:$BP1490,"P")+COUNTIF($G1490:$BP1490,"p5,a5")/2+COUNTIF($G1490:$BP1490,"p5,b5")/2+COUNTIF($G1490:$BP1490,"p5,c5")/2+COUNTIF($G1490:$BP1490,"p5,d5")/2</f>
        <v/>
      </c>
      <c r="BZ1490" s="63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4">
        <f>IF(BZ1490&gt;25,4,IF(BZ1490&gt;18,3,IF(BZ1490&gt;12,2,IF(BZ1490&gt;4,1,0))))-BX1490-2+1</f>
        <v/>
      </c>
      <c r="CE1490" s="30" t="n"/>
      <c r="CF1490" s="64">
        <f>CD1490*CI1490</f>
        <v/>
      </c>
      <c r="CG1490" s="65">
        <f>F1490-BY1490+1</f>
        <v/>
      </c>
      <c r="CH1490" s="64">
        <f>CE1490*16</f>
        <v/>
      </c>
      <c r="CI1490" s="66">
        <f>VLOOKUP(A1490,[1]DATA!$A$6:$AI$331,34,0)</f>
        <v/>
      </c>
      <c r="CJ1490" s="67">
        <f>VLOOKUP(A1490,[2]CHAMCONG!A$7:CI$333,79,0)</f>
        <v/>
      </c>
      <c r="CK1490" s="68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62">
        <f>COUNTIF($G1491:$BP1491,"a")+COUNTIF($G1491:$BP1491,"r0,a5")/2+COUNTIF($G1491:$BP1491,"p5,a5")/2</f>
        <v/>
      </c>
      <c r="BR1491" s="62">
        <f>COUNTIF($G1491:$BP1491,"d")+COUNTIF($G1491:$BP1491,"r0,d5")/2+COUNTIF($G1491:$BP1491,"p5,d5")/2</f>
        <v/>
      </c>
      <c r="BS1491" s="62">
        <f>COUNTIF($G1491:$BP1491,"b")+COUNTIF($G1491:$BP1491,"r0,b5")/2+COUNTIF($G1491:$BP1491,"p5,b5")/2</f>
        <v/>
      </c>
      <c r="BT1491" s="62">
        <f>COUNTIF($G1491:$BP1491,"c")+COUNTIF($G1491:$BP1491,"r0,c5")/2+COUNTIF($G1491:$BP1491,"p5,c5")/2</f>
        <v/>
      </c>
      <c r="BU1491" s="62">
        <f>COUNTIF($G1491:$BP1491,"KH")+COUNTIF($G1491:$BP1491,"TL")+COUNTIF($G1491:$BP1491,"L")</f>
        <v/>
      </c>
      <c r="BV1491" s="62" t="n"/>
      <c r="BW1491" s="62">
        <f>COUNTIF($G1491:$BP1491,"hh")</f>
        <v/>
      </c>
      <c r="BX1491" s="62">
        <f>COUNTIF($G1491:$BP1491,"nt7")</f>
        <v/>
      </c>
      <c r="BY1491" s="62">
        <f>COUNTIF($G1491:$BP1491,"P")+COUNTIF($G1491:$BP1491,"p5,a5")/2+COUNTIF($G1491:$BP1491,"p5,b5")/2+COUNTIF($G1491:$BP1491,"p5,c5")/2+COUNTIF($G1491:$BP1491,"p5,d5")/2</f>
        <v/>
      </c>
      <c r="BZ1491" s="63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4">
        <f>IF(BZ1491&gt;25,4,IF(BZ1491&gt;18,3,IF(BZ1491&gt;12,2,IF(BZ1491&gt;4,1,0))))-BX1491-2+1</f>
        <v/>
      </c>
      <c r="CE1491" s="30" t="n"/>
      <c r="CF1491" s="64">
        <f>CD1491*CI1491</f>
        <v/>
      </c>
      <c r="CG1491" s="65">
        <f>F1491-BY1491+1</f>
        <v/>
      </c>
      <c r="CH1491" s="64">
        <f>CE1491*16</f>
        <v/>
      </c>
      <c r="CI1491" s="66">
        <f>VLOOKUP(A1491,[1]DATA!$A$6:$AI$331,34,0)</f>
        <v/>
      </c>
      <c r="CJ1491" s="67">
        <f>VLOOKUP(A1491,[2]CHAMCONG!A$7:CI$333,79,0)</f>
        <v/>
      </c>
      <c r="CK1491" s="68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62">
        <f>COUNTIF($G1492:$BP1492,"a")+COUNTIF($G1492:$BP1492,"r0,a5")/2+COUNTIF($G1492:$BP1492,"p5,a5")/2</f>
        <v/>
      </c>
      <c r="BR1492" s="62">
        <f>COUNTIF($G1492:$BP1492,"d")+COUNTIF($G1492:$BP1492,"r0,d5")/2+COUNTIF($G1492:$BP1492,"p5,d5")/2</f>
        <v/>
      </c>
      <c r="BS1492" s="62">
        <f>COUNTIF($G1492:$BP1492,"b")+COUNTIF($G1492:$BP1492,"r0,b5")/2+COUNTIF($G1492:$BP1492,"p5,b5")/2</f>
        <v/>
      </c>
      <c r="BT1492" s="62">
        <f>COUNTIF($G1492:$BP1492,"c")+COUNTIF($G1492:$BP1492,"r0,c5")/2+COUNTIF($G1492:$BP1492,"p5,c5")/2</f>
        <v/>
      </c>
      <c r="BU1492" s="62">
        <f>COUNTIF($G1492:$BP1492,"KH")+COUNTIF($G1492:$BP1492,"TL")+COUNTIF($G1492:$BP1492,"L")</f>
        <v/>
      </c>
      <c r="BV1492" s="62" t="n"/>
      <c r="BW1492" s="62">
        <f>COUNTIF($G1492:$BP1492,"hh")</f>
        <v/>
      </c>
      <c r="BX1492" s="62">
        <f>COUNTIF($G1492:$BP1492,"nt7")</f>
        <v/>
      </c>
      <c r="BY1492" s="62">
        <f>COUNTIF($G1492:$BP1492,"P")+COUNTIF($G1492:$BP1492,"p5,a5")/2+COUNTIF($G1492:$BP1492,"p5,b5")/2+COUNTIF($G1492:$BP1492,"p5,c5")/2+COUNTIF($G1492:$BP1492,"p5,d5")/2</f>
        <v/>
      </c>
      <c r="BZ1492" s="63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4">
        <f>IF(BZ1492&gt;25,4,IF(BZ1492&gt;18,3,IF(BZ1492&gt;12,2,IF(BZ1492&gt;4,1,0))))-BX1492-2+1</f>
        <v/>
      </c>
      <c r="CE1492" s="30" t="n"/>
      <c r="CF1492" s="64">
        <f>CD1492*CI1492</f>
        <v/>
      </c>
      <c r="CG1492" s="65">
        <f>F1492-BY1492+1</f>
        <v/>
      </c>
      <c r="CH1492" s="64">
        <f>CE1492*16</f>
        <v/>
      </c>
      <c r="CI1492" s="66">
        <f>VLOOKUP(A1492,[1]DATA!$A$6:$AI$331,34,0)</f>
        <v/>
      </c>
      <c r="CJ1492" s="67">
        <f>VLOOKUP(A1492,[2]CHAMCONG!A$7:CI$333,79,0)</f>
        <v/>
      </c>
      <c r="CK1492" s="68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62">
        <f>COUNTIF($G1493:$BP1493,"a")+COUNTIF($G1493:$BP1493,"r0,a5")/2+COUNTIF($G1493:$BP1493,"p5,a5")/2</f>
        <v/>
      </c>
      <c r="BR1493" s="62">
        <f>COUNTIF($G1493:$BP1493,"d")+COUNTIF($G1493:$BP1493,"r0,d5")/2+COUNTIF($G1493:$BP1493,"p5,d5")/2</f>
        <v/>
      </c>
      <c r="BS1493" s="62">
        <f>COUNTIF($G1493:$BP1493,"b")+COUNTIF($G1493:$BP1493,"r0,b5")/2+COUNTIF($G1493:$BP1493,"p5,b5")/2</f>
        <v/>
      </c>
      <c r="BT1493" s="62">
        <f>COUNTIF($G1493:$BP1493,"c")+COUNTIF($G1493:$BP1493,"r0,c5")/2+COUNTIF($G1493:$BP1493,"p5,c5")/2</f>
        <v/>
      </c>
      <c r="BU1493" s="62">
        <f>COUNTIF($G1493:$BP1493,"KH")+COUNTIF($G1493:$BP1493,"TL")+COUNTIF($G1493:$BP1493,"L")</f>
        <v/>
      </c>
      <c r="BV1493" s="62" t="n"/>
      <c r="BW1493" s="62">
        <f>COUNTIF($G1493:$BP1493,"hh")</f>
        <v/>
      </c>
      <c r="BX1493" s="62">
        <f>COUNTIF($G1493:$BP1493,"nt7")</f>
        <v/>
      </c>
      <c r="BY1493" s="62">
        <f>COUNTIF($G1493:$BP1493,"P")+COUNTIF($G1493:$BP1493,"p5,a5")/2+COUNTIF($G1493:$BP1493,"p5,b5")/2+COUNTIF($G1493:$BP1493,"p5,c5")/2+COUNTIF($G1493:$BP1493,"p5,d5")/2</f>
        <v/>
      </c>
      <c r="BZ1493" s="63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4">
        <f>IF(BZ1493&gt;25,4,IF(BZ1493&gt;18,3,IF(BZ1493&gt;12,2,IF(BZ1493&gt;4,1,0))))-BX1493-2+1</f>
        <v/>
      </c>
      <c r="CE1493" s="30" t="n"/>
      <c r="CF1493" s="64">
        <f>CD1493*CI1493</f>
        <v/>
      </c>
      <c r="CG1493" s="65">
        <f>F1493-BY1493+1</f>
        <v/>
      </c>
      <c r="CH1493" s="64">
        <f>CE1493*16</f>
        <v/>
      </c>
      <c r="CI1493" s="66">
        <f>VLOOKUP(A1493,[1]DATA!$A$6:$AI$331,34,0)</f>
        <v/>
      </c>
      <c r="CJ1493" s="67">
        <f>VLOOKUP(A1493,[2]CHAMCONG!A$7:CI$333,79,0)</f>
        <v/>
      </c>
      <c r="CK1493" s="68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62">
        <f>COUNTIF($G1494:$BP1494,"a")+COUNTIF($G1494:$BP1494,"r0,a5")/2+COUNTIF($G1494:$BP1494,"p5,a5")/2</f>
        <v/>
      </c>
      <c r="BR1494" s="62">
        <f>COUNTIF($G1494:$BP1494,"d")+COUNTIF($G1494:$BP1494,"r0,d5")/2+COUNTIF($G1494:$BP1494,"p5,d5")/2</f>
        <v/>
      </c>
      <c r="BS1494" s="62">
        <f>COUNTIF($G1494:$BP1494,"b")+COUNTIF($G1494:$BP1494,"r0,b5")/2+COUNTIF($G1494:$BP1494,"p5,b5")/2</f>
        <v/>
      </c>
      <c r="BT1494" s="62">
        <f>COUNTIF($G1494:$BP1494,"c")+COUNTIF($G1494:$BP1494,"r0,c5")/2+COUNTIF($G1494:$BP1494,"p5,c5")/2</f>
        <v/>
      </c>
      <c r="BU1494" s="62">
        <f>COUNTIF($G1494:$BP1494,"KH")+COUNTIF($G1494:$BP1494,"TL")+COUNTIF($G1494:$BP1494,"L")</f>
        <v/>
      </c>
      <c r="BV1494" s="62" t="n"/>
      <c r="BW1494" s="62">
        <f>COUNTIF($G1494:$BP1494,"hh")</f>
        <v/>
      </c>
      <c r="BX1494" s="62">
        <f>COUNTIF($G1494:$BP1494,"nt7")</f>
        <v/>
      </c>
      <c r="BY1494" s="62">
        <f>COUNTIF($G1494:$BP1494,"P")+COUNTIF($G1494:$BP1494,"p5,a5")/2+COUNTIF($G1494:$BP1494,"p5,b5")/2+COUNTIF($G1494:$BP1494,"p5,c5")/2+COUNTIF($G1494:$BP1494,"p5,d5")/2</f>
        <v/>
      </c>
      <c r="BZ1494" s="63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4">
        <f>IF(BZ1494&gt;25,4,IF(BZ1494&gt;18,3,IF(BZ1494&gt;12,2,IF(BZ1494&gt;4,1,0))))-BX1494-2+1</f>
        <v/>
      </c>
      <c r="CE1494" s="30" t="n"/>
      <c r="CF1494" s="64">
        <f>CD1494*CI1494</f>
        <v/>
      </c>
      <c r="CG1494" s="65">
        <f>F1494-BY1494+1</f>
        <v/>
      </c>
      <c r="CH1494" s="64">
        <f>CE1494*16</f>
        <v/>
      </c>
      <c r="CI1494" s="66">
        <f>VLOOKUP(A1494,[1]DATA!$A$6:$AI$331,34,0)</f>
        <v/>
      </c>
      <c r="CJ1494" s="67">
        <f>VLOOKUP(A1494,[2]CHAMCONG!A$7:CI$333,79,0)</f>
        <v/>
      </c>
      <c r="CK1494" s="68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62">
        <f>COUNTIF($G1495:$BP1495,"a")+COUNTIF($G1495:$BP1495,"r0,a5")/2+COUNTIF($G1495:$BP1495,"p5,a5")/2</f>
        <v/>
      </c>
      <c r="BR1495" s="62">
        <f>COUNTIF($G1495:$BP1495,"d")+COUNTIF($G1495:$BP1495,"r0,d5")/2+COUNTIF($G1495:$BP1495,"p5,d5")/2</f>
        <v/>
      </c>
      <c r="BS1495" s="62">
        <f>COUNTIF($G1495:$BP1495,"b")+COUNTIF($G1495:$BP1495,"r0,b5")/2+COUNTIF($G1495:$BP1495,"p5,b5")/2</f>
        <v/>
      </c>
      <c r="BT1495" s="62">
        <f>COUNTIF($G1495:$BP1495,"c")+COUNTIF($G1495:$BP1495,"r0,c5")/2+COUNTIF($G1495:$BP1495,"p5,c5")/2</f>
        <v/>
      </c>
      <c r="BU1495" s="62">
        <f>COUNTIF($G1495:$BP1495,"KH")+COUNTIF($G1495:$BP1495,"TL")+COUNTIF($G1495:$BP1495,"L")</f>
        <v/>
      </c>
      <c r="BV1495" s="62" t="n"/>
      <c r="BW1495" s="62">
        <f>COUNTIF($G1495:$BP1495,"hh")</f>
        <v/>
      </c>
      <c r="BX1495" s="62">
        <f>COUNTIF($G1495:$BP1495,"nt7")</f>
        <v/>
      </c>
      <c r="BY1495" s="62">
        <f>COUNTIF($G1495:$BP1495,"P")+COUNTIF($G1495:$BP1495,"p5,a5")/2+COUNTIF($G1495:$BP1495,"p5,b5")/2+COUNTIF($G1495:$BP1495,"p5,c5")/2+COUNTIF($G1495:$BP1495,"p5,d5")/2</f>
        <v/>
      </c>
      <c r="BZ1495" s="63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4">
        <f>IF(BZ1495&gt;25,4,IF(BZ1495&gt;18,3,IF(BZ1495&gt;12,2,IF(BZ1495&gt;4,1,0))))-BX1495-2+1</f>
        <v/>
      </c>
      <c r="CE1495" s="30" t="n"/>
      <c r="CF1495" s="64">
        <f>CD1495*CI1495</f>
        <v/>
      </c>
      <c r="CG1495" s="65">
        <f>F1495-BY1495+1</f>
        <v/>
      </c>
      <c r="CH1495" s="64">
        <f>CE1495*16</f>
        <v/>
      </c>
      <c r="CI1495" s="66">
        <f>VLOOKUP(A1495,[1]DATA!$A$6:$AI$331,34,0)</f>
        <v/>
      </c>
      <c r="CJ1495" s="67">
        <f>VLOOKUP(A1495,[2]CHAMCONG!A$7:CI$333,79,0)</f>
        <v/>
      </c>
      <c r="CK1495" s="68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62">
        <f>COUNTIF($G1496:$BP1496,"a")+COUNTIF($G1496:$BP1496,"r0,a5")/2+COUNTIF($G1496:$BP1496,"p5,a5")/2</f>
        <v/>
      </c>
      <c r="BR1496" s="62">
        <f>COUNTIF($G1496:$BP1496,"d")+COUNTIF($G1496:$BP1496,"r0,d5")/2+COUNTIF($G1496:$BP1496,"p5,d5")/2</f>
        <v/>
      </c>
      <c r="BS1496" s="62">
        <f>COUNTIF($G1496:$BP1496,"b")+COUNTIF($G1496:$BP1496,"r0,b5")/2+COUNTIF($G1496:$BP1496,"p5,b5")/2</f>
        <v/>
      </c>
      <c r="BT1496" s="62">
        <f>COUNTIF($G1496:$BP1496,"c")+COUNTIF($G1496:$BP1496,"r0,c5")/2+COUNTIF($G1496:$BP1496,"p5,c5")/2</f>
        <v/>
      </c>
      <c r="BU1496" s="62">
        <f>COUNTIF($G1496:$BP1496,"KH")+COUNTIF($G1496:$BP1496,"TL")+COUNTIF($G1496:$BP1496,"L")</f>
        <v/>
      </c>
      <c r="BV1496" s="62" t="n"/>
      <c r="BW1496" s="62">
        <f>COUNTIF($G1496:$BP1496,"hh")</f>
        <v/>
      </c>
      <c r="BX1496" s="62">
        <f>COUNTIF($G1496:$BP1496,"nt7")</f>
        <v/>
      </c>
      <c r="BY1496" s="62">
        <f>COUNTIF($G1496:$BP1496,"P")+COUNTIF($G1496:$BP1496,"p5,a5")/2+COUNTIF($G1496:$BP1496,"p5,b5")/2+COUNTIF($G1496:$BP1496,"p5,c5")/2+COUNTIF($G1496:$BP1496,"p5,d5")/2</f>
        <v/>
      </c>
      <c r="BZ1496" s="63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4">
        <f>IF(BZ1496&gt;25,4,IF(BZ1496&gt;18,3,IF(BZ1496&gt;12,2,IF(BZ1496&gt;4,1,0))))-BX1496-2+1</f>
        <v/>
      </c>
      <c r="CE1496" s="30" t="n"/>
      <c r="CF1496" s="64">
        <f>CD1496*CI1496</f>
        <v/>
      </c>
      <c r="CG1496" s="65">
        <f>F1496-BY1496+1</f>
        <v/>
      </c>
      <c r="CH1496" s="64">
        <f>CE1496*16</f>
        <v/>
      </c>
      <c r="CI1496" s="66">
        <f>VLOOKUP(A1496,[1]DATA!$A$6:$AI$331,34,0)</f>
        <v/>
      </c>
      <c r="CJ1496" s="67">
        <f>VLOOKUP(A1496,[2]CHAMCONG!A$7:CI$333,79,0)</f>
        <v/>
      </c>
      <c r="CK1496" s="68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62">
        <f>COUNTIF($G1497:$BP1497,"a")+COUNTIF($G1497:$BP1497,"r0,a5")/2+COUNTIF($G1497:$BP1497,"p5,a5")/2</f>
        <v/>
      </c>
      <c r="BR1497" s="62">
        <f>COUNTIF($G1497:$BP1497,"d")+COUNTIF($G1497:$BP1497,"r0,d5")/2+COUNTIF($G1497:$BP1497,"p5,d5")/2</f>
        <v/>
      </c>
      <c r="BS1497" s="62">
        <f>COUNTIF($G1497:$BP1497,"b")+COUNTIF($G1497:$BP1497,"r0,b5")/2+COUNTIF($G1497:$BP1497,"p5,b5")/2</f>
        <v/>
      </c>
      <c r="BT1497" s="62">
        <f>COUNTIF($G1497:$BP1497,"c")+COUNTIF($G1497:$BP1497,"r0,c5")/2+COUNTIF($G1497:$BP1497,"p5,c5")/2</f>
        <v/>
      </c>
      <c r="BU1497" s="62">
        <f>COUNTIF($G1497:$BP1497,"KH")+COUNTIF($G1497:$BP1497,"TL")+COUNTIF($G1497:$BP1497,"L")</f>
        <v/>
      </c>
      <c r="BV1497" s="62" t="n"/>
      <c r="BW1497" s="62">
        <f>COUNTIF($G1497:$BP1497,"hh")</f>
        <v/>
      </c>
      <c r="BX1497" s="62">
        <f>COUNTIF($G1497:$BP1497,"nt7")</f>
        <v/>
      </c>
      <c r="BY1497" s="62">
        <f>COUNTIF($G1497:$BP1497,"P")+COUNTIF($G1497:$BP1497,"p5,a5")/2+COUNTIF($G1497:$BP1497,"p5,b5")/2+COUNTIF($G1497:$BP1497,"p5,c5")/2+COUNTIF($G1497:$BP1497,"p5,d5")/2</f>
        <v/>
      </c>
      <c r="BZ1497" s="63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4">
        <f>IF(BZ1497&gt;25,4,IF(BZ1497&gt;18,3,IF(BZ1497&gt;12,2,IF(BZ1497&gt;4,1,0))))-BX1497-2+1</f>
        <v/>
      </c>
      <c r="CE1497" s="30" t="n"/>
      <c r="CF1497" s="64">
        <f>CD1497*CI1497</f>
        <v/>
      </c>
      <c r="CG1497" s="65">
        <f>F1497-BY1497+1</f>
        <v/>
      </c>
      <c r="CH1497" s="64">
        <f>CE1497*16</f>
        <v/>
      </c>
      <c r="CI1497" s="66">
        <f>VLOOKUP(A1497,[1]DATA!$A$6:$AI$331,34,0)</f>
        <v/>
      </c>
      <c r="CJ1497" s="67">
        <f>VLOOKUP(A1497,[2]CHAMCONG!A$7:CI$333,79,0)</f>
        <v/>
      </c>
      <c r="CK1497" s="68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62">
        <f>COUNTIF($G1498:$BP1498,"a")+COUNTIF($G1498:$BP1498,"r0,a5")/2+COUNTIF($G1498:$BP1498,"p5,a5")/2</f>
        <v/>
      </c>
      <c r="BR1498" s="62">
        <f>COUNTIF($G1498:$BP1498,"d")+COUNTIF($G1498:$BP1498,"r0,d5")/2+COUNTIF($G1498:$BP1498,"p5,d5")/2</f>
        <v/>
      </c>
      <c r="BS1498" s="62">
        <f>COUNTIF($G1498:$BP1498,"b")+COUNTIF($G1498:$BP1498,"r0,b5")/2+COUNTIF($G1498:$BP1498,"p5,b5")/2</f>
        <v/>
      </c>
      <c r="BT1498" s="62">
        <f>COUNTIF($G1498:$BP1498,"c")+COUNTIF($G1498:$BP1498,"r0,c5")/2+COUNTIF($G1498:$BP1498,"p5,c5")/2</f>
        <v/>
      </c>
      <c r="BU1498" s="62">
        <f>COUNTIF($G1498:$BP1498,"KH")+COUNTIF($G1498:$BP1498,"TL")+COUNTIF($G1498:$BP1498,"L")</f>
        <v/>
      </c>
      <c r="BV1498" s="62" t="n"/>
      <c r="BW1498" s="62">
        <f>COUNTIF($G1498:$BP1498,"hh")</f>
        <v/>
      </c>
      <c r="BX1498" s="62">
        <f>COUNTIF($G1498:$BP1498,"nt7")</f>
        <v/>
      </c>
      <c r="BY1498" s="62">
        <f>COUNTIF($G1498:$BP1498,"P")+COUNTIF($G1498:$BP1498,"p5,a5")/2+COUNTIF($G1498:$BP1498,"p5,b5")/2+COUNTIF($G1498:$BP1498,"p5,c5")/2+COUNTIF($G1498:$BP1498,"p5,d5")/2</f>
        <v/>
      </c>
      <c r="BZ1498" s="63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4">
        <f>IF(BZ1498&gt;25,4,IF(BZ1498&gt;18,3,IF(BZ1498&gt;12,2,IF(BZ1498&gt;4,1,0))))-BX1498-2+1</f>
        <v/>
      </c>
      <c r="CE1498" s="30" t="n"/>
      <c r="CF1498" s="64">
        <f>CD1498*CI1498</f>
        <v/>
      </c>
      <c r="CG1498" s="65">
        <f>F1498-BY1498+1</f>
        <v/>
      </c>
      <c r="CH1498" s="64">
        <f>CE1498*16</f>
        <v/>
      </c>
      <c r="CI1498" s="66">
        <f>VLOOKUP(A1498,[1]DATA!$A$6:$AI$331,34,0)</f>
        <v/>
      </c>
      <c r="CJ1498" s="67">
        <f>VLOOKUP(A1498,[2]CHAMCONG!A$7:CI$333,79,0)</f>
        <v/>
      </c>
      <c r="CK1498" s="68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62">
        <f>COUNTIF($G1499:$BP1499,"a")+COUNTIF($G1499:$BP1499,"r0,a5")/2+COUNTIF($G1499:$BP1499,"p5,a5")/2</f>
        <v/>
      </c>
      <c r="BR1499" s="62">
        <f>COUNTIF($G1499:$BP1499,"d")+COUNTIF($G1499:$BP1499,"r0,d5")/2+COUNTIF($G1499:$BP1499,"p5,d5")/2</f>
        <v/>
      </c>
      <c r="BS1499" s="62">
        <f>COUNTIF($G1499:$BP1499,"b")+COUNTIF($G1499:$BP1499,"r0,b5")/2+COUNTIF($G1499:$BP1499,"p5,b5")/2</f>
        <v/>
      </c>
      <c r="BT1499" s="62">
        <f>COUNTIF($G1499:$BP1499,"c")+COUNTIF($G1499:$BP1499,"r0,c5")/2+COUNTIF($G1499:$BP1499,"p5,c5")/2</f>
        <v/>
      </c>
      <c r="BU1499" s="62">
        <f>COUNTIF($G1499:$BP1499,"KH")+COUNTIF($G1499:$BP1499,"TL")+COUNTIF($G1499:$BP1499,"L")</f>
        <v/>
      </c>
      <c r="BV1499" s="62" t="n"/>
      <c r="BW1499" s="62">
        <f>COUNTIF($G1499:$BP1499,"hh")</f>
        <v/>
      </c>
      <c r="BX1499" s="62">
        <f>COUNTIF($G1499:$BP1499,"nt7")</f>
        <v/>
      </c>
      <c r="BY1499" s="62">
        <f>COUNTIF($G1499:$BP1499,"P")+COUNTIF($G1499:$BP1499,"p5,a5")/2+COUNTIF($G1499:$BP1499,"p5,b5")/2+COUNTIF($G1499:$BP1499,"p5,c5")/2+COUNTIF($G1499:$BP1499,"p5,d5")/2</f>
        <v/>
      </c>
      <c r="BZ1499" s="63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4">
        <f>IF(BZ1499&gt;25,4,IF(BZ1499&gt;18,3,IF(BZ1499&gt;12,2,IF(BZ1499&gt;4,1,0))))-BX1499-2+1</f>
        <v/>
      </c>
      <c r="CE1499" s="30" t="n"/>
      <c r="CF1499" s="64">
        <f>CD1499*CI1499</f>
        <v/>
      </c>
      <c r="CG1499" s="65">
        <f>F1499-BY1499+1</f>
        <v/>
      </c>
      <c r="CH1499" s="64">
        <f>CE1499*16</f>
        <v/>
      </c>
      <c r="CI1499" s="66">
        <f>VLOOKUP(A1499,[1]DATA!$A$6:$AI$331,34,0)</f>
        <v/>
      </c>
      <c r="CJ1499" s="67">
        <f>VLOOKUP(A1499,[2]CHAMCONG!A$7:CI$333,79,0)</f>
        <v/>
      </c>
      <c r="CK1499" s="68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62">
        <f>COUNTIF($G1500:$BP1500,"a")+COUNTIF($G1500:$BP1500,"r0,a5")/2+COUNTIF($G1500:$BP1500,"p5,a5")/2</f>
        <v/>
      </c>
      <c r="BR1500" s="62">
        <f>COUNTIF($G1500:$BP1500,"d")+COUNTIF($G1500:$BP1500,"r0,d5")/2+COUNTIF($G1500:$BP1500,"p5,d5")/2</f>
        <v/>
      </c>
      <c r="BS1500" s="62">
        <f>COUNTIF($G1500:$BP1500,"b")+COUNTIF($G1500:$BP1500,"r0,b5")/2+COUNTIF($G1500:$BP1500,"p5,b5")/2</f>
        <v/>
      </c>
      <c r="BT1500" s="62">
        <f>COUNTIF($G1500:$BP1500,"c")+COUNTIF($G1500:$BP1500,"r0,c5")/2+COUNTIF($G1500:$BP1500,"p5,c5")/2</f>
        <v/>
      </c>
      <c r="BU1500" s="62">
        <f>COUNTIF($G1500:$BP1500,"KH")+COUNTIF($G1500:$BP1500,"TL")+COUNTIF($G1500:$BP1500,"L")</f>
        <v/>
      </c>
      <c r="BV1500" s="62" t="n"/>
      <c r="BW1500" s="62">
        <f>COUNTIF($G1500:$BP1500,"hh")</f>
        <v/>
      </c>
      <c r="BX1500" s="62">
        <f>COUNTIF($G1500:$BP1500,"nt7")</f>
        <v/>
      </c>
      <c r="BY1500" s="62">
        <f>COUNTIF($G1500:$BP1500,"P")+COUNTIF($G1500:$BP1500,"p5,a5")/2+COUNTIF($G1500:$BP1500,"p5,b5")/2+COUNTIF($G1500:$BP1500,"p5,c5")/2+COUNTIF($G1500:$BP1500,"p5,d5")/2</f>
        <v/>
      </c>
      <c r="BZ1500" s="63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4">
        <f>IF(BZ1500&gt;25,4,IF(BZ1500&gt;18,3,IF(BZ1500&gt;12,2,IF(BZ1500&gt;4,1,0))))-BX1500-2+1</f>
        <v/>
      </c>
      <c r="CE1500" s="30" t="n"/>
      <c r="CF1500" s="64">
        <f>CD1500*CI1500</f>
        <v/>
      </c>
      <c r="CG1500" s="65">
        <f>F1500-BY1500+1</f>
        <v/>
      </c>
      <c r="CH1500" s="64">
        <f>CE1500*16</f>
        <v/>
      </c>
      <c r="CI1500" s="66">
        <f>VLOOKUP(A1500,[1]DATA!$A$6:$AI$331,34,0)</f>
        <v/>
      </c>
      <c r="CJ1500" s="67">
        <f>VLOOKUP(A1500,[2]CHAMCONG!A$7:CI$333,79,0)</f>
        <v/>
      </c>
      <c r="CK1500" s="68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62">
        <f>COUNTIF($G1501:$BP1501,"a")+COUNTIF($G1501:$BP1501,"r0,a5")/2+COUNTIF($G1501:$BP1501,"p5,a5")/2</f>
        <v/>
      </c>
      <c r="BR1501" s="62">
        <f>COUNTIF($G1501:$BP1501,"d")+COUNTIF($G1501:$BP1501,"r0,d5")/2+COUNTIF($G1501:$BP1501,"p5,d5")/2</f>
        <v/>
      </c>
      <c r="BS1501" s="62">
        <f>COUNTIF($G1501:$BP1501,"b")+COUNTIF($G1501:$BP1501,"r0,b5")/2+COUNTIF($G1501:$BP1501,"p5,b5")/2</f>
        <v/>
      </c>
      <c r="BT1501" s="62">
        <f>COUNTIF($G1501:$BP1501,"c")+COUNTIF($G1501:$BP1501,"r0,c5")/2+COUNTIF($G1501:$BP1501,"p5,c5")/2</f>
        <v/>
      </c>
      <c r="BU1501" s="62">
        <f>COUNTIF($G1501:$BP1501,"KH")+COUNTIF($G1501:$BP1501,"TL")+COUNTIF($G1501:$BP1501,"L")</f>
        <v/>
      </c>
      <c r="BV1501" s="62" t="n"/>
      <c r="BW1501" s="62">
        <f>COUNTIF($G1501:$BP1501,"hh")</f>
        <v/>
      </c>
      <c r="BX1501" s="62">
        <f>COUNTIF($G1501:$BP1501,"nt7")</f>
        <v/>
      </c>
      <c r="BY1501" s="62">
        <f>COUNTIF($G1501:$BP1501,"P")+COUNTIF($G1501:$BP1501,"p5,a5")/2+COUNTIF($G1501:$BP1501,"p5,b5")/2+COUNTIF($G1501:$BP1501,"p5,c5")/2+COUNTIF($G1501:$BP1501,"p5,d5")/2</f>
        <v/>
      </c>
      <c r="BZ1501" s="63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4">
        <f>IF(BZ1501&gt;25,4,IF(BZ1501&gt;18,3,IF(BZ1501&gt;12,2,IF(BZ1501&gt;4,1,0))))-BX1501-2+1</f>
        <v/>
      </c>
      <c r="CE1501" s="30" t="n"/>
      <c r="CF1501" s="64">
        <f>CD1501*CI1501</f>
        <v/>
      </c>
      <c r="CG1501" s="65">
        <f>F1501-BY1501+1</f>
        <v/>
      </c>
      <c r="CH1501" s="64">
        <f>CE1501*16</f>
        <v/>
      </c>
      <c r="CI1501" s="66">
        <f>VLOOKUP(A1501,[1]DATA!$A$6:$AI$331,34,0)</f>
        <v/>
      </c>
      <c r="CJ1501" s="67">
        <f>VLOOKUP(A1501,[2]CHAMCONG!A$7:CI$333,79,0)</f>
        <v/>
      </c>
      <c r="CK1501" s="68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62">
        <f>COUNTIF($G1502:$BP1502,"a")+COUNTIF($G1502:$BP1502,"r0,a5")/2+COUNTIF($G1502:$BP1502,"p5,a5")/2</f>
        <v/>
      </c>
      <c r="BR1502" s="62">
        <f>COUNTIF($G1502:$BP1502,"d")+COUNTIF($G1502:$BP1502,"r0,d5")/2+COUNTIF($G1502:$BP1502,"p5,d5")/2</f>
        <v/>
      </c>
      <c r="BS1502" s="62">
        <f>COUNTIF($G1502:$BP1502,"b")+COUNTIF($G1502:$BP1502,"r0,b5")/2+COUNTIF($G1502:$BP1502,"p5,b5")/2</f>
        <v/>
      </c>
      <c r="BT1502" s="62">
        <f>COUNTIF($G1502:$BP1502,"c")+COUNTIF($G1502:$BP1502,"r0,c5")/2+COUNTIF($G1502:$BP1502,"p5,c5")/2</f>
        <v/>
      </c>
      <c r="BU1502" s="62">
        <f>COUNTIF($G1502:$BP1502,"KH")+COUNTIF($G1502:$BP1502,"TL")+COUNTIF($G1502:$BP1502,"L")</f>
        <v/>
      </c>
      <c r="BV1502" s="62" t="n"/>
      <c r="BW1502" s="62">
        <f>COUNTIF($G1502:$BP1502,"hh")</f>
        <v/>
      </c>
      <c r="BX1502" s="62">
        <f>COUNTIF($G1502:$BP1502,"nt7")</f>
        <v/>
      </c>
      <c r="BY1502" s="62">
        <f>COUNTIF($G1502:$BP1502,"P")+COUNTIF($G1502:$BP1502,"p5,a5")/2+COUNTIF($G1502:$BP1502,"p5,b5")/2+COUNTIF($G1502:$BP1502,"p5,c5")/2+COUNTIF($G1502:$BP1502,"p5,d5")/2</f>
        <v/>
      </c>
      <c r="BZ1502" s="63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4">
        <f>IF(BZ1502&gt;25,4,IF(BZ1502&gt;18,3,IF(BZ1502&gt;12,2,IF(BZ1502&gt;4,1,0))))-BX1502-2+1</f>
        <v/>
      </c>
      <c r="CE1502" s="30" t="n"/>
      <c r="CF1502" s="64">
        <f>CD1502*CI1502</f>
        <v/>
      </c>
      <c r="CG1502" s="65">
        <f>F1502-BY1502+1</f>
        <v/>
      </c>
      <c r="CH1502" s="64">
        <f>CE1502*16</f>
        <v/>
      </c>
      <c r="CI1502" s="66">
        <f>VLOOKUP(A1502,[1]DATA!$A$6:$AI$331,34,0)</f>
        <v/>
      </c>
      <c r="CJ1502" s="67">
        <f>VLOOKUP(A1502,[2]CHAMCONG!A$7:CI$333,79,0)</f>
        <v/>
      </c>
      <c r="CK1502" s="68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62">
        <f>COUNTIF($G1503:$BP1503,"a")+COUNTIF($G1503:$BP1503,"r0,a5")/2+COUNTIF($G1503:$BP1503,"p5,a5")/2</f>
        <v/>
      </c>
      <c r="BR1503" s="62">
        <f>COUNTIF($G1503:$BP1503,"d")+COUNTIF($G1503:$BP1503,"r0,d5")/2+COUNTIF($G1503:$BP1503,"p5,d5")/2</f>
        <v/>
      </c>
      <c r="BS1503" s="62">
        <f>COUNTIF($G1503:$BP1503,"b")+COUNTIF($G1503:$BP1503,"r0,b5")/2+COUNTIF($G1503:$BP1503,"p5,b5")/2</f>
        <v/>
      </c>
      <c r="BT1503" s="62">
        <f>COUNTIF($G1503:$BP1503,"c")+COUNTIF($G1503:$BP1503,"r0,c5")/2+COUNTIF($G1503:$BP1503,"p5,c5")/2</f>
        <v/>
      </c>
      <c r="BU1503" s="62">
        <f>COUNTIF($G1503:$BP1503,"KH")+COUNTIF($G1503:$BP1503,"TL")+COUNTIF($G1503:$BP1503,"L")</f>
        <v/>
      </c>
      <c r="BV1503" s="62" t="n"/>
      <c r="BW1503" s="62">
        <f>COUNTIF($G1503:$BP1503,"hh")</f>
        <v/>
      </c>
      <c r="BX1503" s="62">
        <f>COUNTIF($G1503:$BP1503,"nt7")</f>
        <v/>
      </c>
      <c r="BY1503" s="62">
        <f>COUNTIF($G1503:$BP1503,"P")+COUNTIF($G1503:$BP1503,"p5,a5")/2+COUNTIF($G1503:$BP1503,"p5,b5")/2+COUNTIF($G1503:$BP1503,"p5,c5")/2+COUNTIF($G1503:$BP1503,"p5,d5")/2</f>
        <v/>
      </c>
      <c r="BZ1503" s="63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4">
        <f>IF(BZ1503&gt;25,4,IF(BZ1503&gt;18,3,IF(BZ1503&gt;12,2,IF(BZ1503&gt;4,1,0))))-BX1503-2+1</f>
        <v/>
      </c>
      <c r="CE1503" s="30" t="n"/>
      <c r="CF1503" s="64">
        <f>CD1503*CI1503</f>
        <v/>
      </c>
      <c r="CG1503" s="65">
        <f>F1503-BY1503+1</f>
        <v/>
      </c>
      <c r="CH1503" s="64">
        <f>CE1503*16</f>
        <v/>
      </c>
      <c r="CI1503" s="66">
        <f>VLOOKUP(A1503,[1]DATA!$A$6:$AI$331,34,0)</f>
        <v/>
      </c>
      <c r="CJ1503" s="67">
        <f>VLOOKUP(A1503,[2]CHAMCONG!A$7:CI$333,79,0)</f>
        <v/>
      </c>
      <c r="CK1503" s="68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62">
        <f>COUNTIF($G1504:$BP1504,"a")+COUNTIF($G1504:$BP1504,"r0,a5")/2+COUNTIF($G1504:$BP1504,"p5,a5")/2</f>
        <v/>
      </c>
      <c r="BR1504" s="62">
        <f>COUNTIF($G1504:$BP1504,"d")+COUNTIF($G1504:$BP1504,"r0,d5")/2+COUNTIF($G1504:$BP1504,"p5,d5")/2</f>
        <v/>
      </c>
      <c r="BS1504" s="62">
        <f>COUNTIF($G1504:$BP1504,"b")+COUNTIF($G1504:$BP1504,"r0,b5")/2+COUNTIF($G1504:$BP1504,"p5,b5")/2</f>
        <v/>
      </c>
      <c r="BT1504" s="62">
        <f>COUNTIF($G1504:$BP1504,"c")+COUNTIF($G1504:$BP1504,"r0,c5")/2+COUNTIF($G1504:$BP1504,"p5,c5")/2</f>
        <v/>
      </c>
      <c r="BU1504" s="62">
        <f>COUNTIF($G1504:$BP1504,"KH")+COUNTIF($G1504:$BP1504,"TL")+COUNTIF($G1504:$BP1504,"L")</f>
        <v/>
      </c>
      <c r="BV1504" s="62" t="n"/>
      <c r="BW1504" s="62">
        <f>COUNTIF($G1504:$BP1504,"hh")</f>
        <v/>
      </c>
      <c r="BX1504" s="62">
        <f>COUNTIF($G1504:$BP1504,"nt7")</f>
        <v/>
      </c>
      <c r="BY1504" s="62">
        <f>COUNTIF($G1504:$BP1504,"P")+COUNTIF($G1504:$BP1504,"p5,a5")/2+COUNTIF($G1504:$BP1504,"p5,b5")/2+COUNTIF($G1504:$BP1504,"p5,c5")/2+COUNTIF($G1504:$BP1504,"p5,d5")/2</f>
        <v/>
      </c>
      <c r="BZ1504" s="63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4">
        <f>IF(BZ1504&gt;25,4,IF(BZ1504&gt;18,3,IF(BZ1504&gt;12,2,IF(BZ1504&gt;4,1,0))))-BX1504-2+1</f>
        <v/>
      </c>
      <c r="CE1504" s="30" t="n"/>
      <c r="CF1504" s="64">
        <f>CD1504*CI1504</f>
        <v/>
      </c>
      <c r="CG1504" s="65">
        <f>F1504-BY1504+1</f>
        <v/>
      </c>
      <c r="CH1504" s="64">
        <f>CE1504*16</f>
        <v/>
      </c>
      <c r="CI1504" s="66">
        <f>VLOOKUP(A1504,[1]DATA!$A$6:$AI$331,34,0)</f>
        <v/>
      </c>
      <c r="CJ1504" s="67">
        <f>VLOOKUP(A1504,[2]CHAMCONG!A$7:CI$333,79,0)</f>
        <v/>
      </c>
      <c r="CK1504" s="68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62">
        <f>COUNTIF($G1505:$BP1505,"a")+COUNTIF($G1505:$BP1505,"r0,a5")/2+COUNTIF($G1505:$BP1505,"p5,a5")/2</f>
        <v/>
      </c>
      <c r="BR1505" s="62">
        <f>COUNTIF($G1505:$BP1505,"d")+COUNTIF($G1505:$BP1505,"r0,d5")/2+COUNTIF($G1505:$BP1505,"p5,d5")/2</f>
        <v/>
      </c>
      <c r="BS1505" s="62">
        <f>COUNTIF($G1505:$BP1505,"b")+COUNTIF($G1505:$BP1505,"r0,b5")/2+COUNTIF($G1505:$BP1505,"p5,b5")/2</f>
        <v/>
      </c>
      <c r="BT1505" s="62">
        <f>COUNTIF($G1505:$BP1505,"c")+COUNTIF($G1505:$BP1505,"r0,c5")/2+COUNTIF($G1505:$BP1505,"p5,c5")/2</f>
        <v/>
      </c>
      <c r="BU1505" s="62">
        <f>COUNTIF($G1505:$BP1505,"KH")+COUNTIF($G1505:$BP1505,"TL")+COUNTIF($G1505:$BP1505,"L")</f>
        <v/>
      </c>
      <c r="BV1505" s="62" t="n"/>
      <c r="BW1505" s="62">
        <f>COUNTIF($G1505:$BP1505,"hh")</f>
        <v/>
      </c>
      <c r="BX1505" s="62">
        <f>COUNTIF($G1505:$BP1505,"nt7")</f>
        <v/>
      </c>
      <c r="BY1505" s="62">
        <f>COUNTIF($G1505:$BP1505,"P")+COUNTIF($G1505:$BP1505,"p5,a5")/2+COUNTIF($G1505:$BP1505,"p5,b5")/2+COUNTIF($G1505:$BP1505,"p5,c5")/2+COUNTIF($G1505:$BP1505,"p5,d5")/2</f>
        <v/>
      </c>
      <c r="BZ1505" s="63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4">
        <f>IF(BZ1505&gt;25,4,IF(BZ1505&gt;18,3,IF(BZ1505&gt;12,2,IF(BZ1505&gt;4,1,0))))-BX1505-2+1</f>
        <v/>
      </c>
      <c r="CE1505" s="30" t="n"/>
      <c r="CF1505" s="64">
        <f>CD1505*CI1505</f>
        <v/>
      </c>
      <c r="CG1505" s="65">
        <f>F1505-BY1505+1</f>
        <v/>
      </c>
      <c r="CH1505" s="64">
        <f>CE1505*16</f>
        <v/>
      </c>
      <c r="CI1505" s="66">
        <f>VLOOKUP(A1505,[1]DATA!$A$6:$AI$331,34,0)</f>
        <v/>
      </c>
      <c r="CJ1505" s="67">
        <f>VLOOKUP(A1505,[2]CHAMCONG!A$7:CI$333,79,0)</f>
        <v/>
      </c>
      <c r="CK1505" s="68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62">
        <f>COUNTIF($G1506:$BP1506,"a")+COUNTIF($G1506:$BP1506,"r0,a5")/2+COUNTIF($G1506:$BP1506,"p5,a5")/2</f>
        <v/>
      </c>
      <c r="BR1506" s="62">
        <f>COUNTIF($G1506:$BP1506,"d")+COUNTIF($G1506:$BP1506,"r0,d5")/2+COUNTIF($G1506:$BP1506,"p5,d5")/2</f>
        <v/>
      </c>
      <c r="BS1506" s="62">
        <f>COUNTIF($G1506:$BP1506,"b")+COUNTIF($G1506:$BP1506,"r0,b5")/2+COUNTIF($G1506:$BP1506,"p5,b5")/2</f>
        <v/>
      </c>
      <c r="BT1506" s="62">
        <f>COUNTIF($G1506:$BP1506,"c")+COUNTIF($G1506:$BP1506,"r0,c5")/2+COUNTIF($G1506:$BP1506,"p5,c5")/2</f>
        <v/>
      </c>
      <c r="BU1506" s="62">
        <f>COUNTIF($G1506:$BP1506,"KH")+COUNTIF($G1506:$BP1506,"TL")+COUNTIF($G1506:$BP1506,"L")</f>
        <v/>
      </c>
      <c r="BV1506" s="62" t="n"/>
      <c r="BW1506" s="62">
        <f>COUNTIF($G1506:$BP1506,"hh")</f>
        <v/>
      </c>
      <c r="BX1506" s="62">
        <f>COUNTIF($G1506:$BP1506,"nt7")</f>
        <v/>
      </c>
      <c r="BY1506" s="62">
        <f>COUNTIF($G1506:$BP1506,"P")+COUNTIF($G1506:$BP1506,"p5,a5")/2+COUNTIF($G1506:$BP1506,"p5,b5")/2+COUNTIF($G1506:$BP1506,"p5,c5")/2+COUNTIF($G1506:$BP1506,"p5,d5")/2</f>
        <v/>
      </c>
      <c r="BZ1506" s="63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4">
        <f>IF(BZ1506&gt;25,4,IF(BZ1506&gt;18,3,IF(BZ1506&gt;12,2,IF(BZ1506&gt;4,1,0))))-BX1506-2+1</f>
        <v/>
      </c>
      <c r="CE1506" s="30" t="n"/>
      <c r="CF1506" s="64">
        <f>CD1506*CI1506</f>
        <v/>
      </c>
      <c r="CG1506" s="65">
        <f>F1506-BY1506+1</f>
        <v/>
      </c>
      <c r="CH1506" s="64">
        <f>CE1506*16</f>
        <v/>
      </c>
      <c r="CI1506" s="66">
        <f>VLOOKUP(A1506,[1]DATA!$A$6:$AI$331,34,0)</f>
        <v/>
      </c>
      <c r="CJ1506" s="67">
        <f>VLOOKUP(A1506,[2]CHAMCONG!A$7:CI$333,79,0)</f>
        <v/>
      </c>
      <c r="CK1506" s="68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62">
        <f>COUNTIF($G1507:$BP1507,"a")+COUNTIF($G1507:$BP1507,"r0,a5")/2+COUNTIF($G1507:$BP1507,"p5,a5")/2</f>
        <v/>
      </c>
      <c r="BR1507" s="62">
        <f>COUNTIF($G1507:$BP1507,"d")+COUNTIF($G1507:$BP1507,"r0,d5")/2+COUNTIF($G1507:$BP1507,"p5,d5")/2</f>
        <v/>
      </c>
      <c r="BS1507" s="62">
        <f>COUNTIF($G1507:$BP1507,"b")+COUNTIF($G1507:$BP1507,"r0,b5")/2+COUNTIF($G1507:$BP1507,"p5,b5")/2</f>
        <v/>
      </c>
      <c r="BT1507" s="62">
        <f>COUNTIF($G1507:$BP1507,"c")+COUNTIF($G1507:$BP1507,"r0,c5")/2+COUNTIF($G1507:$BP1507,"p5,c5")/2</f>
        <v/>
      </c>
      <c r="BU1507" s="62">
        <f>COUNTIF($G1507:$BP1507,"KH")+COUNTIF($G1507:$BP1507,"TL")+COUNTIF($G1507:$BP1507,"L")</f>
        <v/>
      </c>
      <c r="BV1507" s="62" t="n"/>
      <c r="BW1507" s="62">
        <f>COUNTIF($G1507:$BP1507,"hh")</f>
        <v/>
      </c>
      <c r="BX1507" s="62">
        <f>COUNTIF($G1507:$BP1507,"nt7")</f>
        <v/>
      </c>
      <c r="BY1507" s="62">
        <f>COUNTIF($G1507:$BP1507,"P")+COUNTIF($G1507:$BP1507,"p5,a5")/2+COUNTIF($G1507:$BP1507,"p5,b5")/2+COUNTIF($G1507:$BP1507,"p5,c5")/2+COUNTIF($G1507:$BP1507,"p5,d5")/2</f>
        <v/>
      </c>
      <c r="BZ1507" s="63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4">
        <f>IF(BZ1507&gt;25,4,IF(BZ1507&gt;18,3,IF(BZ1507&gt;12,2,IF(BZ1507&gt;4,1,0))))-BX1507-2+1</f>
        <v/>
      </c>
      <c r="CE1507" s="30" t="n"/>
      <c r="CF1507" s="64">
        <f>CD1507*CI1507</f>
        <v/>
      </c>
      <c r="CG1507" s="65">
        <f>F1507-BY1507+1</f>
        <v/>
      </c>
      <c r="CH1507" s="64">
        <f>CE1507*16</f>
        <v/>
      </c>
      <c r="CI1507" s="66">
        <f>VLOOKUP(A1507,[1]DATA!$A$6:$AI$331,34,0)</f>
        <v/>
      </c>
      <c r="CJ1507" s="67">
        <f>VLOOKUP(A1507,[2]CHAMCONG!A$7:CI$333,79,0)</f>
        <v/>
      </c>
      <c r="CK1507" s="68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62">
        <f>COUNTIF($G1508:$BP1508,"a")+COUNTIF($G1508:$BP1508,"r0,a5")/2+COUNTIF($G1508:$BP1508,"p5,a5")/2</f>
        <v/>
      </c>
      <c r="BR1508" s="62">
        <f>COUNTIF($G1508:$BP1508,"d")+COUNTIF($G1508:$BP1508,"r0,d5")/2+COUNTIF($G1508:$BP1508,"p5,d5")/2</f>
        <v/>
      </c>
      <c r="BS1508" s="62">
        <f>COUNTIF($G1508:$BP1508,"b")+COUNTIF($G1508:$BP1508,"r0,b5")/2+COUNTIF($G1508:$BP1508,"p5,b5")/2</f>
        <v/>
      </c>
      <c r="BT1508" s="62">
        <f>COUNTIF($G1508:$BP1508,"c")+COUNTIF($G1508:$BP1508,"r0,c5")/2+COUNTIF($G1508:$BP1508,"p5,c5")/2</f>
        <v/>
      </c>
      <c r="BU1508" s="62">
        <f>COUNTIF($G1508:$BP1508,"KH")+COUNTIF($G1508:$BP1508,"TL")+COUNTIF($G1508:$BP1508,"L")</f>
        <v/>
      </c>
      <c r="BV1508" s="62" t="n"/>
      <c r="BW1508" s="62">
        <f>COUNTIF($G1508:$BP1508,"hh")</f>
        <v/>
      </c>
      <c r="BX1508" s="62">
        <f>COUNTIF($G1508:$BP1508,"nt7")</f>
        <v/>
      </c>
      <c r="BY1508" s="62">
        <f>COUNTIF($G1508:$BP1508,"P")+COUNTIF($G1508:$BP1508,"p5,a5")/2+COUNTIF($G1508:$BP1508,"p5,b5")/2+COUNTIF($G1508:$BP1508,"p5,c5")/2+COUNTIF($G1508:$BP1508,"p5,d5")/2</f>
        <v/>
      </c>
      <c r="BZ1508" s="63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4">
        <f>IF(BZ1508&gt;25,4,IF(BZ1508&gt;18,3,IF(BZ1508&gt;12,2,IF(BZ1508&gt;4,1,0))))-BX1508-2+1</f>
        <v/>
      </c>
      <c r="CE1508" s="30" t="n"/>
      <c r="CF1508" s="64">
        <f>CD1508*CI1508</f>
        <v/>
      </c>
      <c r="CG1508" s="65">
        <f>F1508-BY1508+1</f>
        <v/>
      </c>
      <c r="CH1508" s="64">
        <f>CE1508*16</f>
        <v/>
      </c>
      <c r="CI1508" s="66">
        <f>VLOOKUP(A1508,[1]DATA!$A$6:$AI$331,34,0)</f>
        <v/>
      </c>
      <c r="CJ1508" s="67">
        <f>VLOOKUP(A1508,[2]CHAMCONG!A$7:CI$333,79,0)</f>
        <v/>
      </c>
      <c r="CK1508" s="68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62">
        <f>COUNTIF($G1509:$BP1509,"a")+COUNTIF($G1509:$BP1509,"r0,a5")/2+COUNTIF($G1509:$BP1509,"p5,a5")/2</f>
        <v/>
      </c>
      <c r="BR1509" s="62">
        <f>COUNTIF($G1509:$BP1509,"d")+COUNTIF($G1509:$BP1509,"r0,d5")/2+COUNTIF($G1509:$BP1509,"p5,d5")/2</f>
        <v/>
      </c>
      <c r="BS1509" s="62">
        <f>COUNTIF($G1509:$BP1509,"b")+COUNTIF($G1509:$BP1509,"r0,b5")/2+COUNTIF($G1509:$BP1509,"p5,b5")/2</f>
        <v/>
      </c>
      <c r="BT1509" s="62">
        <f>COUNTIF($G1509:$BP1509,"c")+COUNTIF($G1509:$BP1509,"r0,c5")/2+COUNTIF($G1509:$BP1509,"p5,c5")/2</f>
        <v/>
      </c>
      <c r="BU1509" s="62">
        <f>COUNTIF($G1509:$BP1509,"KH")+COUNTIF($G1509:$BP1509,"TL")+COUNTIF($G1509:$BP1509,"L")</f>
        <v/>
      </c>
      <c r="BV1509" s="62" t="n"/>
      <c r="BW1509" s="62">
        <f>COUNTIF($G1509:$BP1509,"hh")</f>
        <v/>
      </c>
      <c r="BX1509" s="62">
        <f>COUNTIF($G1509:$BP1509,"nt7")</f>
        <v/>
      </c>
      <c r="BY1509" s="62">
        <f>COUNTIF($G1509:$BP1509,"P")+COUNTIF($G1509:$BP1509,"p5,a5")/2+COUNTIF($G1509:$BP1509,"p5,b5")/2+COUNTIF($G1509:$BP1509,"p5,c5")/2+COUNTIF($G1509:$BP1509,"p5,d5")/2</f>
        <v/>
      </c>
      <c r="BZ1509" s="63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4">
        <f>IF(BZ1509&gt;25,4,IF(BZ1509&gt;18,3,IF(BZ1509&gt;12,2,IF(BZ1509&gt;4,1,0))))-BX1509-2+1</f>
        <v/>
      </c>
      <c r="CE1509" s="30" t="n"/>
      <c r="CF1509" s="64">
        <f>CD1509*CI1509</f>
        <v/>
      </c>
      <c r="CG1509" s="65">
        <f>F1509-BY1509+1</f>
        <v/>
      </c>
      <c r="CH1509" s="64">
        <f>CE1509*16</f>
        <v/>
      </c>
      <c r="CI1509" s="66">
        <f>VLOOKUP(A1509,[1]DATA!$A$6:$AI$331,34,0)</f>
        <v/>
      </c>
      <c r="CJ1509" s="67">
        <f>VLOOKUP(A1509,[2]CHAMCONG!A$7:CI$333,79,0)</f>
        <v/>
      </c>
      <c r="CK1509" s="68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62">
        <f>COUNTIF($G1510:$BP1510,"a")+COUNTIF($G1510:$BP1510,"r0,a5")/2+COUNTIF($G1510:$BP1510,"p5,a5")/2</f>
        <v/>
      </c>
      <c r="BR1510" s="62">
        <f>COUNTIF($G1510:$BP1510,"d")+COUNTIF($G1510:$BP1510,"r0,d5")/2+COUNTIF($G1510:$BP1510,"p5,d5")/2</f>
        <v/>
      </c>
      <c r="BS1510" s="62">
        <f>COUNTIF($G1510:$BP1510,"b")+COUNTIF($G1510:$BP1510,"r0,b5")/2+COUNTIF($G1510:$BP1510,"p5,b5")/2</f>
        <v/>
      </c>
      <c r="BT1510" s="62">
        <f>COUNTIF($G1510:$BP1510,"c")+COUNTIF($G1510:$BP1510,"r0,c5")/2+COUNTIF($G1510:$BP1510,"p5,c5")/2</f>
        <v/>
      </c>
      <c r="BU1510" s="62">
        <f>COUNTIF($G1510:$BP1510,"KH")+COUNTIF($G1510:$BP1510,"TL")+COUNTIF($G1510:$BP1510,"L")</f>
        <v/>
      </c>
      <c r="BV1510" s="62" t="n"/>
      <c r="BW1510" s="62">
        <f>COUNTIF($G1510:$BP1510,"hh")</f>
        <v/>
      </c>
      <c r="BX1510" s="62">
        <f>COUNTIF($G1510:$BP1510,"nt7")</f>
        <v/>
      </c>
      <c r="BY1510" s="62">
        <f>COUNTIF($G1510:$BP1510,"P")+COUNTIF($G1510:$BP1510,"p5,a5")/2+COUNTIF($G1510:$BP1510,"p5,b5")/2+COUNTIF($G1510:$BP1510,"p5,c5")/2+COUNTIF($G1510:$BP1510,"p5,d5")/2</f>
        <v/>
      </c>
      <c r="BZ1510" s="63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4">
        <f>IF(BZ1510&gt;25,4,IF(BZ1510&gt;18,3,IF(BZ1510&gt;12,2,IF(BZ1510&gt;4,1,0))))-BX1510-2+1</f>
        <v/>
      </c>
      <c r="CE1510" s="30" t="n"/>
      <c r="CF1510" s="64">
        <f>CD1510*CI1510</f>
        <v/>
      </c>
      <c r="CG1510" s="65">
        <f>F1510-BY1510+1</f>
        <v/>
      </c>
      <c r="CH1510" s="64">
        <f>CE1510*16</f>
        <v/>
      </c>
      <c r="CI1510" s="66">
        <f>VLOOKUP(A1510,[1]DATA!$A$6:$AI$331,34,0)</f>
        <v/>
      </c>
      <c r="CJ1510" s="67">
        <f>VLOOKUP(A1510,[2]CHAMCONG!A$7:CI$333,79,0)</f>
        <v/>
      </c>
      <c r="CK1510" s="68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62">
        <f>COUNTIF($G1511:$BP1511,"a")+COUNTIF($G1511:$BP1511,"r0,a5")/2+COUNTIF($G1511:$BP1511,"p5,a5")/2</f>
        <v/>
      </c>
      <c r="BR1511" s="62">
        <f>COUNTIF($G1511:$BP1511,"d")+COUNTIF($G1511:$BP1511,"r0,d5")/2+COUNTIF($G1511:$BP1511,"p5,d5")/2</f>
        <v/>
      </c>
      <c r="BS1511" s="62">
        <f>COUNTIF($G1511:$BP1511,"b")+COUNTIF($G1511:$BP1511,"r0,b5")/2+COUNTIF($G1511:$BP1511,"p5,b5")/2</f>
        <v/>
      </c>
      <c r="BT1511" s="62">
        <f>COUNTIF($G1511:$BP1511,"c")+COUNTIF($G1511:$BP1511,"r0,c5")/2+COUNTIF($G1511:$BP1511,"p5,c5")/2</f>
        <v/>
      </c>
      <c r="BU1511" s="62">
        <f>COUNTIF($G1511:$BP1511,"KH")+COUNTIF($G1511:$BP1511,"TL")+COUNTIF($G1511:$BP1511,"L")</f>
        <v/>
      </c>
      <c r="BV1511" s="62" t="n"/>
      <c r="BW1511" s="62">
        <f>COUNTIF($G1511:$BP1511,"hh")</f>
        <v/>
      </c>
      <c r="BX1511" s="62">
        <f>COUNTIF($G1511:$BP1511,"nt7")</f>
        <v/>
      </c>
      <c r="BY1511" s="62">
        <f>COUNTIF($G1511:$BP1511,"P")+COUNTIF($G1511:$BP1511,"p5,a5")/2+COUNTIF($G1511:$BP1511,"p5,b5")/2+COUNTIF($G1511:$BP1511,"p5,c5")/2+COUNTIF($G1511:$BP1511,"p5,d5")/2</f>
        <v/>
      </c>
      <c r="BZ1511" s="63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4">
        <f>IF(BZ1511&gt;25,4,IF(BZ1511&gt;18,3,IF(BZ1511&gt;12,2,IF(BZ1511&gt;4,1,0))))-BX1511-2+1</f>
        <v/>
      </c>
      <c r="CE1511" s="30" t="n"/>
      <c r="CF1511" s="64">
        <f>CD1511*CI1511</f>
        <v/>
      </c>
      <c r="CG1511" s="65">
        <f>F1511-BY1511+1</f>
        <v/>
      </c>
      <c r="CH1511" s="64">
        <f>CE1511*16</f>
        <v/>
      </c>
      <c r="CI1511" s="66">
        <f>VLOOKUP(A1511,[1]DATA!$A$6:$AI$331,34,0)</f>
        <v/>
      </c>
      <c r="CJ1511" s="67">
        <f>VLOOKUP(A1511,[2]CHAMCONG!A$7:CI$333,79,0)</f>
        <v/>
      </c>
      <c r="CK1511" s="68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62">
        <f>COUNTIF($G1512:$BP1512,"a")+COUNTIF($G1512:$BP1512,"r0,a5")/2+COUNTIF($G1512:$BP1512,"p5,a5")/2</f>
        <v/>
      </c>
      <c r="BR1512" s="62">
        <f>COUNTIF($G1512:$BP1512,"d")+COUNTIF($G1512:$BP1512,"r0,d5")/2+COUNTIF($G1512:$BP1512,"p5,d5")/2</f>
        <v/>
      </c>
      <c r="BS1512" s="62">
        <f>COUNTIF($G1512:$BP1512,"b")+COUNTIF($G1512:$BP1512,"r0,b5")/2+COUNTIF($G1512:$BP1512,"p5,b5")/2</f>
        <v/>
      </c>
      <c r="BT1512" s="62">
        <f>COUNTIF($G1512:$BP1512,"c")+COUNTIF($G1512:$BP1512,"r0,c5")/2+COUNTIF($G1512:$BP1512,"p5,c5")/2</f>
        <v/>
      </c>
      <c r="BU1512" s="62">
        <f>COUNTIF($G1512:$BP1512,"KH")+COUNTIF($G1512:$BP1512,"TL")+COUNTIF($G1512:$BP1512,"L")</f>
        <v/>
      </c>
      <c r="BV1512" s="62" t="n"/>
      <c r="BW1512" s="62">
        <f>COUNTIF($G1512:$BP1512,"hh")</f>
        <v/>
      </c>
      <c r="BX1512" s="62">
        <f>COUNTIF($G1512:$BP1512,"nt7")</f>
        <v/>
      </c>
      <c r="BY1512" s="62">
        <f>COUNTIF($G1512:$BP1512,"P")+COUNTIF($G1512:$BP1512,"p5,a5")/2+COUNTIF($G1512:$BP1512,"p5,b5")/2+COUNTIF($G1512:$BP1512,"p5,c5")/2+COUNTIF($G1512:$BP1512,"p5,d5")/2</f>
        <v/>
      </c>
      <c r="BZ1512" s="63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4">
        <f>IF(BZ1512&gt;25,4,IF(BZ1512&gt;18,3,IF(BZ1512&gt;12,2,IF(BZ1512&gt;4,1,0))))-BX1512-2+1</f>
        <v/>
      </c>
      <c r="CE1512" s="30" t="n"/>
      <c r="CF1512" s="64">
        <f>CD1512*CI1512</f>
        <v/>
      </c>
      <c r="CG1512" s="65">
        <f>F1512-BY1512+1</f>
        <v/>
      </c>
      <c r="CH1512" s="64">
        <f>CE1512*16</f>
        <v/>
      </c>
      <c r="CI1512" s="66">
        <f>VLOOKUP(A1512,[1]DATA!$A$6:$AI$331,34,0)</f>
        <v/>
      </c>
      <c r="CJ1512" s="67">
        <f>VLOOKUP(A1512,[2]CHAMCONG!A$7:CI$333,79,0)</f>
        <v/>
      </c>
      <c r="CK1512" s="68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62">
        <f>COUNTIF($G1513:$BP1513,"a")+COUNTIF($G1513:$BP1513,"r0,a5")/2+COUNTIF($G1513:$BP1513,"p5,a5")/2</f>
        <v/>
      </c>
      <c r="BR1513" s="62">
        <f>COUNTIF($G1513:$BP1513,"d")+COUNTIF($G1513:$BP1513,"r0,d5")/2+COUNTIF($G1513:$BP1513,"p5,d5")/2</f>
        <v/>
      </c>
      <c r="BS1513" s="62">
        <f>COUNTIF($G1513:$BP1513,"b")+COUNTIF($G1513:$BP1513,"r0,b5")/2+COUNTIF($G1513:$BP1513,"p5,b5")/2</f>
        <v/>
      </c>
      <c r="BT1513" s="62">
        <f>COUNTIF($G1513:$BP1513,"c")+COUNTIF($G1513:$BP1513,"r0,c5")/2+COUNTIF($G1513:$BP1513,"p5,c5")/2</f>
        <v/>
      </c>
      <c r="BU1513" s="62">
        <f>COUNTIF($G1513:$BP1513,"KH")+COUNTIF($G1513:$BP1513,"TL")+COUNTIF($G1513:$BP1513,"L")</f>
        <v/>
      </c>
      <c r="BV1513" s="62" t="n"/>
      <c r="BW1513" s="62">
        <f>COUNTIF($G1513:$BP1513,"hh")</f>
        <v/>
      </c>
      <c r="BX1513" s="62">
        <f>COUNTIF($G1513:$BP1513,"nt7")</f>
        <v/>
      </c>
      <c r="BY1513" s="62">
        <f>COUNTIF($G1513:$BP1513,"P")+COUNTIF($G1513:$BP1513,"p5,a5")/2+COUNTIF($G1513:$BP1513,"p5,b5")/2+COUNTIF($G1513:$BP1513,"p5,c5")/2+COUNTIF($G1513:$BP1513,"p5,d5")/2</f>
        <v/>
      </c>
      <c r="BZ1513" s="63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4">
        <f>IF(BZ1513&gt;25,4,IF(BZ1513&gt;18,3,IF(BZ1513&gt;12,2,IF(BZ1513&gt;4,1,0))))-BX1513-2+1</f>
        <v/>
      </c>
      <c r="CE1513" s="30" t="n"/>
      <c r="CF1513" s="64">
        <f>CD1513*CI1513</f>
        <v/>
      </c>
      <c r="CG1513" s="65">
        <f>F1513-BY1513+1</f>
        <v/>
      </c>
      <c r="CH1513" s="64">
        <f>CE1513*16</f>
        <v/>
      </c>
      <c r="CI1513" s="66">
        <f>VLOOKUP(A1513,[1]DATA!$A$6:$AI$331,34,0)</f>
        <v/>
      </c>
      <c r="CJ1513" s="67">
        <f>VLOOKUP(A1513,[2]CHAMCONG!A$7:CI$333,79,0)</f>
        <v/>
      </c>
      <c r="CK1513" s="68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62">
        <f>COUNTIF($G1514:$BP1514,"a")+COUNTIF($G1514:$BP1514,"r0,a5")/2+COUNTIF($G1514:$BP1514,"p5,a5")/2</f>
        <v/>
      </c>
      <c r="BR1514" s="62">
        <f>COUNTIF($G1514:$BP1514,"d")+COUNTIF($G1514:$BP1514,"r0,d5")/2+COUNTIF($G1514:$BP1514,"p5,d5")/2</f>
        <v/>
      </c>
      <c r="BS1514" s="62">
        <f>COUNTIF($G1514:$BP1514,"b")+COUNTIF($G1514:$BP1514,"r0,b5")/2+COUNTIF($G1514:$BP1514,"p5,b5")/2</f>
        <v/>
      </c>
      <c r="BT1514" s="62">
        <f>COUNTIF($G1514:$BP1514,"c")+COUNTIF($G1514:$BP1514,"r0,c5")/2+COUNTIF($G1514:$BP1514,"p5,c5")/2</f>
        <v/>
      </c>
      <c r="BU1514" s="62">
        <f>COUNTIF($G1514:$BP1514,"KH")+COUNTIF($G1514:$BP1514,"TL")+COUNTIF($G1514:$BP1514,"L")</f>
        <v/>
      </c>
      <c r="BV1514" s="62" t="n"/>
      <c r="BW1514" s="62">
        <f>COUNTIF($G1514:$BP1514,"hh")</f>
        <v/>
      </c>
      <c r="BX1514" s="62">
        <f>COUNTIF($G1514:$BP1514,"nt7")</f>
        <v/>
      </c>
      <c r="BY1514" s="62">
        <f>COUNTIF($G1514:$BP1514,"P")+COUNTIF($G1514:$BP1514,"p5,a5")/2+COUNTIF($G1514:$BP1514,"p5,b5")/2+COUNTIF($G1514:$BP1514,"p5,c5")/2+COUNTIF($G1514:$BP1514,"p5,d5")/2</f>
        <v/>
      </c>
      <c r="BZ1514" s="63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4">
        <f>IF(BZ1514&gt;25,4,IF(BZ1514&gt;18,3,IF(BZ1514&gt;12,2,IF(BZ1514&gt;4,1,0))))-BX1514-2+1</f>
        <v/>
      </c>
      <c r="CE1514" s="30" t="n"/>
      <c r="CF1514" s="64">
        <f>CD1514*CI1514</f>
        <v/>
      </c>
      <c r="CG1514" s="65">
        <f>F1514-BY1514+1</f>
        <v/>
      </c>
      <c r="CH1514" s="64">
        <f>CE1514*16</f>
        <v/>
      </c>
      <c r="CI1514" s="66">
        <f>VLOOKUP(A1514,[1]DATA!$A$6:$AI$331,34,0)</f>
        <v/>
      </c>
      <c r="CJ1514" s="67">
        <f>VLOOKUP(A1514,[2]CHAMCONG!A$7:CI$333,79,0)</f>
        <v/>
      </c>
      <c r="CK1514" s="68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62">
        <f>COUNTIF($G1515:$BP1515,"a")+COUNTIF($G1515:$BP1515,"r0,a5")/2+COUNTIF($G1515:$BP1515,"p5,a5")/2</f>
        <v/>
      </c>
      <c r="BR1515" s="62">
        <f>COUNTIF($G1515:$BP1515,"d")+COUNTIF($G1515:$BP1515,"r0,d5")/2+COUNTIF($G1515:$BP1515,"p5,d5")/2</f>
        <v/>
      </c>
      <c r="BS1515" s="62">
        <f>COUNTIF($G1515:$BP1515,"b")+COUNTIF($G1515:$BP1515,"r0,b5")/2+COUNTIF($G1515:$BP1515,"p5,b5")/2</f>
        <v/>
      </c>
      <c r="BT1515" s="62">
        <f>COUNTIF($G1515:$BP1515,"c")+COUNTIF($G1515:$BP1515,"r0,c5")/2+COUNTIF($G1515:$BP1515,"p5,c5")/2</f>
        <v/>
      </c>
      <c r="BU1515" s="62">
        <f>COUNTIF($G1515:$BP1515,"KH")+COUNTIF($G1515:$BP1515,"TL")+COUNTIF($G1515:$BP1515,"L")</f>
        <v/>
      </c>
      <c r="BV1515" s="62" t="n"/>
      <c r="BW1515" s="62">
        <f>COUNTIF($G1515:$BP1515,"hh")</f>
        <v/>
      </c>
      <c r="BX1515" s="62">
        <f>COUNTIF($G1515:$BP1515,"nt7")</f>
        <v/>
      </c>
      <c r="BY1515" s="62">
        <f>COUNTIF($G1515:$BP1515,"P")+COUNTIF($G1515:$BP1515,"p5,a5")/2+COUNTIF($G1515:$BP1515,"p5,b5")/2+COUNTIF($G1515:$BP1515,"p5,c5")/2+COUNTIF($G1515:$BP1515,"p5,d5")/2</f>
        <v/>
      </c>
      <c r="BZ1515" s="63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4">
        <f>IF(BZ1515&gt;25,4,IF(BZ1515&gt;18,3,IF(BZ1515&gt;12,2,IF(BZ1515&gt;4,1,0))))-BX1515-2+1</f>
        <v/>
      </c>
      <c r="CE1515" s="30" t="n"/>
      <c r="CF1515" s="64">
        <f>CD1515*CI1515</f>
        <v/>
      </c>
      <c r="CG1515" s="65">
        <f>F1515-BY1515+1</f>
        <v/>
      </c>
      <c r="CH1515" s="64">
        <f>CE1515*16</f>
        <v/>
      </c>
      <c r="CI1515" s="66">
        <f>VLOOKUP(A1515,[1]DATA!$A$6:$AI$331,34,0)</f>
        <v/>
      </c>
      <c r="CJ1515" s="67">
        <f>VLOOKUP(A1515,[2]CHAMCONG!A$7:CI$333,79,0)</f>
        <v/>
      </c>
      <c r="CK1515" s="68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62">
        <f>COUNTIF($G1516:$BP1516,"a")+COUNTIF($G1516:$BP1516,"r0,a5")/2+COUNTIF($G1516:$BP1516,"p5,a5")/2</f>
        <v/>
      </c>
      <c r="BR1516" s="62">
        <f>COUNTIF($G1516:$BP1516,"d")+COUNTIF($G1516:$BP1516,"r0,d5")/2+COUNTIF($G1516:$BP1516,"p5,d5")/2</f>
        <v/>
      </c>
      <c r="BS1516" s="62">
        <f>COUNTIF($G1516:$BP1516,"b")+COUNTIF($G1516:$BP1516,"r0,b5")/2+COUNTIF($G1516:$BP1516,"p5,b5")/2</f>
        <v/>
      </c>
      <c r="BT1516" s="62">
        <f>COUNTIF($G1516:$BP1516,"c")+COUNTIF($G1516:$BP1516,"r0,c5")/2+COUNTIF($G1516:$BP1516,"p5,c5")/2</f>
        <v/>
      </c>
      <c r="BU1516" s="62">
        <f>COUNTIF($G1516:$BP1516,"KH")+COUNTIF($G1516:$BP1516,"TL")+COUNTIF($G1516:$BP1516,"L")</f>
        <v/>
      </c>
      <c r="BV1516" s="62" t="n"/>
      <c r="BW1516" s="62">
        <f>COUNTIF($G1516:$BP1516,"hh")</f>
        <v/>
      </c>
      <c r="BX1516" s="62">
        <f>COUNTIF($G1516:$BP1516,"nt7")</f>
        <v/>
      </c>
      <c r="BY1516" s="62">
        <f>COUNTIF($G1516:$BP1516,"P")+COUNTIF($G1516:$BP1516,"p5,a5")/2+COUNTIF($G1516:$BP1516,"p5,b5")/2+COUNTIF($G1516:$BP1516,"p5,c5")/2+COUNTIF($G1516:$BP1516,"p5,d5")/2</f>
        <v/>
      </c>
      <c r="BZ1516" s="63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4">
        <f>IF(BZ1516&gt;25,4,IF(BZ1516&gt;18,3,IF(BZ1516&gt;12,2,IF(BZ1516&gt;4,1,0))))-BX1516-2+1</f>
        <v/>
      </c>
      <c r="CE1516" s="30" t="n"/>
      <c r="CF1516" s="64">
        <f>CD1516*CI1516</f>
        <v/>
      </c>
      <c r="CG1516" s="65">
        <f>F1516-BY1516+1</f>
        <v/>
      </c>
      <c r="CH1516" s="64">
        <f>CE1516*16</f>
        <v/>
      </c>
      <c r="CI1516" s="66">
        <f>VLOOKUP(A1516,[1]DATA!$A$6:$AI$331,34,0)</f>
        <v/>
      </c>
      <c r="CJ1516" s="67">
        <f>VLOOKUP(A1516,[2]CHAMCONG!A$7:CI$333,79,0)</f>
        <v/>
      </c>
      <c r="CK1516" s="68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62">
        <f>COUNTIF($G1517:$BP1517,"a")+COUNTIF($G1517:$BP1517,"r0,a5")/2+COUNTIF($G1517:$BP1517,"p5,a5")/2</f>
        <v/>
      </c>
      <c r="BR1517" s="62">
        <f>COUNTIF($G1517:$BP1517,"d")+COUNTIF($G1517:$BP1517,"r0,d5")/2+COUNTIF($G1517:$BP1517,"p5,d5")/2</f>
        <v/>
      </c>
      <c r="BS1517" s="62">
        <f>COUNTIF($G1517:$BP1517,"b")+COUNTIF($G1517:$BP1517,"r0,b5")/2+COUNTIF($G1517:$BP1517,"p5,b5")/2</f>
        <v/>
      </c>
      <c r="BT1517" s="62">
        <f>COUNTIF($G1517:$BP1517,"c")+COUNTIF($G1517:$BP1517,"r0,c5")/2+COUNTIF($G1517:$BP1517,"p5,c5")/2</f>
        <v/>
      </c>
      <c r="BU1517" s="62">
        <f>COUNTIF($G1517:$BP1517,"KH")+COUNTIF($G1517:$BP1517,"TL")+COUNTIF($G1517:$BP1517,"L")</f>
        <v/>
      </c>
      <c r="BV1517" s="62" t="n"/>
      <c r="BW1517" s="62">
        <f>COUNTIF($G1517:$BP1517,"hh")</f>
        <v/>
      </c>
      <c r="BX1517" s="62">
        <f>COUNTIF($G1517:$BP1517,"nt7")</f>
        <v/>
      </c>
      <c r="BY1517" s="62">
        <f>COUNTIF($G1517:$BP1517,"P")+COUNTIF($G1517:$BP1517,"p5,a5")/2+COUNTIF($G1517:$BP1517,"p5,b5")/2+COUNTIF($G1517:$BP1517,"p5,c5")/2+COUNTIF($G1517:$BP1517,"p5,d5")/2</f>
        <v/>
      </c>
      <c r="BZ1517" s="63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4">
        <f>IF(BZ1517&gt;25,4,IF(BZ1517&gt;18,3,IF(BZ1517&gt;12,2,IF(BZ1517&gt;4,1,0))))-BX1517-2+1</f>
        <v/>
      </c>
      <c r="CE1517" s="30" t="n"/>
      <c r="CF1517" s="64">
        <f>CD1517*CI1517</f>
        <v/>
      </c>
      <c r="CG1517" s="65">
        <f>F1517-BY1517+1</f>
        <v/>
      </c>
      <c r="CH1517" s="64">
        <f>CE1517*16</f>
        <v/>
      </c>
      <c r="CI1517" s="66">
        <f>VLOOKUP(A1517,[1]DATA!$A$6:$AI$331,34,0)</f>
        <v/>
      </c>
      <c r="CJ1517" s="67">
        <f>VLOOKUP(A1517,[2]CHAMCONG!A$7:CI$333,79,0)</f>
        <v/>
      </c>
      <c r="CK1517" s="68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62">
        <f>COUNTIF($G1518:$BP1518,"a")+COUNTIF($G1518:$BP1518,"r0,a5")/2+COUNTIF($G1518:$BP1518,"p5,a5")/2</f>
        <v/>
      </c>
      <c r="BR1518" s="62">
        <f>COUNTIF($G1518:$BP1518,"d")+COUNTIF($G1518:$BP1518,"r0,d5")/2+COUNTIF($G1518:$BP1518,"p5,d5")/2</f>
        <v/>
      </c>
      <c r="BS1518" s="62">
        <f>COUNTIF($G1518:$BP1518,"b")+COUNTIF($G1518:$BP1518,"r0,b5")/2+COUNTIF($G1518:$BP1518,"p5,b5")/2</f>
        <v/>
      </c>
      <c r="BT1518" s="62">
        <f>COUNTIF($G1518:$BP1518,"c")+COUNTIF($G1518:$BP1518,"r0,c5")/2+COUNTIF($G1518:$BP1518,"p5,c5")/2</f>
        <v/>
      </c>
      <c r="BU1518" s="62">
        <f>COUNTIF($G1518:$BP1518,"KH")+COUNTIF($G1518:$BP1518,"TL")+COUNTIF($G1518:$BP1518,"L")</f>
        <v/>
      </c>
      <c r="BV1518" s="62" t="n"/>
      <c r="BW1518" s="62">
        <f>COUNTIF($G1518:$BP1518,"hh")</f>
        <v/>
      </c>
      <c r="BX1518" s="62">
        <f>COUNTIF($G1518:$BP1518,"nt7")</f>
        <v/>
      </c>
      <c r="BY1518" s="62">
        <f>COUNTIF($G1518:$BP1518,"P")+COUNTIF($G1518:$BP1518,"p5,a5")/2+COUNTIF($G1518:$BP1518,"p5,b5")/2+COUNTIF($G1518:$BP1518,"p5,c5")/2+COUNTIF($G1518:$BP1518,"p5,d5")/2</f>
        <v/>
      </c>
      <c r="BZ1518" s="63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4">
        <f>IF(BZ1518&gt;25,4,IF(BZ1518&gt;18,3,IF(BZ1518&gt;12,2,IF(BZ1518&gt;4,1,0))))-BX1518-2+1</f>
        <v/>
      </c>
      <c r="CE1518" s="30" t="n"/>
      <c r="CF1518" s="64">
        <f>CD1518*CI1518</f>
        <v/>
      </c>
      <c r="CG1518" s="65">
        <f>F1518-BY1518+1</f>
        <v/>
      </c>
      <c r="CH1518" s="64">
        <f>CE1518*16</f>
        <v/>
      </c>
      <c r="CI1518" s="66">
        <f>VLOOKUP(A1518,[1]DATA!$A$6:$AI$331,34,0)</f>
        <v/>
      </c>
      <c r="CJ1518" s="67">
        <f>VLOOKUP(A1518,[2]CHAMCONG!A$7:CI$333,79,0)</f>
        <v/>
      </c>
      <c r="CK1518" s="68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62">
        <f>COUNTIF($G1519:$BP1519,"a")+COUNTIF($G1519:$BP1519,"r0,a5")/2+COUNTIF($G1519:$BP1519,"p5,a5")/2</f>
        <v/>
      </c>
      <c r="BR1519" s="62">
        <f>COUNTIF($G1519:$BP1519,"d")+COUNTIF($G1519:$BP1519,"r0,d5")/2+COUNTIF($G1519:$BP1519,"p5,d5")/2</f>
        <v/>
      </c>
      <c r="BS1519" s="62">
        <f>COUNTIF($G1519:$BP1519,"b")+COUNTIF($G1519:$BP1519,"r0,b5")/2+COUNTIF($G1519:$BP1519,"p5,b5")/2</f>
        <v/>
      </c>
      <c r="BT1519" s="62">
        <f>COUNTIF($G1519:$BP1519,"c")+COUNTIF($G1519:$BP1519,"r0,c5")/2+COUNTIF($G1519:$BP1519,"p5,c5")/2</f>
        <v/>
      </c>
      <c r="BU1519" s="62">
        <f>COUNTIF($G1519:$BP1519,"KH")+COUNTIF($G1519:$BP1519,"TL")+COUNTIF($G1519:$BP1519,"L")</f>
        <v/>
      </c>
      <c r="BV1519" s="62" t="n"/>
      <c r="BW1519" s="62">
        <f>COUNTIF($G1519:$BP1519,"hh")</f>
        <v/>
      </c>
      <c r="BX1519" s="62">
        <f>COUNTIF($G1519:$BP1519,"nt7")</f>
        <v/>
      </c>
      <c r="BY1519" s="62">
        <f>COUNTIF($G1519:$BP1519,"P")+COUNTIF($G1519:$BP1519,"p5,a5")/2+COUNTIF($G1519:$BP1519,"p5,b5")/2+COUNTIF($G1519:$BP1519,"p5,c5")/2+COUNTIF($G1519:$BP1519,"p5,d5")/2</f>
        <v/>
      </c>
      <c r="BZ1519" s="63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4">
        <f>IF(BZ1519&gt;25,4,IF(BZ1519&gt;18,3,IF(BZ1519&gt;12,2,IF(BZ1519&gt;4,1,0))))-BX1519-2+1</f>
        <v/>
      </c>
      <c r="CE1519" s="30" t="n"/>
      <c r="CF1519" s="64">
        <f>CD1519*CI1519</f>
        <v/>
      </c>
      <c r="CG1519" s="65">
        <f>F1519-BY1519+1</f>
        <v/>
      </c>
      <c r="CH1519" s="64">
        <f>CE1519*16</f>
        <v/>
      </c>
      <c r="CI1519" s="66">
        <f>VLOOKUP(A1519,[1]DATA!$A$6:$AI$331,34,0)</f>
        <v/>
      </c>
      <c r="CJ1519" s="67">
        <f>VLOOKUP(A1519,[2]CHAMCONG!A$7:CI$333,79,0)</f>
        <v/>
      </c>
      <c r="CK1519" s="68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62">
        <f>COUNTIF($G1520:$BP1520,"a")+COUNTIF($G1520:$BP1520,"r0,a5")/2+COUNTIF($G1520:$BP1520,"p5,a5")/2</f>
        <v/>
      </c>
      <c r="BR1520" s="62">
        <f>COUNTIF($G1520:$BP1520,"d")+COUNTIF($G1520:$BP1520,"r0,d5")/2+COUNTIF($G1520:$BP1520,"p5,d5")/2</f>
        <v/>
      </c>
      <c r="BS1520" s="62">
        <f>COUNTIF($G1520:$BP1520,"b")+COUNTIF($G1520:$BP1520,"r0,b5")/2+COUNTIF($G1520:$BP1520,"p5,b5")/2</f>
        <v/>
      </c>
      <c r="BT1520" s="62">
        <f>COUNTIF($G1520:$BP1520,"c")+COUNTIF($G1520:$BP1520,"r0,c5")/2+COUNTIF($G1520:$BP1520,"p5,c5")/2</f>
        <v/>
      </c>
      <c r="BU1520" s="62">
        <f>COUNTIF($G1520:$BP1520,"KH")+COUNTIF($G1520:$BP1520,"TL")+COUNTIF($G1520:$BP1520,"L")</f>
        <v/>
      </c>
      <c r="BV1520" s="62" t="n"/>
      <c r="BW1520" s="62">
        <f>COUNTIF($G1520:$BP1520,"hh")</f>
        <v/>
      </c>
      <c r="BX1520" s="62">
        <f>COUNTIF($G1520:$BP1520,"nt7")</f>
        <v/>
      </c>
      <c r="BY1520" s="62">
        <f>COUNTIF($G1520:$BP1520,"P")+COUNTIF($G1520:$BP1520,"p5,a5")/2+COUNTIF($G1520:$BP1520,"p5,b5")/2+COUNTIF($G1520:$BP1520,"p5,c5")/2+COUNTIF($G1520:$BP1520,"p5,d5")/2</f>
        <v/>
      </c>
      <c r="BZ1520" s="63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4">
        <f>IF(BZ1520&gt;25,4,IF(BZ1520&gt;18,3,IF(BZ1520&gt;12,2,IF(BZ1520&gt;4,1,0))))-BX1520-2+1</f>
        <v/>
      </c>
      <c r="CE1520" s="30" t="n"/>
      <c r="CF1520" s="64">
        <f>CD1520*CI1520</f>
        <v/>
      </c>
      <c r="CG1520" s="65">
        <f>F1520-BY1520+1</f>
        <v/>
      </c>
      <c r="CH1520" s="64">
        <f>CE1520*16</f>
        <v/>
      </c>
      <c r="CI1520" s="66">
        <f>VLOOKUP(A1520,[1]DATA!$A$6:$AI$331,34,0)</f>
        <v/>
      </c>
      <c r="CJ1520" s="67">
        <f>VLOOKUP(A1520,[2]CHAMCONG!A$7:CI$333,79,0)</f>
        <v/>
      </c>
      <c r="CK1520" s="68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62">
        <f>COUNTIF($G1521:$BP1521,"a")+COUNTIF($G1521:$BP1521,"r0,a5")/2+COUNTIF($G1521:$BP1521,"p5,a5")/2</f>
        <v/>
      </c>
      <c r="BR1521" s="62">
        <f>COUNTIF($G1521:$BP1521,"d")+COUNTIF($G1521:$BP1521,"r0,d5")/2+COUNTIF($G1521:$BP1521,"p5,d5")/2</f>
        <v/>
      </c>
      <c r="BS1521" s="62">
        <f>COUNTIF($G1521:$BP1521,"b")+COUNTIF($G1521:$BP1521,"r0,b5")/2+COUNTIF($G1521:$BP1521,"p5,b5")/2</f>
        <v/>
      </c>
      <c r="BT1521" s="62">
        <f>COUNTIF($G1521:$BP1521,"c")+COUNTIF($G1521:$BP1521,"r0,c5")/2+COUNTIF($G1521:$BP1521,"p5,c5")/2</f>
        <v/>
      </c>
      <c r="BU1521" s="62">
        <f>COUNTIF($G1521:$BP1521,"KH")+COUNTIF($G1521:$BP1521,"TL")+COUNTIF($G1521:$BP1521,"L")</f>
        <v/>
      </c>
      <c r="BV1521" s="62" t="n"/>
      <c r="BW1521" s="62">
        <f>COUNTIF($G1521:$BP1521,"hh")</f>
        <v/>
      </c>
      <c r="BX1521" s="62">
        <f>COUNTIF($G1521:$BP1521,"nt7")</f>
        <v/>
      </c>
      <c r="BY1521" s="62">
        <f>COUNTIF($G1521:$BP1521,"P")+COUNTIF($G1521:$BP1521,"p5,a5")/2+COUNTIF($G1521:$BP1521,"p5,b5")/2+COUNTIF($G1521:$BP1521,"p5,c5")/2+COUNTIF($G1521:$BP1521,"p5,d5")/2</f>
        <v/>
      </c>
      <c r="BZ1521" s="63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4">
        <f>IF(BZ1521&gt;25,4,IF(BZ1521&gt;18,3,IF(BZ1521&gt;12,2,IF(BZ1521&gt;4,1,0))))-BX1521-2+1</f>
        <v/>
      </c>
      <c r="CE1521" s="30" t="n"/>
      <c r="CF1521" s="64">
        <f>CD1521*CI1521</f>
        <v/>
      </c>
      <c r="CG1521" s="65">
        <f>F1521-BY1521+1</f>
        <v/>
      </c>
      <c r="CH1521" s="64">
        <f>CE1521*16</f>
        <v/>
      </c>
      <c r="CI1521" s="66">
        <f>VLOOKUP(A1521,[1]DATA!$A$6:$AI$331,34,0)</f>
        <v/>
      </c>
      <c r="CJ1521" s="67">
        <f>VLOOKUP(A1521,[2]CHAMCONG!A$7:CI$333,79,0)</f>
        <v/>
      </c>
      <c r="CK1521" s="68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62">
        <f>COUNTIF($G1522:$BP1522,"a")+COUNTIF($G1522:$BP1522,"r0,a5")/2+COUNTIF($G1522:$BP1522,"p5,a5")/2</f>
        <v/>
      </c>
      <c r="BR1522" s="62">
        <f>COUNTIF($G1522:$BP1522,"d")+COUNTIF($G1522:$BP1522,"r0,d5")/2+COUNTIF($G1522:$BP1522,"p5,d5")/2</f>
        <v/>
      </c>
      <c r="BS1522" s="62">
        <f>COUNTIF($G1522:$BP1522,"b")+COUNTIF($G1522:$BP1522,"r0,b5")/2+COUNTIF($G1522:$BP1522,"p5,b5")/2</f>
        <v/>
      </c>
      <c r="BT1522" s="62">
        <f>COUNTIF($G1522:$BP1522,"c")+COUNTIF($G1522:$BP1522,"r0,c5")/2+COUNTIF($G1522:$BP1522,"p5,c5")/2</f>
        <v/>
      </c>
      <c r="BU1522" s="62">
        <f>COUNTIF($G1522:$BP1522,"KH")+COUNTIF($G1522:$BP1522,"TL")+COUNTIF($G1522:$BP1522,"L")</f>
        <v/>
      </c>
      <c r="BV1522" s="62" t="n"/>
      <c r="BW1522" s="62">
        <f>COUNTIF($G1522:$BP1522,"hh")</f>
        <v/>
      </c>
      <c r="BX1522" s="62">
        <f>COUNTIF($G1522:$BP1522,"nt7")</f>
        <v/>
      </c>
      <c r="BY1522" s="62">
        <f>COUNTIF($G1522:$BP1522,"P")+COUNTIF($G1522:$BP1522,"p5,a5")/2+COUNTIF($G1522:$BP1522,"p5,b5")/2+COUNTIF($G1522:$BP1522,"p5,c5")/2+COUNTIF($G1522:$BP1522,"p5,d5")/2</f>
        <v/>
      </c>
      <c r="BZ1522" s="63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4">
        <f>IF(BZ1522&gt;25,4,IF(BZ1522&gt;18,3,IF(BZ1522&gt;12,2,IF(BZ1522&gt;4,1,0))))-BX1522-2+1</f>
        <v/>
      </c>
      <c r="CE1522" s="30" t="n"/>
      <c r="CF1522" s="64">
        <f>CD1522*CI1522</f>
        <v/>
      </c>
      <c r="CG1522" s="65">
        <f>F1522-BY1522+1</f>
        <v/>
      </c>
      <c r="CH1522" s="64">
        <f>CE1522*16</f>
        <v/>
      </c>
      <c r="CI1522" s="66">
        <f>VLOOKUP(A1522,[1]DATA!$A$6:$AI$331,34,0)</f>
        <v/>
      </c>
      <c r="CJ1522" s="67">
        <f>VLOOKUP(A1522,[2]CHAMCONG!A$7:CI$333,79,0)</f>
        <v/>
      </c>
      <c r="CK1522" s="68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62">
        <f>COUNTIF($G1523:$BP1523,"a")+COUNTIF($G1523:$BP1523,"r0,a5")/2+COUNTIF($G1523:$BP1523,"p5,a5")/2</f>
        <v/>
      </c>
      <c r="BR1523" s="62">
        <f>COUNTIF($G1523:$BP1523,"d")+COUNTIF($G1523:$BP1523,"r0,d5")/2+COUNTIF($G1523:$BP1523,"p5,d5")/2</f>
        <v/>
      </c>
      <c r="BS1523" s="62">
        <f>COUNTIF($G1523:$BP1523,"b")+COUNTIF($G1523:$BP1523,"r0,b5")/2+COUNTIF($G1523:$BP1523,"p5,b5")/2</f>
        <v/>
      </c>
      <c r="BT1523" s="62">
        <f>COUNTIF($G1523:$BP1523,"c")+COUNTIF($G1523:$BP1523,"r0,c5")/2+COUNTIF($G1523:$BP1523,"p5,c5")/2</f>
        <v/>
      </c>
      <c r="BU1523" s="62">
        <f>COUNTIF($G1523:$BP1523,"KH")+COUNTIF($G1523:$BP1523,"TL")+COUNTIF($G1523:$BP1523,"L")</f>
        <v/>
      </c>
      <c r="BV1523" s="62" t="n"/>
      <c r="BW1523" s="62">
        <f>COUNTIF($G1523:$BP1523,"hh")</f>
        <v/>
      </c>
      <c r="BX1523" s="62">
        <f>COUNTIF($G1523:$BP1523,"nt7")</f>
        <v/>
      </c>
      <c r="BY1523" s="62">
        <f>COUNTIF($G1523:$BP1523,"P")+COUNTIF($G1523:$BP1523,"p5,a5")/2+COUNTIF($G1523:$BP1523,"p5,b5")/2+COUNTIF($G1523:$BP1523,"p5,c5")/2+COUNTIF($G1523:$BP1523,"p5,d5")/2</f>
        <v/>
      </c>
      <c r="BZ1523" s="63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4">
        <f>IF(BZ1523&gt;25,4,IF(BZ1523&gt;18,3,IF(BZ1523&gt;12,2,IF(BZ1523&gt;4,1,0))))-BX1523-2+1</f>
        <v/>
      </c>
      <c r="CE1523" s="30" t="n"/>
      <c r="CF1523" s="64">
        <f>CD1523*CI1523</f>
        <v/>
      </c>
      <c r="CG1523" s="65">
        <f>F1523-BY1523+1</f>
        <v/>
      </c>
      <c r="CH1523" s="64">
        <f>CE1523*16</f>
        <v/>
      </c>
      <c r="CI1523" s="66">
        <f>VLOOKUP(A1523,[1]DATA!$A$6:$AI$331,34,0)</f>
        <v/>
      </c>
      <c r="CJ1523" s="67">
        <f>VLOOKUP(A1523,[2]CHAMCONG!A$7:CI$333,79,0)</f>
        <v/>
      </c>
      <c r="CK1523" s="68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62">
        <f>COUNTIF($G1524:$BP1524,"a")+COUNTIF($G1524:$BP1524,"r0,a5")/2+COUNTIF($G1524:$BP1524,"p5,a5")/2</f>
        <v/>
      </c>
      <c r="BR1524" s="62">
        <f>COUNTIF($G1524:$BP1524,"d")+COUNTIF($G1524:$BP1524,"r0,d5")/2+COUNTIF($G1524:$BP1524,"p5,d5")/2</f>
        <v/>
      </c>
      <c r="BS1524" s="62">
        <f>COUNTIF($G1524:$BP1524,"b")+COUNTIF($G1524:$BP1524,"r0,b5")/2+COUNTIF($G1524:$BP1524,"p5,b5")/2</f>
        <v/>
      </c>
      <c r="BT1524" s="62">
        <f>COUNTIF($G1524:$BP1524,"c")+COUNTIF($G1524:$BP1524,"r0,c5")/2+COUNTIF($G1524:$BP1524,"p5,c5")/2</f>
        <v/>
      </c>
      <c r="BU1524" s="62">
        <f>COUNTIF($G1524:$BP1524,"KH")+COUNTIF($G1524:$BP1524,"TL")+COUNTIF($G1524:$BP1524,"L")</f>
        <v/>
      </c>
      <c r="BV1524" s="62" t="n"/>
      <c r="BW1524" s="62">
        <f>COUNTIF($G1524:$BP1524,"hh")</f>
        <v/>
      </c>
      <c r="BX1524" s="62">
        <f>COUNTIF($G1524:$BP1524,"nt7")</f>
        <v/>
      </c>
      <c r="BY1524" s="62">
        <f>COUNTIF($G1524:$BP1524,"P")+COUNTIF($G1524:$BP1524,"p5,a5")/2+COUNTIF($G1524:$BP1524,"p5,b5")/2+COUNTIF($G1524:$BP1524,"p5,c5")/2+COUNTIF($G1524:$BP1524,"p5,d5")/2</f>
        <v/>
      </c>
      <c r="BZ1524" s="63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4">
        <f>IF(BZ1524&gt;25,4,IF(BZ1524&gt;18,3,IF(BZ1524&gt;12,2,IF(BZ1524&gt;4,1,0))))-BX1524-2+1</f>
        <v/>
      </c>
      <c r="CE1524" s="30" t="n"/>
      <c r="CF1524" s="64">
        <f>CD1524*CI1524</f>
        <v/>
      </c>
      <c r="CG1524" s="65">
        <f>F1524-BY1524+1</f>
        <v/>
      </c>
      <c r="CH1524" s="64">
        <f>CE1524*16</f>
        <v/>
      </c>
      <c r="CI1524" s="66">
        <f>VLOOKUP(A1524,[1]DATA!$A$6:$AI$331,34,0)</f>
        <v/>
      </c>
      <c r="CJ1524" s="67">
        <f>VLOOKUP(A1524,[2]CHAMCONG!A$7:CI$333,79,0)</f>
        <v/>
      </c>
      <c r="CK1524" s="68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62">
        <f>COUNTIF($G1525:$BP1525,"a")+COUNTIF($G1525:$BP1525,"r0,a5")/2+COUNTIF($G1525:$BP1525,"p5,a5")/2</f>
        <v/>
      </c>
      <c r="BR1525" s="62">
        <f>COUNTIF($G1525:$BP1525,"d")+COUNTIF($G1525:$BP1525,"r0,d5")/2+COUNTIF($G1525:$BP1525,"p5,d5")/2</f>
        <v/>
      </c>
      <c r="BS1525" s="62">
        <f>COUNTIF($G1525:$BP1525,"b")+COUNTIF($G1525:$BP1525,"r0,b5")/2+COUNTIF($G1525:$BP1525,"p5,b5")/2</f>
        <v/>
      </c>
      <c r="BT1525" s="62">
        <f>COUNTIF($G1525:$BP1525,"c")+COUNTIF($G1525:$BP1525,"r0,c5")/2+COUNTIF($G1525:$BP1525,"p5,c5")/2</f>
        <v/>
      </c>
      <c r="BU1525" s="62">
        <f>COUNTIF($G1525:$BP1525,"KH")+COUNTIF($G1525:$BP1525,"TL")+COUNTIF($G1525:$BP1525,"L")</f>
        <v/>
      </c>
      <c r="BV1525" s="62" t="n"/>
      <c r="BW1525" s="62">
        <f>COUNTIF($G1525:$BP1525,"hh")</f>
        <v/>
      </c>
      <c r="BX1525" s="62">
        <f>COUNTIF($G1525:$BP1525,"nt7")</f>
        <v/>
      </c>
      <c r="BY1525" s="62">
        <f>COUNTIF($G1525:$BP1525,"P")+COUNTIF($G1525:$BP1525,"p5,a5")/2+COUNTIF($G1525:$BP1525,"p5,b5")/2+COUNTIF($G1525:$BP1525,"p5,c5")/2+COUNTIF($G1525:$BP1525,"p5,d5")/2</f>
        <v/>
      </c>
      <c r="BZ1525" s="63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4">
        <f>IF(BZ1525&gt;25,4,IF(BZ1525&gt;18,3,IF(BZ1525&gt;12,2,IF(BZ1525&gt;4,1,0))))-BX1525-2+1</f>
        <v/>
      </c>
      <c r="CE1525" s="30" t="n"/>
      <c r="CF1525" s="64">
        <f>CD1525*CI1525</f>
        <v/>
      </c>
      <c r="CG1525" s="65">
        <f>F1525-BY1525+1</f>
        <v/>
      </c>
      <c r="CH1525" s="64">
        <f>CE1525*16</f>
        <v/>
      </c>
      <c r="CI1525" s="66">
        <f>VLOOKUP(A1525,[1]DATA!$A$6:$AI$331,34,0)</f>
        <v/>
      </c>
      <c r="CJ1525" s="67">
        <f>VLOOKUP(A1525,[2]CHAMCONG!A$7:CI$333,79,0)</f>
        <v/>
      </c>
      <c r="CK1525" s="68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62">
        <f>COUNTIF($G1526:$BP1526,"a")+COUNTIF($G1526:$BP1526,"r0,a5")/2+COUNTIF($G1526:$BP1526,"p5,a5")/2</f>
        <v/>
      </c>
      <c r="BR1526" s="62">
        <f>COUNTIF($G1526:$BP1526,"d")+COUNTIF($G1526:$BP1526,"r0,d5")/2+COUNTIF($G1526:$BP1526,"p5,d5")/2</f>
        <v/>
      </c>
      <c r="BS1526" s="62">
        <f>COUNTIF($G1526:$BP1526,"b")+COUNTIF($G1526:$BP1526,"r0,b5")/2+COUNTIF($G1526:$BP1526,"p5,b5")/2</f>
        <v/>
      </c>
      <c r="BT1526" s="62">
        <f>COUNTIF($G1526:$BP1526,"c")+COUNTIF($G1526:$BP1526,"r0,c5")/2+COUNTIF($G1526:$BP1526,"p5,c5")/2</f>
        <v/>
      </c>
      <c r="BU1526" s="62">
        <f>COUNTIF($G1526:$BP1526,"KH")+COUNTIF($G1526:$BP1526,"TL")+COUNTIF($G1526:$BP1526,"L")</f>
        <v/>
      </c>
      <c r="BV1526" s="62" t="n"/>
      <c r="BW1526" s="62">
        <f>COUNTIF($G1526:$BP1526,"hh")</f>
        <v/>
      </c>
      <c r="BX1526" s="62">
        <f>COUNTIF($G1526:$BP1526,"nt7")</f>
        <v/>
      </c>
      <c r="BY1526" s="62">
        <f>COUNTIF($G1526:$BP1526,"P")+COUNTIF($G1526:$BP1526,"p5,a5")/2+COUNTIF($G1526:$BP1526,"p5,b5")/2+COUNTIF($G1526:$BP1526,"p5,c5")/2+COUNTIF($G1526:$BP1526,"p5,d5")/2</f>
        <v/>
      </c>
      <c r="BZ1526" s="63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4">
        <f>IF(BZ1526&gt;25,4,IF(BZ1526&gt;18,3,IF(BZ1526&gt;12,2,IF(BZ1526&gt;4,1,0))))-BX1526-2+1</f>
        <v/>
      </c>
      <c r="CE1526" s="30" t="n"/>
      <c r="CF1526" s="64">
        <f>CD1526*CI1526</f>
        <v/>
      </c>
      <c r="CG1526" s="65">
        <f>F1526-BY1526+1</f>
        <v/>
      </c>
      <c r="CH1526" s="64">
        <f>CE1526*16</f>
        <v/>
      </c>
      <c r="CI1526" s="66">
        <f>VLOOKUP(A1526,[1]DATA!$A$6:$AI$331,34,0)</f>
        <v/>
      </c>
      <c r="CJ1526" s="67">
        <f>VLOOKUP(A1526,[2]CHAMCONG!A$7:CI$333,79,0)</f>
        <v/>
      </c>
      <c r="CK1526" s="68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62">
        <f>COUNTIF($G1527:$BP1527,"a")+COUNTIF($G1527:$BP1527,"r0,a5")/2+COUNTIF($G1527:$BP1527,"p5,a5")/2</f>
        <v/>
      </c>
      <c r="BR1527" s="62">
        <f>COUNTIF($G1527:$BP1527,"d")+COUNTIF($G1527:$BP1527,"r0,d5")/2+COUNTIF($G1527:$BP1527,"p5,d5")/2</f>
        <v/>
      </c>
      <c r="BS1527" s="62">
        <f>COUNTIF($G1527:$BP1527,"b")+COUNTIF($G1527:$BP1527,"r0,b5")/2+COUNTIF($G1527:$BP1527,"p5,b5")/2</f>
        <v/>
      </c>
      <c r="BT1527" s="62">
        <f>COUNTIF($G1527:$BP1527,"c")+COUNTIF($G1527:$BP1527,"r0,c5")/2+COUNTIF($G1527:$BP1527,"p5,c5")/2</f>
        <v/>
      </c>
      <c r="BU1527" s="62">
        <f>COUNTIF($G1527:$BP1527,"KH")+COUNTIF($G1527:$BP1527,"TL")+COUNTIF($G1527:$BP1527,"L")</f>
        <v/>
      </c>
      <c r="BV1527" s="62" t="n"/>
      <c r="BW1527" s="62">
        <f>COUNTIF($G1527:$BP1527,"hh")</f>
        <v/>
      </c>
      <c r="BX1527" s="62">
        <f>COUNTIF($G1527:$BP1527,"nt7")</f>
        <v/>
      </c>
      <c r="BY1527" s="62">
        <f>COUNTIF($G1527:$BP1527,"P")+COUNTIF($G1527:$BP1527,"p5,a5")/2+COUNTIF($G1527:$BP1527,"p5,b5")/2+COUNTIF($G1527:$BP1527,"p5,c5")/2+COUNTIF($G1527:$BP1527,"p5,d5")/2</f>
        <v/>
      </c>
      <c r="BZ1527" s="63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4">
        <f>IF(BZ1527&gt;25,4,IF(BZ1527&gt;18,3,IF(BZ1527&gt;12,2,IF(BZ1527&gt;4,1,0))))-BX1527-2+1</f>
        <v/>
      </c>
      <c r="CE1527" s="30" t="n"/>
      <c r="CF1527" s="64">
        <f>CD1527*CI1527</f>
        <v/>
      </c>
      <c r="CG1527" s="65">
        <f>F1527-BY1527+1</f>
        <v/>
      </c>
      <c r="CH1527" s="64">
        <f>CE1527*16</f>
        <v/>
      </c>
      <c r="CI1527" s="66">
        <f>VLOOKUP(A1527,[1]DATA!$A$6:$AI$331,34,0)</f>
        <v/>
      </c>
      <c r="CJ1527" s="67">
        <f>VLOOKUP(A1527,[2]CHAMCONG!A$7:CI$333,79,0)</f>
        <v/>
      </c>
      <c r="CK1527" s="68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62">
        <f>COUNTIF($G1528:$BP1528,"a")+COUNTIF($G1528:$BP1528,"r0,a5")/2+COUNTIF($G1528:$BP1528,"p5,a5")/2</f>
        <v/>
      </c>
      <c r="BR1528" s="62">
        <f>COUNTIF($G1528:$BP1528,"d")+COUNTIF($G1528:$BP1528,"r0,d5")/2+COUNTIF($G1528:$BP1528,"p5,d5")/2</f>
        <v/>
      </c>
      <c r="BS1528" s="62">
        <f>COUNTIF($G1528:$BP1528,"b")+COUNTIF($G1528:$BP1528,"r0,b5")/2+COUNTIF($G1528:$BP1528,"p5,b5")/2</f>
        <v/>
      </c>
      <c r="BT1528" s="62">
        <f>COUNTIF($G1528:$BP1528,"c")+COUNTIF($G1528:$BP1528,"r0,c5")/2+COUNTIF($G1528:$BP1528,"p5,c5")/2</f>
        <v/>
      </c>
      <c r="BU1528" s="62">
        <f>COUNTIF($G1528:$BP1528,"KH")+COUNTIF($G1528:$BP1528,"TL")+COUNTIF($G1528:$BP1528,"L")</f>
        <v/>
      </c>
      <c r="BV1528" s="62" t="n"/>
      <c r="BW1528" s="62">
        <f>COUNTIF($G1528:$BP1528,"hh")</f>
        <v/>
      </c>
      <c r="BX1528" s="62">
        <f>COUNTIF($G1528:$BP1528,"nt7")</f>
        <v/>
      </c>
      <c r="BY1528" s="62">
        <f>COUNTIF($G1528:$BP1528,"P")+COUNTIF($G1528:$BP1528,"p5,a5")/2+COUNTIF($G1528:$BP1528,"p5,b5")/2+COUNTIF($G1528:$BP1528,"p5,c5")/2+COUNTIF($G1528:$BP1528,"p5,d5")/2</f>
        <v/>
      </c>
      <c r="BZ1528" s="63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4">
        <f>IF(BZ1528&gt;25,4,IF(BZ1528&gt;18,3,IF(BZ1528&gt;12,2,IF(BZ1528&gt;4,1,0))))-BX1528-2+1</f>
        <v/>
      </c>
      <c r="CE1528" s="30" t="n"/>
      <c r="CF1528" s="64">
        <f>CD1528*CI1528</f>
        <v/>
      </c>
      <c r="CG1528" s="65">
        <f>F1528-BY1528+1</f>
        <v/>
      </c>
      <c r="CH1528" s="64">
        <f>CE1528*16</f>
        <v/>
      </c>
      <c r="CI1528" s="66">
        <f>VLOOKUP(A1528,[1]DATA!$A$6:$AI$331,34,0)</f>
        <v/>
      </c>
      <c r="CJ1528" s="67">
        <f>VLOOKUP(A1528,[2]CHAMCONG!A$7:CI$333,79,0)</f>
        <v/>
      </c>
      <c r="CK1528" s="68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62">
        <f>COUNTIF($G1529:$BP1529,"a")+COUNTIF($G1529:$BP1529,"r0,a5")/2+COUNTIF($G1529:$BP1529,"p5,a5")/2</f>
        <v/>
      </c>
      <c r="BR1529" s="62">
        <f>COUNTIF($G1529:$BP1529,"d")+COUNTIF($G1529:$BP1529,"r0,d5")/2+COUNTIF($G1529:$BP1529,"p5,d5")/2</f>
        <v/>
      </c>
      <c r="BS1529" s="62">
        <f>COUNTIF($G1529:$BP1529,"b")+COUNTIF($G1529:$BP1529,"r0,b5")/2+COUNTIF($G1529:$BP1529,"p5,b5")/2</f>
        <v/>
      </c>
      <c r="BT1529" s="62">
        <f>COUNTIF($G1529:$BP1529,"c")+COUNTIF($G1529:$BP1529,"r0,c5")/2+COUNTIF($G1529:$BP1529,"p5,c5")/2</f>
        <v/>
      </c>
      <c r="BU1529" s="62">
        <f>COUNTIF($G1529:$BP1529,"KH")+COUNTIF($G1529:$BP1529,"TL")+COUNTIF($G1529:$BP1529,"L")</f>
        <v/>
      </c>
      <c r="BV1529" s="62" t="n"/>
      <c r="BW1529" s="62">
        <f>COUNTIF($G1529:$BP1529,"hh")</f>
        <v/>
      </c>
      <c r="BX1529" s="62">
        <f>COUNTIF($G1529:$BP1529,"nt7")</f>
        <v/>
      </c>
      <c r="BY1529" s="62">
        <f>COUNTIF($G1529:$BP1529,"P")+COUNTIF($G1529:$BP1529,"p5,a5")/2+COUNTIF($G1529:$BP1529,"p5,b5")/2+COUNTIF($G1529:$BP1529,"p5,c5")/2+COUNTIF($G1529:$BP1529,"p5,d5")/2</f>
        <v/>
      </c>
      <c r="BZ1529" s="63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4">
        <f>IF(BZ1529&gt;25,4,IF(BZ1529&gt;18,3,IF(BZ1529&gt;12,2,IF(BZ1529&gt;4,1,0))))-BX1529-2+1</f>
        <v/>
      </c>
      <c r="CE1529" s="30" t="n"/>
      <c r="CF1529" s="64">
        <f>CD1529*CI1529</f>
        <v/>
      </c>
      <c r="CG1529" s="65">
        <f>F1529-BY1529+1</f>
        <v/>
      </c>
      <c r="CH1529" s="64">
        <f>CE1529*16</f>
        <v/>
      </c>
      <c r="CI1529" s="66">
        <f>VLOOKUP(A1529,[1]DATA!$A$6:$AI$331,34,0)</f>
        <v/>
      </c>
      <c r="CJ1529" s="67">
        <f>VLOOKUP(A1529,[2]CHAMCONG!A$7:CI$333,79,0)</f>
        <v/>
      </c>
      <c r="CK1529" s="68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62">
        <f>COUNTIF($G1530:$BP1530,"a")+COUNTIF($G1530:$BP1530,"r0,a5")/2+COUNTIF($G1530:$BP1530,"p5,a5")/2</f>
        <v/>
      </c>
      <c r="BR1530" s="62">
        <f>COUNTIF($G1530:$BP1530,"d")+COUNTIF($G1530:$BP1530,"r0,d5")/2+COUNTIF($G1530:$BP1530,"p5,d5")/2</f>
        <v/>
      </c>
      <c r="BS1530" s="62">
        <f>COUNTIF($G1530:$BP1530,"b")+COUNTIF($G1530:$BP1530,"r0,b5")/2+COUNTIF($G1530:$BP1530,"p5,b5")/2</f>
        <v/>
      </c>
      <c r="BT1530" s="62">
        <f>COUNTIF($G1530:$BP1530,"c")+COUNTIF($G1530:$BP1530,"r0,c5")/2+COUNTIF($G1530:$BP1530,"p5,c5")/2</f>
        <v/>
      </c>
      <c r="BU1530" s="62">
        <f>COUNTIF($G1530:$BP1530,"KH")+COUNTIF($G1530:$BP1530,"TL")+COUNTIF($G1530:$BP1530,"L")</f>
        <v/>
      </c>
      <c r="BV1530" s="62" t="n"/>
      <c r="BW1530" s="62">
        <f>COUNTIF($G1530:$BP1530,"hh")</f>
        <v/>
      </c>
      <c r="BX1530" s="62">
        <f>COUNTIF($G1530:$BP1530,"nt7")</f>
        <v/>
      </c>
      <c r="BY1530" s="62">
        <f>COUNTIF($G1530:$BP1530,"P")+COUNTIF($G1530:$BP1530,"p5,a5")/2+COUNTIF($G1530:$BP1530,"p5,b5")/2+COUNTIF($G1530:$BP1530,"p5,c5")/2+COUNTIF($G1530:$BP1530,"p5,d5")/2</f>
        <v/>
      </c>
      <c r="BZ1530" s="63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4">
        <f>IF(BZ1530&gt;25,4,IF(BZ1530&gt;18,3,IF(BZ1530&gt;12,2,IF(BZ1530&gt;4,1,0))))-BX1530-2+1</f>
        <v/>
      </c>
      <c r="CE1530" s="30" t="n"/>
      <c r="CF1530" s="64">
        <f>CD1530*CI1530</f>
        <v/>
      </c>
      <c r="CG1530" s="65">
        <f>F1530-BY1530+1</f>
        <v/>
      </c>
      <c r="CH1530" s="64">
        <f>CE1530*16</f>
        <v/>
      </c>
      <c r="CI1530" s="66">
        <f>VLOOKUP(A1530,[1]DATA!$A$6:$AI$331,34,0)</f>
        <v/>
      </c>
      <c r="CJ1530" s="67">
        <f>VLOOKUP(A1530,[2]CHAMCONG!A$7:CI$333,79,0)</f>
        <v/>
      </c>
      <c r="CK1530" s="68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62">
        <f>COUNTIF($G1531:$BP1531,"a")+COUNTIF($G1531:$BP1531,"r0,a5")/2+COUNTIF($G1531:$BP1531,"p5,a5")/2</f>
        <v/>
      </c>
      <c r="BR1531" s="62">
        <f>COUNTIF($G1531:$BP1531,"d")+COUNTIF($G1531:$BP1531,"r0,d5")/2+COUNTIF($G1531:$BP1531,"p5,d5")/2</f>
        <v/>
      </c>
      <c r="BS1531" s="62">
        <f>COUNTIF($G1531:$BP1531,"b")+COUNTIF($G1531:$BP1531,"r0,b5")/2+COUNTIF($G1531:$BP1531,"p5,b5")/2</f>
        <v/>
      </c>
      <c r="BT1531" s="62">
        <f>COUNTIF($G1531:$BP1531,"c")+COUNTIF($G1531:$BP1531,"r0,c5")/2+COUNTIF($G1531:$BP1531,"p5,c5")/2</f>
        <v/>
      </c>
      <c r="BU1531" s="62">
        <f>COUNTIF($G1531:$BP1531,"KH")+COUNTIF($G1531:$BP1531,"TL")+COUNTIF($G1531:$BP1531,"L")</f>
        <v/>
      </c>
      <c r="BV1531" s="62" t="n"/>
      <c r="BW1531" s="62">
        <f>COUNTIF($G1531:$BP1531,"hh")</f>
        <v/>
      </c>
      <c r="BX1531" s="62">
        <f>COUNTIF($G1531:$BP1531,"nt7")</f>
        <v/>
      </c>
      <c r="BY1531" s="62">
        <f>COUNTIF($G1531:$BP1531,"P")+COUNTIF($G1531:$BP1531,"p5,a5")/2+COUNTIF($G1531:$BP1531,"p5,b5")/2+COUNTIF($G1531:$BP1531,"p5,c5")/2+COUNTIF($G1531:$BP1531,"p5,d5")/2</f>
        <v/>
      </c>
      <c r="BZ1531" s="63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4">
        <f>IF(BZ1531&gt;25,4,IF(BZ1531&gt;18,3,IF(BZ1531&gt;12,2,IF(BZ1531&gt;4,1,0))))-BX1531-2+1</f>
        <v/>
      </c>
      <c r="CE1531" s="30" t="n"/>
      <c r="CF1531" s="64">
        <f>CD1531*CI1531</f>
        <v/>
      </c>
      <c r="CG1531" s="65">
        <f>F1531-BY1531+1</f>
        <v/>
      </c>
      <c r="CH1531" s="64">
        <f>CE1531*16</f>
        <v/>
      </c>
      <c r="CI1531" s="66">
        <f>VLOOKUP(A1531,[1]DATA!$A$6:$AI$331,34,0)</f>
        <v/>
      </c>
      <c r="CJ1531" s="67">
        <f>VLOOKUP(A1531,[2]CHAMCONG!A$7:CI$333,79,0)</f>
        <v/>
      </c>
      <c r="CK1531" s="68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62">
        <f>COUNTIF($G1532:$BP1532,"a")+COUNTIF($G1532:$BP1532,"r0,a5")/2+COUNTIF($G1532:$BP1532,"p5,a5")/2</f>
        <v/>
      </c>
      <c r="BR1532" s="62">
        <f>COUNTIF($G1532:$BP1532,"d")+COUNTIF($G1532:$BP1532,"r0,d5")/2+COUNTIF($G1532:$BP1532,"p5,d5")/2</f>
        <v/>
      </c>
      <c r="BS1532" s="62">
        <f>COUNTIF($G1532:$BP1532,"b")+COUNTIF($G1532:$BP1532,"r0,b5")/2+COUNTIF($G1532:$BP1532,"p5,b5")/2</f>
        <v/>
      </c>
      <c r="BT1532" s="62">
        <f>COUNTIF($G1532:$BP1532,"c")+COUNTIF($G1532:$BP1532,"r0,c5")/2+COUNTIF($G1532:$BP1532,"p5,c5")/2</f>
        <v/>
      </c>
      <c r="BU1532" s="62">
        <f>COUNTIF($G1532:$BP1532,"KH")+COUNTIF($G1532:$BP1532,"TL")+COUNTIF($G1532:$BP1532,"L")</f>
        <v/>
      </c>
      <c r="BV1532" s="62" t="n"/>
      <c r="BW1532" s="62">
        <f>COUNTIF($G1532:$BP1532,"hh")</f>
        <v/>
      </c>
      <c r="BX1532" s="62">
        <f>COUNTIF($G1532:$BP1532,"nt7")</f>
        <v/>
      </c>
      <c r="BY1532" s="62">
        <f>COUNTIF($G1532:$BP1532,"P")+COUNTIF($G1532:$BP1532,"p5,a5")/2+COUNTIF($G1532:$BP1532,"p5,b5")/2+COUNTIF($G1532:$BP1532,"p5,c5")/2+COUNTIF($G1532:$BP1532,"p5,d5")/2</f>
        <v/>
      </c>
      <c r="BZ1532" s="63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4">
        <f>IF(BZ1532&gt;25,4,IF(BZ1532&gt;18,3,IF(BZ1532&gt;12,2,IF(BZ1532&gt;4,1,0))))-BX1532-2+1</f>
        <v/>
      </c>
      <c r="CE1532" s="30" t="n"/>
      <c r="CF1532" s="64">
        <f>CD1532*CI1532</f>
        <v/>
      </c>
      <c r="CG1532" s="65">
        <f>F1532-BY1532+1</f>
        <v/>
      </c>
      <c r="CH1532" s="64">
        <f>CE1532*16</f>
        <v/>
      </c>
      <c r="CI1532" s="66">
        <f>VLOOKUP(A1532,[1]DATA!$A$6:$AI$331,34,0)</f>
        <v/>
      </c>
      <c r="CJ1532" s="67">
        <f>VLOOKUP(A1532,[2]CHAMCONG!A$7:CI$333,79,0)</f>
        <v/>
      </c>
      <c r="CK1532" s="68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62">
        <f>COUNTIF($G1533:$BP1533,"a")+COUNTIF($G1533:$BP1533,"r0,a5")/2+COUNTIF($G1533:$BP1533,"p5,a5")/2</f>
        <v/>
      </c>
      <c r="BR1533" s="62">
        <f>COUNTIF($G1533:$BP1533,"d")+COUNTIF($G1533:$BP1533,"r0,d5")/2+COUNTIF($G1533:$BP1533,"p5,d5")/2</f>
        <v/>
      </c>
      <c r="BS1533" s="62">
        <f>COUNTIF($G1533:$BP1533,"b")+COUNTIF($G1533:$BP1533,"r0,b5")/2+COUNTIF($G1533:$BP1533,"p5,b5")/2</f>
        <v/>
      </c>
      <c r="BT1533" s="62">
        <f>COUNTIF($G1533:$BP1533,"c")+COUNTIF($G1533:$BP1533,"r0,c5")/2+COUNTIF($G1533:$BP1533,"p5,c5")/2</f>
        <v/>
      </c>
      <c r="BU1533" s="62">
        <f>COUNTIF($G1533:$BP1533,"KH")+COUNTIF($G1533:$BP1533,"TL")+COUNTIF($G1533:$BP1533,"L")</f>
        <v/>
      </c>
      <c r="BV1533" s="62" t="n"/>
      <c r="BW1533" s="62">
        <f>COUNTIF($G1533:$BP1533,"hh")</f>
        <v/>
      </c>
      <c r="BX1533" s="62">
        <f>COUNTIF($G1533:$BP1533,"nt7")</f>
        <v/>
      </c>
      <c r="BY1533" s="62">
        <f>COUNTIF($G1533:$BP1533,"P")+COUNTIF($G1533:$BP1533,"p5,a5")/2+COUNTIF($G1533:$BP1533,"p5,b5")/2+COUNTIF($G1533:$BP1533,"p5,c5")/2+COUNTIF($G1533:$BP1533,"p5,d5")/2</f>
        <v/>
      </c>
      <c r="BZ1533" s="63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4">
        <f>IF(BZ1533&gt;25,4,IF(BZ1533&gt;18,3,IF(BZ1533&gt;12,2,IF(BZ1533&gt;4,1,0))))-BX1533-2+1</f>
        <v/>
      </c>
      <c r="CE1533" s="30" t="n"/>
      <c r="CF1533" s="64">
        <f>CD1533*CI1533</f>
        <v/>
      </c>
      <c r="CG1533" s="65">
        <f>F1533-BY1533+1</f>
        <v/>
      </c>
      <c r="CH1533" s="64">
        <f>CE1533*16</f>
        <v/>
      </c>
      <c r="CI1533" s="66">
        <f>VLOOKUP(A1533,[1]DATA!$A$6:$AI$331,34,0)</f>
        <v/>
      </c>
      <c r="CJ1533" s="67">
        <f>VLOOKUP(A1533,[2]CHAMCONG!A$7:CI$333,79,0)</f>
        <v/>
      </c>
      <c r="CK1533" s="68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62">
        <f>COUNTIF($G1534:$BP1534,"a")+COUNTIF($G1534:$BP1534,"r0,a5")/2+COUNTIF($G1534:$BP1534,"p5,a5")/2</f>
        <v/>
      </c>
      <c r="BR1534" s="62">
        <f>COUNTIF($G1534:$BP1534,"d")+COUNTIF($G1534:$BP1534,"r0,d5")/2+COUNTIF($G1534:$BP1534,"p5,d5")/2</f>
        <v/>
      </c>
      <c r="BS1534" s="62">
        <f>COUNTIF($G1534:$BP1534,"b")+COUNTIF($G1534:$BP1534,"r0,b5")/2+COUNTIF($G1534:$BP1534,"p5,b5")/2</f>
        <v/>
      </c>
      <c r="BT1534" s="62">
        <f>COUNTIF($G1534:$BP1534,"c")+COUNTIF($G1534:$BP1534,"r0,c5")/2+COUNTIF($G1534:$BP1534,"p5,c5")/2</f>
        <v/>
      </c>
      <c r="BU1534" s="62">
        <f>COUNTIF($G1534:$BP1534,"KH")+COUNTIF($G1534:$BP1534,"TL")+COUNTIF($G1534:$BP1534,"L")</f>
        <v/>
      </c>
      <c r="BV1534" s="62" t="n"/>
      <c r="BW1534" s="62">
        <f>COUNTIF($G1534:$BP1534,"hh")</f>
        <v/>
      </c>
      <c r="BX1534" s="62">
        <f>COUNTIF($G1534:$BP1534,"nt7")</f>
        <v/>
      </c>
      <c r="BY1534" s="62">
        <f>COUNTIF($G1534:$BP1534,"P")+COUNTIF($G1534:$BP1534,"p5,a5")/2+COUNTIF($G1534:$BP1534,"p5,b5")/2+COUNTIF($G1534:$BP1534,"p5,c5")/2+COUNTIF($G1534:$BP1534,"p5,d5")/2</f>
        <v/>
      </c>
      <c r="BZ1534" s="63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4">
        <f>IF(BZ1534&gt;25,4,IF(BZ1534&gt;18,3,IF(BZ1534&gt;12,2,IF(BZ1534&gt;4,1,0))))-BX1534-2+1</f>
        <v/>
      </c>
      <c r="CE1534" s="30" t="n"/>
      <c r="CF1534" s="64">
        <f>CD1534*CI1534</f>
        <v/>
      </c>
      <c r="CG1534" s="65">
        <f>F1534-BY1534+1</f>
        <v/>
      </c>
      <c r="CH1534" s="64">
        <f>CE1534*16</f>
        <v/>
      </c>
      <c r="CI1534" s="66">
        <f>VLOOKUP(A1534,[1]DATA!$A$6:$AI$331,34,0)</f>
        <v/>
      </c>
      <c r="CJ1534" s="67">
        <f>VLOOKUP(A1534,[2]CHAMCONG!A$7:CI$333,79,0)</f>
        <v/>
      </c>
      <c r="CK1534" s="68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62">
        <f>COUNTIF($G1535:$BP1535,"a")+COUNTIF($G1535:$BP1535,"r0,a5")/2+COUNTIF($G1535:$BP1535,"p5,a5")/2</f>
        <v/>
      </c>
      <c r="BR1535" s="62">
        <f>COUNTIF($G1535:$BP1535,"d")+COUNTIF($G1535:$BP1535,"r0,d5")/2+COUNTIF($G1535:$BP1535,"p5,d5")/2</f>
        <v/>
      </c>
      <c r="BS1535" s="62">
        <f>COUNTIF($G1535:$BP1535,"b")+COUNTIF($G1535:$BP1535,"r0,b5")/2+COUNTIF($G1535:$BP1535,"p5,b5")/2</f>
        <v/>
      </c>
      <c r="BT1535" s="62">
        <f>COUNTIF($G1535:$BP1535,"c")+COUNTIF($G1535:$BP1535,"r0,c5")/2+COUNTIF($G1535:$BP1535,"p5,c5")/2</f>
        <v/>
      </c>
      <c r="BU1535" s="62">
        <f>COUNTIF($G1535:$BP1535,"KH")+COUNTIF($G1535:$BP1535,"TL")+COUNTIF($G1535:$BP1535,"L")</f>
        <v/>
      </c>
      <c r="BV1535" s="62" t="n"/>
      <c r="BW1535" s="62">
        <f>COUNTIF($G1535:$BP1535,"hh")</f>
        <v/>
      </c>
      <c r="BX1535" s="62">
        <f>COUNTIF($G1535:$BP1535,"nt7")</f>
        <v/>
      </c>
      <c r="BY1535" s="62">
        <f>COUNTIF($G1535:$BP1535,"P")+COUNTIF($G1535:$BP1535,"p5,a5")/2+COUNTIF($G1535:$BP1535,"p5,b5")/2+COUNTIF($G1535:$BP1535,"p5,c5")/2+COUNTIF($G1535:$BP1535,"p5,d5")/2</f>
        <v/>
      </c>
      <c r="BZ1535" s="63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4">
        <f>IF(BZ1535&gt;25,4,IF(BZ1535&gt;18,3,IF(BZ1535&gt;12,2,IF(BZ1535&gt;4,1,0))))-BX1535-2+1</f>
        <v/>
      </c>
      <c r="CE1535" s="30" t="n"/>
      <c r="CF1535" s="64">
        <f>CD1535*CI1535</f>
        <v/>
      </c>
      <c r="CG1535" s="65">
        <f>F1535-BY1535+1</f>
        <v/>
      </c>
      <c r="CH1535" s="64">
        <f>CE1535*16</f>
        <v/>
      </c>
      <c r="CI1535" s="66">
        <f>VLOOKUP(A1535,[1]DATA!$A$6:$AI$331,34,0)</f>
        <v/>
      </c>
      <c r="CJ1535" s="67">
        <f>VLOOKUP(A1535,[2]CHAMCONG!A$7:CI$333,79,0)</f>
        <v/>
      </c>
      <c r="CK1535" s="68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62">
        <f>COUNTIF($G1536:$BP1536,"a")+COUNTIF($G1536:$BP1536,"r0,a5")/2+COUNTIF($G1536:$BP1536,"p5,a5")/2</f>
        <v/>
      </c>
      <c r="BR1536" s="62">
        <f>COUNTIF($G1536:$BP1536,"d")+COUNTIF($G1536:$BP1536,"r0,d5")/2+COUNTIF($G1536:$BP1536,"p5,d5")/2</f>
        <v/>
      </c>
      <c r="BS1536" s="62">
        <f>COUNTIF($G1536:$BP1536,"b")+COUNTIF($G1536:$BP1536,"r0,b5")/2+COUNTIF($G1536:$BP1536,"p5,b5")/2</f>
        <v/>
      </c>
      <c r="BT1536" s="62">
        <f>COUNTIF($G1536:$BP1536,"c")+COUNTIF($G1536:$BP1536,"r0,c5")/2+COUNTIF($G1536:$BP1536,"p5,c5")/2</f>
        <v/>
      </c>
      <c r="BU1536" s="62">
        <f>COUNTIF($G1536:$BP1536,"KH")+COUNTIF($G1536:$BP1536,"TL")+COUNTIF($G1536:$BP1536,"L")</f>
        <v/>
      </c>
      <c r="BV1536" s="62" t="n"/>
      <c r="BW1536" s="62">
        <f>COUNTIF($G1536:$BP1536,"hh")</f>
        <v/>
      </c>
      <c r="BX1536" s="62">
        <f>COUNTIF($G1536:$BP1536,"nt7")</f>
        <v/>
      </c>
      <c r="BY1536" s="62">
        <f>COUNTIF($G1536:$BP1536,"P")+COUNTIF($G1536:$BP1536,"p5,a5")/2+COUNTIF($G1536:$BP1536,"p5,b5")/2+COUNTIF($G1536:$BP1536,"p5,c5")/2+COUNTIF($G1536:$BP1536,"p5,d5")/2</f>
        <v/>
      </c>
      <c r="BZ1536" s="63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4">
        <f>IF(BZ1536&gt;25,4,IF(BZ1536&gt;18,3,IF(BZ1536&gt;12,2,IF(BZ1536&gt;4,1,0))))-BX1536-2+1</f>
        <v/>
      </c>
      <c r="CE1536" s="30" t="n"/>
      <c r="CF1536" s="64">
        <f>CD1536*CI1536</f>
        <v/>
      </c>
      <c r="CG1536" s="65">
        <f>F1536-BY1536+1</f>
        <v/>
      </c>
      <c r="CH1536" s="64">
        <f>CE1536*16</f>
        <v/>
      </c>
      <c r="CI1536" s="66">
        <f>VLOOKUP(A1536,[1]DATA!$A$6:$AI$331,34,0)</f>
        <v/>
      </c>
      <c r="CJ1536" s="67">
        <f>VLOOKUP(A1536,[2]CHAMCONG!A$7:CI$333,79,0)</f>
        <v/>
      </c>
      <c r="CK1536" s="68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62">
        <f>COUNTIF($G1537:$BP1537,"a")+COUNTIF($G1537:$BP1537,"r0,a5")/2+COUNTIF($G1537:$BP1537,"p5,a5")/2</f>
        <v/>
      </c>
      <c r="BR1537" s="62">
        <f>COUNTIF($G1537:$BP1537,"d")+COUNTIF($G1537:$BP1537,"r0,d5")/2+COUNTIF($G1537:$BP1537,"p5,d5")/2</f>
        <v/>
      </c>
      <c r="BS1537" s="62">
        <f>COUNTIF($G1537:$BP1537,"b")+COUNTIF($G1537:$BP1537,"r0,b5")/2+COUNTIF($G1537:$BP1537,"p5,b5")/2</f>
        <v/>
      </c>
      <c r="BT1537" s="62">
        <f>COUNTIF($G1537:$BP1537,"c")+COUNTIF($G1537:$BP1537,"r0,c5")/2+COUNTIF($G1537:$BP1537,"p5,c5")/2</f>
        <v/>
      </c>
      <c r="BU1537" s="62">
        <f>COUNTIF($G1537:$BP1537,"KH")+COUNTIF($G1537:$BP1537,"TL")+COUNTIF($G1537:$BP1537,"L")</f>
        <v/>
      </c>
      <c r="BV1537" s="62" t="n"/>
      <c r="BW1537" s="62">
        <f>COUNTIF($G1537:$BP1537,"hh")</f>
        <v/>
      </c>
      <c r="BX1537" s="62">
        <f>COUNTIF($G1537:$BP1537,"nt7")</f>
        <v/>
      </c>
      <c r="BY1537" s="62">
        <f>COUNTIF($G1537:$BP1537,"P")+COUNTIF($G1537:$BP1537,"p5,a5")/2+COUNTIF($G1537:$BP1537,"p5,b5")/2+COUNTIF($G1537:$BP1537,"p5,c5")/2+COUNTIF($G1537:$BP1537,"p5,d5")/2</f>
        <v/>
      </c>
      <c r="BZ1537" s="63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4">
        <f>IF(BZ1537&gt;25,4,IF(BZ1537&gt;18,3,IF(BZ1537&gt;12,2,IF(BZ1537&gt;4,1,0))))-BX1537-2+1</f>
        <v/>
      </c>
      <c r="CE1537" s="30" t="n"/>
      <c r="CF1537" s="64">
        <f>CD1537*CI1537</f>
        <v/>
      </c>
      <c r="CG1537" s="65">
        <f>F1537-BY1537+1</f>
        <v/>
      </c>
      <c r="CH1537" s="64">
        <f>CE1537*16</f>
        <v/>
      </c>
      <c r="CI1537" s="66">
        <f>VLOOKUP(A1537,[1]DATA!$A$6:$AI$331,34,0)</f>
        <v/>
      </c>
      <c r="CJ1537" s="67">
        <f>VLOOKUP(A1537,[2]CHAMCONG!A$7:CI$333,79,0)</f>
        <v/>
      </c>
      <c r="CK1537" s="68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62">
        <f>COUNTIF($G1538:$BP1538,"a")+COUNTIF($G1538:$BP1538,"r0,a5")/2+COUNTIF($G1538:$BP1538,"p5,a5")/2</f>
        <v/>
      </c>
      <c r="BR1538" s="62">
        <f>COUNTIF($G1538:$BP1538,"d")+COUNTIF($G1538:$BP1538,"r0,d5")/2+COUNTIF($G1538:$BP1538,"p5,d5")/2</f>
        <v/>
      </c>
      <c r="BS1538" s="62">
        <f>COUNTIF($G1538:$BP1538,"b")+COUNTIF($G1538:$BP1538,"r0,b5")/2+COUNTIF($G1538:$BP1538,"p5,b5")/2</f>
        <v/>
      </c>
      <c r="BT1538" s="62">
        <f>COUNTIF($G1538:$BP1538,"c")+COUNTIF($G1538:$BP1538,"r0,c5")/2+COUNTIF($G1538:$BP1538,"p5,c5")/2</f>
        <v/>
      </c>
      <c r="BU1538" s="62">
        <f>COUNTIF($G1538:$BP1538,"KH")+COUNTIF($G1538:$BP1538,"TL")+COUNTIF($G1538:$BP1538,"L")</f>
        <v/>
      </c>
      <c r="BV1538" s="62" t="n"/>
      <c r="BW1538" s="62">
        <f>COUNTIF($G1538:$BP1538,"hh")</f>
        <v/>
      </c>
      <c r="BX1538" s="62">
        <f>COUNTIF($G1538:$BP1538,"nt7")</f>
        <v/>
      </c>
      <c r="BY1538" s="62">
        <f>COUNTIF($G1538:$BP1538,"P")+COUNTIF($G1538:$BP1538,"p5,a5")/2+COUNTIF($G1538:$BP1538,"p5,b5")/2+COUNTIF($G1538:$BP1538,"p5,c5")/2+COUNTIF($G1538:$BP1538,"p5,d5")/2</f>
        <v/>
      </c>
      <c r="BZ1538" s="63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4">
        <f>IF(BZ1538&gt;25,4,IF(BZ1538&gt;18,3,IF(BZ1538&gt;12,2,IF(BZ1538&gt;4,1,0))))-BX1538-2+1</f>
        <v/>
      </c>
      <c r="CE1538" s="30" t="n"/>
      <c r="CF1538" s="64">
        <f>CD1538*CI1538</f>
        <v/>
      </c>
      <c r="CG1538" s="65">
        <f>F1538-BY1538+1</f>
        <v/>
      </c>
      <c r="CH1538" s="64">
        <f>CE1538*16</f>
        <v/>
      </c>
      <c r="CI1538" s="66">
        <f>VLOOKUP(A1538,[1]DATA!$A$6:$AI$331,34,0)</f>
        <v/>
      </c>
      <c r="CJ1538" s="67">
        <f>VLOOKUP(A1538,[2]CHAMCONG!A$7:CI$333,79,0)</f>
        <v/>
      </c>
      <c r="CK1538" s="68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62">
        <f>COUNTIF($G1539:$BP1539,"a")+COUNTIF($G1539:$BP1539,"r0,a5")/2+COUNTIF($G1539:$BP1539,"p5,a5")/2</f>
        <v/>
      </c>
      <c r="BR1539" s="62">
        <f>COUNTIF($G1539:$BP1539,"d")+COUNTIF($G1539:$BP1539,"r0,d5")/2+COUNTIF($G1539:$BP1539,"p5,d5")/2</f>
        <v/>
      </c>
      <c r="BS1539" s="62">
        <f>COUNTIF($G1539:$BP1539,"b")+COUNTIF($G1539:$BP1539,"r0,b5")/2+COUNTIF($G1539:$BP1539,"p5,b5")/2</f>
        <v/>
      </c>
      <c r="BT1539" s="62">
        <f>COUNTIF($G1539:$BP1539,"c")+COUNTIF($G1539:$BP1539,"r0,c5")/2+COUNTIF($G1539:$BP1539,"p5,c5")/2</f>
        <v/>
      </c>
      <c r="BU1539" s="62">
        <f>COUNTIF($G1539:$BP1539,"KH")+COUNTIF($G1539:$BP1539,"TL")+COUNTIF($G1539:$BP1539,"L")</f>
        <v/>
      </c>
      <c r="BV1539" s="62" t="n"/>
      <c r="BW1539" s="62">
        <f>COUNTIF($G1539:$BP1539,"hh")</f>
        <v/>
      </c>
      <c r="BX1539" s="62">
        <f>COUNTIF($G1539:$BP1539,"nt7")</f>
        <v/>
      </c>
      <c r="BY1539" s="62">
        <f>COUNTIF($G1539:$BP1539,"P")+COUNTIF($G1539:$BP1539,"p5,a5")/2+COUNTIF($G1539:$BP1539,"p5,b5")/2+COUNTIF($G1539:$BP1539,"p5,c5")/2+COUNTIF($G1539:$BP1539,"p5,d5")/2</f>
        <v/>
      </c>
      <c r="BZ1539" s="63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4">
        <f>IF(BZ1539&gt;25,4,IF(BZ1539&gt;18,3,IF(BZ1539&gt;12,2,IF(BZ1539&gt;4,1,0))))-BX1539-2+1</f>
        <v/>
      </c>
      <c r="CE1539" s="30" t="n"/>
      <c r="CF1539" s="64">
        <f>CD1539*CI1539</f>
        <v/>
      </c>
      <c r="CG1539" s="65">
        <f>F1539-BY1539+1</f>
        <v/>
      </c>
      <c r="CH1539" s="64">
        <f>CE1539*16</f>
        <v/>
      </c>
      <c r="CI1539" s="66">
        <f>VLOOKUP(A1539,[1]DATA!$A$6:$AI$331,34,0)</f>
        <v/>
      </c>
      <c r="CJ1539" s="67">
        <f>VLOOKUP(A1539,[2]CHAMCONG!A$7:CI$333,79,0)</f>
        <v/>
      </c>
      <c r="CK1539" s="68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62">
        <f>COUNTIF($G1540:$BP1540,"a")+COUNTIF($G1540:$BP1540,"r0,a5")/2+COUNTIF($G1540:$BP1540,"p5,a5")/2</f>
        <v/>
      </c>
      <c r="BR1540" s="62">
        <f>COUNTIF($G1540:$BP1540,"d")+COUNTIF($G1540:$BP1540,"r0,d5")/2+COUNTIF($G1540:$BP1540,"p5,d5")/2</f>
        <v/>
      </c>
      <c r="BS1540" s="62">
        <f>COUNTIF($G1540:$BP1540,"b")+COUNTIF($G1540:$BP1540,"r0,b5")/2+COUNTIF($G1540:$BP1540,"p5,b5")/2</f>
        <v/>
      </c>
      <c r="BT1540" s="62">
        <f>COUNTIF($G1540:$BP1540,"c")+COUNTIF($G1540:$BP1540,"r0,c5")/2+COUNTIF($G1540:$BP1540,"p5,c5")/2</f>
        <v/>
      </c>
      <c r="BU1540" s="62">
        <f>COUNTIF($G1540:$BP1540,"KH")+COUNTIF($G1540:$BP1540,"TL")+COUNTIF($G1540:$BP1540,"L")</f>
        <v/>
      </c>
      <c r="BV1540" s="62" t="n"/>
      <c r="BW1540" s="62">
        <f>COUNTIF($G1540:$BP1540,"hh")</f>
        <v/>
      </c>
      <c r="BX1540" s="62">
        <f>COUNTIF($G1540:$BP1540,"nt7")</f>
        <v/>
      </c>
      <c r="BY1540" s="62">
        <f>COUNTIF($G1540:$BP1540,"P")+COUNTIF($G1540:$BP1540,"p5,a5")/2+COUNTIF($G1540:$BP1540,"p5,b5")/2+COUNTIF($G1540:$BP1540,"p5,c5")/2+COUNTIF($G1540:$BP1540,"p5,d5")/2</f>
        <v/>
      </c>
      <c r="BZ1540" s="63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4">
        <f>IF(BZ1540&gt;25,4,IF(BZ1540&gt;18,3,IF(BZ1540&gt;12,2,IF(BZ1540&gt;4,1,0))))-BX1540-2+1</f>
        <v/>
      </c>
      <c r="CE1540" s="30" t="n"/>
      <c r="CF1540" s="64">
        <f>CD1540*CI1540</f>
        <v/>
      </c>
      <c r="CG1540" s="65">
        <f>F1540-BY1540+1</f>
        <v/>
      </c>
      <c r="CH1540" s="64">
        <f>CE1540*16</f>
        <v/>
      </c>
      <c r="CI1540" s="66">
        <f>VLOOKUP(A1540,[1]DATA!$A$6:$AI$331,34,0)</f>
        <v/>
      </c>
      <c r="CJ1540" s="67">
        <f>VLOOKUP(A1540,[2]CHAMCONG!A$7:CI$333,79,0)</f>
        <v/>
      </c>
      <c r="CK1540" s="68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62">
        <f>COUNTIF($G1541:$BP1541,"a")+COUNTIF($G1541:$BP1541,"r0,a5")/2+COUNTIF($G1541:$BP1541,"p5,a5")/2</f>
        <v/>
      </c>
      <c r="BR1541" s="62">
        <f>COUNTIF($G1541:$BP1541,"d")+COUNTIF($G1541:$BP1541,"r0,d5")/2+COUNTIF($G1541:$BP1541,"p5,d5")/2</f>
        <v/>
      </c>
      <c r="BS1541" s="62">
        <f>COUNTIF($G1541:$BP1541,"b")+COUNTIF($G1541:$BP1541,"r0,b5")/2+COUNTIF($G1541:$BP1541,"p5,b5")/2</f>
        <v/>
      </c>
      <c r="BT1541" s="62">
        <f>COUNTIF($G1541:$BP1541,"c")+COUNTIF($G1541:$BP1541,"r0,c5")/2+COUNTIF($G1541:$BP1541,"p5,c5")/2</f>
        <v/>
      </c>
      <c r="BU1541" s="62">
        <f>COUNTIF($G1541:$BP1541,"KH")+COUNTIF($G1541:$BP1541,"TL")+COUNTIF($G1541:$BP1541,"L")</f>
        <v/>
      </c>
      <c r="BV1541" s="62" t="n"/>
      <c r="BW1541" s="62">
        <f>COUNTIF($G1541:$BP1541,"hh")</f>
        <v/>
      </c>
      <c r="BX1541" s="62">
        <f>COUNTIF($G1541:$BP1541,"nt7")</f>
        <v/>
      </c>
      <c r="BY1541" s="62">
        <f>COUNTIF($G1541:$BP1541,"P")+COUNTIF($G1541:$BP1541,"p5,a5")/2+COUNTIF($G1541:$BP1541,"p5,b5")/2+COUNTIF($G1541:$BP1541,"p5,c5")/2+COUNTIF($G1541:$BP1541,"p5,d5")/2</f>
        <v/>
      </c>
      <c r="BZ1541" s="63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4">
        <f>IF(BZ1541&gt;25,4,IF(BZ1541&gt;18,3,IF(BZ1541&gt;12,2,IF(BZ1541&gt;4,1,0))))-BX1541-2+1</f>
        <v/>
      </c>
      <c r="CE1541" s="30" t="n"/>
      <c r="CF1541" s="64">
        <f>CD1541*CI1541</f>
        <v/>
      </c>
      <c r="CG1541" s="65">
        <f>F1541-BY1541+1</f>
        <v/>
      </c>
      <c r="CH1541" s="64">
        <f>CE1541*16</f>
        <v/>
      </c>
      <c r="CI1541" s="66">
        <f>VLOOKUP(A1541,[1]DATA!$A$6:$AI$331,34,0)</f>
        <v/>
      </c>
      <c r="CJ1541" s="67">
        <f>VLOOKUP(A1541,[2]CHAMCONG!A$7:CI$333,79,0)</f>
        <v/>
      </c>
      <c r="CK1541" s="68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62">
        <f>COUNTIF($G1542:$BP1542,"a")+COUNTIF($G1542:$BP1542,"r0,a5")/2+COUNTIF($G1542:$BP1542,"p5,a5")/2</f>
        <v/>
      </c>
      <c r="BR1542" s="62">
        <f>COUNTIF($G1542:$BP1542,"d")+COUNTIF($G1542:$BP1542,"r0,d5")/2+COUNTIF($G1542:$BP1542,"p5,d5")/2</f>
        <v/>
      </c>
      <c r="BS1542" s="62">
        <f>COUNTIF($G1542:$BP1542,"b")+COUNTIF($G1542:$BP1542,"r0,b5")/2+COUNTIF($G1542:$BP1542,"p5,b5")/2</f>
        <v/>
      </c>
      <c r="BT1542" s="62">
        <f>COUNTIF($G1542:$BP1542,"c")+COUNTIF($G1542:$BP1542,"r0,c5")/2+COUNTIF($G1542:$BP1542,"p5,c5")/2</f>
        <v/>
      </c>
      <c r="BU1542" s="62">
        <f>COUNTIF($G1542:$BP1542,"KH")+COUNTIF($G1542:$BP1542,"TL")+COUNTIF($G1542:$BP1542,"L")</f>
        <v/>
      </c>
      <c r="BV1542" s="62" t="n"/>
      <c r="BW1542" s="62">
        <f>COUNTIF($G1542:$BP1542,"hh")</f>
        <v/>
      </c>
      <c r="BX1542" s="62">
        <f>COUNTIF($G1542:$BP1542,"nt7")</f>
        <v/>
      </c>
      <c r="BY1542" s="62">
        <f>COUNTIF($G1542:$BP1542,"P")+COUNTIF($G1542:$BP1542,"p5,a5")/2+COUNTIF($G1542:$BP1542,"p5,b5")/2+COUNTIF($G1542:$BP1542,"p5,c5")/2+COUNTIF($G1542:$BP1542,"p5,d5")/2</f>
        <v/>
      </c>
      <c r="BZ1542" s="63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4">
        <f>IF(BZ1542&gt;25,4,IF(BZ1542&gt;18,3,IF(BZ1542&gt;12,2,IF(BZ1542&gt;4,1,0))))-BX1542-2+1</f>
        <v/>
      </c>
      <c r="CE1542" s="30" t="n"/>
      <c r="CF1542" s="64">
        <f>CD1542*CI1542</f>
        <v/>
      </c>
      <c r="CG1542" s="65">
        <f>F1542-BY1542+1</f>
        <v/>
      </c>
      <c r="CH1542" s="64">
        <f>CE1542*16</f>
        <v/>
      </c>
      <c r="CI1542" s="66">
        <f>VLOOKUP(A1542,[1]DATA!$A$6:$AI$331,34,0)</f>
        <v/>
      </c>
      <c r="CJ1542" s="67">
        <f>VLOOKUP(A1542,[2]CHAMCONG!A$7:CI$333,79,0)</f>
        <v/>
      </c>
      <c r="CK1542" s="68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62">
        <f>COUNTIF($G1543:$BP1543,"a")+COUNTIF($G1543:$BP1543,"r0,a5")/2+COUNTIF($G1543:$BP1543,"p5,a5")/2</f>
        <v/>
      </c>
      <c r="BR1543" s="62">
        <f>COUNTIF($G1543:$BP1543,"d")+COUNTIF($G1543:$BP1543,"r0,d5")/2+COUNTIF($G1543:$BP1543,"p5,d5")/2</f>
        <v/>
      </c>
      <c r="BS1543" s="62">
        <f>COUNTIF($G1543:$BP1543,"b")+COUNTIF($G1543:$BP1543,"r0,b5")/2+COUNTIF($G1543:$BP1543,"p5,b5")/2</f>
        <v/>
      </c>
      <c r="BT1543" s="62">
        <f>COUNTIF($G1543:$BP1543,"c")+COUNTIF($G1543:$BP1543,"r0,c5")/2+COUNTIF($G1543:$BP1543,"p5,c5")/2</f>
        <v/>
      </c>
      <c r="BU1543" s="62">
        <f>COUNTIF($G1543:$BP1543,"KH")+COUNTIF($G1543:$BP1543,"TL")+COUNTIF($G1543:$BP1543,"L")</f>
        <v/>
      </c>
      <c r="BV1543" s="62" t="n"/>
      <c r="BW1543" s="62">
        <f>COUNTIF($G1543:$BP1543,"hh")</f>
        <v/>
      </c>
      <c r="BX1543" s="62">
        <f>COUNTIF($G1543:$BP1543,"nt7")</f>
        <v/>
      </c>
      <c r="BY1543" s="62">
        <f>COUNTIF($G1543:$BP1543,"P")+COUNTIF($G1543:$BP1543,"p5,a5")/2+COUNTIF($G1543:$BP1543,"p5,b5")/2+COUNTIF($G1543:$BP1543,"p5,c5")/2+COUNTIF($G1543:$BP1543,"p5,d5")/2</f>
        <v/>
      </c>
      <c r="BZ1543" s="63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4">
        <f>IF(BZ1543&gt;25,4,IF(BZ1543&gt;18,3,IF(BZ1543&gt;12,2,IF(BZ1543&gt;4,1,0))))-BX1543-2+1</f>
        <v/>
      </c>
      <c r="CE1543" s="30" t="n"/>
      <c r="CF1543" s="64">
        <f>CD1543*CI1543</f>
        <v/>
      </c>
      <c r="CG1543" s="65">
        <f>F1543-BY1543+1</f>
        <v/>
      </c>
      <c r="CH1543" s="64">
        <f>CE1543*16</f>
        <v/>
      </c>
      <c r="CI1543" s="66">
        <f>VLOOKUP(A1543,[1]DATA!$A$6:$AI$331,34,0)</f>
        <v/>
      </c>
      <c r="CJ1543" s="67">
        <f>VLOOKUP(A1543,[2]CHAMCONG!A$7:CI$333,79,0)</f>
        <v/>
      </c>
      <c r="CK1543" s="68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62">
        <f>COUNTIF($G1544:$BP1544,"a")+COUNTIF($G1544:$BP1544,"r0,a5")/2+COUNTIF($G1544:$BP1544,"p5,a5")/2</f>
        <v/>
      </c>
      <c r="BR1544" s="62">
        <f>COUNTIF($G1544:$BP1544,"d")+COUNTIF($G1544:$BP1544,"r0,d5")/2+COUNTIF($G1544:$BP1544,"p5,d5")/2</f>
        <v/>
      </c>
      <c r="BS1544" s="62">
        <f>COUNTIF($G1544:$BP1544,"b")+COUNTIF($G1544:$BP1544,"r0,b5")/2+COUNTIF($G1544:$BP1544,"p5,b5")/2</f>
        <v/>
      </c>
      <c r="BT1544" s="62">
        <f>COUNTIF($G1544:$BP1544,"c")+COUNTIF($G1544:$BP1544,"r0,c5")/2+COUNTIF($G1544:$BP1544,"p5,c5")/2</f>
        <v/>
      </c>
      <c r="BU1544" s="62">
        <f>COUNTIF($G1544:$BP1544,"KH")+COUNTIF($G1544:$BP1544,"TL")+COUNTIF($G1544:$BP1544,"L")</f>
        <v/>
      </c>
      <c r="BV1544" s="62" t="n"/>
      <c r="BW1544" s="62">
        <f>COUNTIF($G1544:$BP1544,"hh")</f>
        <v/>
      </c>
      <c r="BX1544" s="62">
        <f>COUNTIF($G1544:$BP1544,"nt7")</f>
        <v/>
      </c>
      <c r="BY1544" s="62">
        <f>COUNTIF($G1544:$BP1544,"P")+COUNTIF($G1544:$BP1544,"p5,a5")/2+COUNTIF($G1544:$BP1544,"p5,b5")/2+COUNTIF($G1544:$BP1544,"p5,c5")/2+COUNTIF($G1544:$BP1544,"p5,d5")/2</f>
        <v/>
      </c>
      <c r="BZ1544" s="63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4">
        <f>IF(BZ1544&gt;25,4,IF(BZ1544&gt;18,3,IF(BZ1544&gt;12,2,IF(BZ1544&gt;4,1,0))))-BX1544-2+1</f>
        <v/>
      </c>
      <c r="CE1544" s="30" t="n"/>
      <c r="CF1544" s="64">
        <f>CD1544*CI1544</f>
        <v/>
      </c>
      <c r="CG1544" s="65">
        <f>F1544-BY1544+1</f>
        <v/>
      </c>
      <c r="CH1544" s="64">
        <f>CE1544*16</f>
        <v/>
      </c>
      <c r="CI1544" s="66">
        <f>VLOOKUP(A1544,[1]DATA!$A$6:$AI$331,34,0)</f>
        <v/>
      </c>
      <c r="CJ1544" s="67">
        <f>VLOOKUP(A1544,[2]CHAMCONG!A$7:CI$333,79,0)</f>
        <v/>
      </c>
      <c r="CK1544" s="68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62">
        <f>COUNTIF($G1545:$BP1545,"a")+COUNTIF($G1545:$BP1545,"r0,a5")/2+COUNTIF($G1545:$BP1545,"p5,a5")/2</f>
        <v/>
      </c>
      <c r="BR1545" s="62">
        <f>COUNTIF($G1545:$BP1545,"d")+COUNTIF($G1545:$BP1545,"r0,d5")/2+COUNTIF($G1545:$BP1545,"p5,d5")/2</f>
        <v/>
      </c>
      <c r="BS1545" s="62">
        <f>COUNTIF($G1545:$BP1545,"b")+COUNTIF($G1545:$BP1545,"r0,b5")/2+COUNTIF($G1545:$BP1545,"p5,b5")/2</f>
        <v/>
      </c>
      <c r="BT1545" s="62">
        <f>COUNTIF($G1545:$BP1545,"c")+COUNTIF($G1545:$BP1545,"r0,c5")/2+COUNTIF($G1545:$BP1545,"p5,c5")/2</f>
        <v/>
      </c>
      <c r="BU1545" s="62">
        <f>COUNTIF($G1545:$BP1545,"KH")+COUNTIF($G1545:$BP1545,"TL")+COUNTIF($G1545:$BP1545,"L")</f>
        <v/>
      </c>
      <c r="BV1545" s="62" t="n"/>
      <c r="BW1545" s="62">
        <f>COUNTIF($G1545:$BP1545,"hh")</f>
        <v/>
      </c>
      <c r="BX1545" s="62">
        <f>COUNTIF($G1545:$BP1545,"nt7")</f>
        <v/>
      </c>
      <c r="BY1545" s="62">
        <f>COUNTIF($G1545:$BP1545,"P")+COUNTIF($G1545:$BP1545,"p5,a5")/2+COUNTIF($G1545:$BP1545,"p5,b5")/2+COUNTIF($G1545:$BP1545,"p5,c5")/2+COUNTIF($G1545:$BP1545,"p5,d5")/2</f>
        <v/>
      </c>
      <c r="BZ1545" s="63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4">
        <f>IF(BZ1545&gt;25,4,IF(BZ1545&gt;18,3,IF(BZ1545&gt;12,2,IF(BZ1545&gt;4,1,0))))-BX1545-2+1</f>
        <v/>
      </c>
      <c r="CE1545" s="30" t="n"/>
      <c r="CF1545" s="64">
        <f>CD1545*CI1545</f>
        <v/>
      </c>
      <c r="CG1545" s="65">
        <f>F1545-BY1545+1</f>
        <v/>
      </c>
      <c r="CH1545" s="64">
        <f>CE1545*16</f>
        <v/>
      </c>
      <c r="CI1545" s="66">
        <f>VLOOKUP(A1545,[1]DATA!$A$6:$AI$331,34,0)</f>
        <v/>
      </c>
      <c r="CJ1545" s="67">
        <f>VLOOKUP(A1545,[2]CHAMCONG!A$7:CI$333,79,0)</f>
        <v/>
      </c>
      <c r="CK1545" s="68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62">
        <f>COUNTIF($G1546:$BP1546,"a")+COUNTIF($G1546:$BP1546,"r0,a5")/2+COUNTIF($G1546:$BP1546,"p5,a5")/2</f>
        <v/>
      </c>
      <c r="BR1546" s="62">
        <f>COUNTIF($G1546:$BP1546,"d")+COUNTIF($G1546:$BP1546,"r0,d5")/2+COUNTIF($G1546:$BP1546,"p5,d5")/2</f>
        <v/>
      </c>
      <c r="BS1546" s="62">
        <f>COUNTIF($G1546:$BP1546,"b")+COUNTIF($G1546:$BP1546,"r0,b5")/2+COUNTIF($G1546:$BP1546,"p5,b5")/2</f>
        <v/>
      </c>
      <c r="BT1546" s="62">
        <f>COUNTIF($G1546:$BP1546,"c")+COUNTIF($G1546:$BP1546,"r0,c5")/2+COUNTIF($G1546:$BP1546,"p5,c5")/2</f>
        <v/>
      </c>
      <c r="BU1546" s="62">
        <f>COUNTIF($G1546:$BP1546,"KH")+COUNTIF($G1546:$BP1546,"TL")+COUNTIF($G1546:$BP1546,"L")</f>
        <v/>
      </c>
      <c r="BV1546" s="62" t="n"/>
      <c r="BW1546" s="62">
        <f>COUNTIF($G1546:$BP1546,"hh")</f>
        <v/>
      </c>
      <c r="BX1546" s="62">
        <f>COUNTIF($G1546:$BP1546,"nt7")</f>
        <v/>
      </c>
      <c r="BY1546" s="62">
        <f>COUNTIF($G1546:$BP1546,"P")+COUNTIF($G1546:$BP1546,"p5,a5")/2+COUNTIF($G1546:$BP1546,"p5,b5")/2+COUNTIF($G1546:$BP1546,"p5,c5")/2+COUNTIF($G1546:$BP1546,"p5,d5")/2</f>
        <v/>
      </c>
      <c r="BZ1546" s="63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4">
        <f>IF(BZ1546&gt;25,4,IF(BZ1546&gt;18,3,IF(BZ1546&gt;12,2,IF(BZ1546&gt;4,1,0))))-BX1546-2+1</f>
        <v/>
      </c>
      <c r="CE1546" s="30" t="n"/>
      <c r="CF1546" s="64">
        <f>CD1546*CI1546</f>
        <v/>
      </c>
      <c r="CG1546" s="65">
        <f>F1546-BY1546+1</f>
        <v/>
      </c>
      <c r="CH1546" s="64">
        <f>CE1546*16</f>
        <v/>
      </c>
      <c r="CI1546" s="66">
        <f>VLOOKUP(A1546,[1]DATA!$A$6:$AI$331,34,0)</f>
        <v/>
      </c>
      <c r="CJ1546" s="67">
        <f>VLOOKUP(A1546,[2]CHAMCONG!A$7:CI$333,79,0)</f>
        <v/>
      </c>
      <c r="CK1546" s="68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62">
        <f>COUNTIF($G1547:$BP1547,"a")+COUNTIF($G1547:$BP1547,"r0,a5")/2+COUNTIF($G1547:$BP1547,"p5,a5")/2</f>
        <v/>
      </c>
      <c r="BR1547" s="62">
        <f>COUNTIF($G1547:$BP1547,"d")+COUNTIF($G1547:$BP1547,"r0,d5")/2+COUNTIF($G1547:$BP1547,"p5,d5")/2</f>
        <v/>
      </c>
      <c r="BS1547" s="62">
        <f>COUNTIF($G1547:$BP1547,"b")+COUNTIF($G1547:$BP1547,"r0,b5")/2+COUNTIF($G1547:$BP1547,"p5,b5")/2</f>
        <v/>
      </c>
      <c r="BT1547" s="62">
        <f>COUNTIF($G1547:$BP1547,"c")+COUNTIF($G1547:$BP1547,"r0,c5")/2+COUNTIF($G1547:$BP1547,"p5,c5")/2</f>
        <v/>
      </c>
      <c r="BU1547" s="62">
        <f>COUNTIF($G1547:$BP1547,"KH")+COUNTIF($G1547:$BP1547,"TL")+COUNTIF($G1547:$BP1547,"L")</f>
        <v/>
      </c>
      <c r="BV1547" s="62" t="n"/>
      <c r="BW1547" s="62">
        <f>COUNTIF($G1547:$BP1547,"hh")</f>
        <v/>
      </c>
      <c r="BX1547" s="62">
        <f>COUNTIF($G1547:$BP1547,"nt7")</f>
        <v/>
      </c>
      <c r="BY1547" s="62">
        <f>COUNTIF($G1547:$BP1547,"P")+COUNTIF($G1547:$BP1547,"p5,a5")/2+COUNTIF($G1547:$BP1547,"p5,b5")/2+COUNTIF($G1547:$BP1547,"p5,c5")/2+COUNTIF($G1547:$BP1547,"p5,d5")/2</f>
        <v/>
      </c>
      <c r="BZ1547" s="63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4">
        <f>IF(BZ1547&gt;25,4,IF(BZ1547&gt;18,3,IF(BZ1547&gt;12,2,IF(BZ1547&gt;4,1,0))))-BX1547-2+1</f>
        <v/>
      </c>
      <c r="CE1547" s="30" t="n"/>
      <c r="CF1547" s="64">
        <f>CD1547*CI1547</f>
        <v/>
      </c>
      <c r="CG1547" s="65">
        <f>F1547-BY1547+1</f>
        <v/>
      </c>
      <c r="CH1547" s="64">
        <f>CE1547*16</f>
        <v/>
      </c>
      <c r="CI1547" s="66">
        <f>VLOOKUP(A1547,[1]DATA!$A$6:$AI$331,34,0)</f>
        <v/>
      </c>
      <c r="CJ1547" s="67">
        <f>VLOOKUP(A1547,[2]CHAMCONG!A$7:CI$333,79,0)</f>
        <v/>
      </c>
      <c r="CK1547" s="68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62">
        <f>COUNTIF($G1548:$BP1548,"a")+COUNTIF($G1548:$BP1548,"r0,a5")/2+COUNTIF($G1548:$BP1548,"p5,a5")/2</f>
        <v/>
      </c>
      <c r="BR1548" s="62">
        <f>COUNTIF($G1548:$BP1548,"d")+COUNTIF($G1548:$BP1548,"r0,d5")/2+COUNTIF($G1548:$BP1548,"p5,d5")/2</f>
        <v/>
      </c>
      <c r="BS1548" s="62">
        <f>COUNTIF($G1548:$BP1548,"b")+COUNTIF($G1548:$BP1548,"r0,b5")/2+COUNTIF($G1548:$BP1548,"p5,b5")/2</f>
        <v/>
      </c>
      <c r="BT1548" s="62">
        <f>COUNTIF($G1548:$BP1548,"c")+COUNTIF($G1548:$BP1548,"r0,c5")/2+COUNTIF($G1548:$BP1548,"p5,c5")/2</f>
        <v/>
      </c>
      <c r="BU1548" s="62">
        <f>COUNTIF($G1548:$BP1548,"KH")+COUNTIF($G1548:$BP1548,"TL")+COUNTIF($G1548:$BP1548,"L")</f>
        <v/>
      </c>
      <c r="BV1548" s="62" t="n"/>
      <c r="BW1548" s="62">
        <f>COUNTIF($G1548:$BP1548,"hh")</f>
        <v/>
      </c>
      <c r="BX1548" s="62">
        <f>COUNTIF($G1548:$BP1548,"nt7")</f>
        <v/>
      </c>
      <c r="BY1548" s="62">
        <f>COUNTIF($G1548:$BP1548,"P")+COUNTIF($G1548:$BP1548,"p5,a5")/2+COUNTIF($G1548:$BP1548,"p5,b5")/2+COUNTIF($G1548:$BP1548,"p5,c5")/2+COUNTIF($G1548:$BP1548,"p5,d5")/2</f>
        <v/>
      </c>
      <c r="BZ1548" s="63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4">
        <f>IF(BZ1548&gt;25,4,IF(BZ1548&gt;18,3,IF(BZ1548&gt;12,2,IF(BZ1548&gt;4,1,0))))-BX1548-2+1</f>
        <v/>
      </c>
      <c r="CE1548" s="30" t="n"/>
      <c r="CF1548" s="64">
        <f>CD1548*CI1548</f>
        <v/>
      </c>
      <c r="CG1548" s="65">
        <f>F1548-BY1548+1</f>
        <v/>
      </c>
      <c r="CH1548" s="64">
        <f>CE1548*16</f>
        <v/>
      </c>
      <c r="CI1548" s="66">
        <f>VLOOKUP(A1548,[1]DATA!$A$6:$AI$331,34,0)</f>
        <v/>
      </c>
      <c r="CJ1548" s="67">
        <f>VLOOKUP(A1548,[2]CHAMCONG!A$7:CI$333,79,0)</f>
        <v/>
      </c>
      <c r="CK1548" s="68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62">
        <f>COUNTIF($G1549:$BP1549,"a")+COUNTIF($G1549:$BP1549,"r0,a5")/2+COUNTIF($G1549:$BP1549,"p5,a5")/2</f>
        <v/>
      </c>
      <c r="BR1549" s="62">
        <f>COUNTIF($G1549:$BP1549,"d")+COUNTIF($G1549:$BP1549,"r0,d5")/2+COUNTIF($G1549:$BP1549,"p5,d5")/2</f>
        <v/>
      </c>
      <c r="BS1549" s="62">
        <f>COUNTIF($G1549:$BP1549,"b")+COUNTIF($G1549:$BP1549,"r0,b5")/2+COUNTIF($G1549:$BP1549,"p5,b5")/2</f>
        <v/>
      </c>
      <c r="BT1549" s="62">
        <f>COUNTIF($G1549:$BP1549,"c")+COUNTIF($G1549:$BP1549,"r0,c5")/2+COUNTIF($G1549:$BP1549,"p5,c5")/2</f>
        <v/>
      </c>
      <c r="BU1549" s="62">
        <f>COUNTIF($G1549:$BP1549,"KH")+COUNTIF($G1549:$BP1549,"TL")+COUNTIF($G1549:$BP1549,"L")</f>
        <v/>
      </c>
      <c r="BV1549" s="62" t="n"/>
      <c r="BW1549" s="62">
        <f>COUNTIF($G1549:$BP1549,"hh")</f>
        <v/>
      </c>
      <c r="BX1549" s="62">
        <f>COUNTIF($G1549:$BP1549,"nt7")</f>
        <v/>
      </c>
      <c r="BY1549" s="62">
        <f>COUNTIF($G1549:$BP1549,"P")+COUNTIF($G1549:$BP1549,"p5,a5")/2+COUNTIF($G1549:$BP1549,"p5,b5")/2+COUNTIF($G1549:$BP1549,"p5,c5")/2+COUNTIF($G1549:$BP1549,"p5,d5")/2</f>
        <v/>
      </c>
      <c r="BZ1549" s="63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4">
        <f>IF(BZ1549&gt;25,4,IF(BZ1549&gt;18,3,IF(BZ1549&gt;12,2,IF(BZ1549&gt;4,1,0))))-BX1549-2+1</f>
        <v/>
      </c>
      <c r="CE1549" s="30" t="n"/>
      <c r="CF1549" s="64">
        <f>CD1549*CI1549</f>
        <v/>
      </c>
      <c r="CG1549" s="65">
        <f>F1549-BY1549+1</f>
        <v/>
      </c>
      <c r="CH1549" s="64">
        <f>CE1549*16</f>
        <v/>
      </c>
      <c r="CI1549" s="66">
        <f>VLOOKUP(A1549,[1]DATA!$A$6:$AI$331,34,0)</f>
        <v/>
      </c>
      <c r="CJ1549" s="67">
        <f>VLOOKUP(A1549,[2]CHAMCONG!A$7:CI$333,79,0)</f>
        <v/>
      </c>
      <c r="CK1549" s="68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62">
        <f>COUNTIF($G1550:$BP1550,"a")+COUNTIF($G1550:$BP1550,"r0,a5")/2+COUNTIF($G1550:$BP1550,"p5,a5")/2</f>
        <v/>
      </c>
      <c r="BR1550" s="62">
        <f>COUNTIF($G1550:$BP1550,"d")+COUNTIF($G1550:$BP1550,"r0,d5")/2+COUNTIF($G1550:$BP1550,"p5,d5")/2</f>
        <v/>
      </c>
      <c r="BS1550" s="62">
        <f>COUNTIF($G1550:$BP1550,"b")+COUNTIF($G1550:$BP1550,"r0,b5")/2+COUNTIF($G1550:$BP1550,"p5,b5")/2</f>
        <v/>
      </c>
      <c r="BT1550" s="62">
        <f>COUNTIF($G1550:$BP1550,"c")+COUNTIF($G1550:$BP1550,"r0,c5")/2+COUNTIF($G1550:$BP1550,"p5,c5")/2</f>
        <v/>
      </c>
      <c r="BU1550" s="62">
        <f>COUNTIF($G1550:$BP1550,"KH")+COUNTIF($G1550:$BP1550,"TL")+COUNTIF($G1550:$BP1550,"L")</f>
        <v/>
      </c>
      <c r="BV1550" s="62" t="n"/>
      <c r="BW1550" s="62">
        <f>COUNTIF($G1550:$BP1550,"hh")</f>
        <v/>
      </c>
      <c r="BX1550" s="62">
        <f>COUNTIF($G1550:$BP1550,"nt7")</f>
        <v/>
      </c>
      <c r="BY1550" s="62">
        <f>COUNTIF($G1550:$BP1550,"P")+COUNTIF($G1550:$BP1550,"p5,a5")/2+COUNTIF($G1550:$BP1550,"p5,b5")/2+COUNTIF($G1550:$BP1550,"p5,c5")/2+COUNTIF($G1550:$BP1550,"p5,d5")/2</f>
        <v/>
      </c>
      <c r="BZ1550" s="63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4">
        <f>IF(BZ1550&gt;25,4,IF(BZ1550&gt;18,3,IF(BZ1550&gt;12,2,IF(BZ1550&gt;4,1,0))))-BX1550-2+1</f>
        <v/>
      </c>
      <c r="CE1550" s="30" t="n"/>
      <c r="CF1550" s="64">
        <f>CD1550*CI1550</f>
        <v/>
      </c>
      <c r="CG1550" s="65">
        <f>F1550-BY1550+1</f>
        <v/>
      </c>
      <c r="CH1550" s="64">
        <f>CE1550*16</f>
        <v/>
      </c>
      <c r="CI1550" s="66">
        <f>VLOOKUP(A1550,[1]DATA!$A$6:$AI$331,34,0)</f>
        <v/>
      </c>
      <c r="CJ1550" s="67">
        <f>VLOOKUP(A1550,[2]CHAMCONG!A$7:CI$333,79,0)</f>
        <v/>
      </c>
      <c r="CK1550" s="68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62">
        <f>COUNTIF($G1551:$BP1551,"a")+COUNTIF($G1551:$BP1551,"r0,a5")/2+COUNTIF($G1551:$BP1551,"p5,a5")/2</f>
        <v/>
      </c>
      <c r="BR1551" s="62">
        <f>COUNTIF($G1551:$BP1551,"d")+COUNTIF($G1551:$BP1551,"r0,d5")/2+COUNTIF($G1551:$BP1551,"p5,d5")/2</f>
        <v/>
      </c>
      <c r="BS1551" s="62">
        <f>COUNTIF($G1551:$BP1551,"b")+COUNTIF($G1551:$BP1551,"r0,b5")/2+COUNTIF($G1551:$BP1551,"p5,b5")/2</f>
        <v/>
      </c>
      <c r="BT1551" s="62">
        <f>COUNTIF($G1551:$BP1551,"c")+COUNTIF($G1551:$BP1551,"r0,c5")/2+COUNTIF($G1551:$BP1551,"p5,c5")/2</f>
        <v/>
      </c>
      <c r="BU1551" s="62">
        <f>COUNTIF($G1551:$BP1551,"KH")+COUNTIF($G1551:$BP1551,"TL")+COUNTIF($G1551:$BP1551,"L")</f>
        <v/>
      </c>
      <c r="BV1551" s="62" t="n"/>
      <c r="BW1551" s="62">
        <f>COUNTIF($G1551:$BP1551,"hh")</f>
        <v/>
      </c>
      <c r="BX1551" s="62">
        <f>COUNTIF($G1551:$BP1551,"nt7")</f>
        <v/>
      </c>
      <c r="BY1551" s="62">
        <f>COUNTIF($G1551:$BP1551,"P")+COUNTIF($G1551:$BP1551,"p5,a5")/2+COUNTIF($G1551:$BP1551,"p5,b5")/2+COUNTIF($G1551:$BP1551,"p5,c5")/2+COUNTIF($G1551:$BP1551,"p5,d5")/2</f>
        <v/>
      </c>
      <c r="BZ1551" s="63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4">
        <f>IF(BZ1551&gt;25,4,IF(BZ1551&gt;18,3,IF(BZ1551&gt;12,2,IF(BZ1551&gt;4,1,0))))-BX1551-2+1</f>
        <v/>
      </c>
      <c r="CE1551" s="30" t="n"/>
      <c r="CF1551" s="64">
        <f>CD1551*CI1551</f>
        <v/>
      </c>
      <c r="CG1551" s="65">
        <f>F1551-BY1551+1</f>
        <v/>
      </c>
      <c r="CH1551" s="64">
        <f>CE1551*16</f>
        <v/>
      </c>
      <c r="CI1551" s="66">
        <f>VLOOKUP(A1551,[1]DATA!$A$6:$AI$331,34,0)</f>
        <v/>
      </c>
      <c r="CJ1551" s="67">
        <f>VLOOKUP(A1551,[2]CHAMCONG!A$7:CI$333,79,0)</f>
        <v/>
      </c>
      <c r="CK1551" s="68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62">
        <f>COUNTIF($G1552:$BP1552,"a")+COUNTIF($G1552:$BP1552,"r0,a5")/2+COUNTIF($G1552:$BP1552,"p5,a5")/2</f>
        <v/>
      </c>
      <c r="BR1552" s="62">
        <f>COUNTIF($G1552:$BP1552,"d")+COUNTIF($G1552:$BP1552,"r0,d5")/2+COUNTIF($G1552:$BP1552,"p5,d5")/2</f>
        <v/>
      </c>
      <c r="BS1552" s="62">
        <f>COUNTIF($G1552:$BP1552,"b")+COUNTIF($G1552:$BP1552,"r0,b5")/2+COUNTIF($G1552:$BP1552,"p5,b5")/2</f>
        <v/>
      </c>
      <c r="BT1552" s="62">
        <f>COUNTIF($G1552:$BP1552,"c")+COUNTIF($G1552:$BP1552,"r0,c5")/2+COUNTIF($G1552:$BP1552,"p5,c5")/2</f>
        <v/>
      </c>
      <c r="BU1552" s="62">
        <f>COUNTIF($G1552:$BP1552,"KH")+COUNTIF($G1552:$BP1552,"TL")+COUNTIF($G1552:$BP1552,"L")</f>
        <v/>
      </c>
      <c r="BV1552" s="62" t="n"/>
      <c r="BW1552" s="62">
        <f>COUNTIF($G1552:$BP1552,"hh")</f>
        <v/>
      </c>
      <c r="BX1552" s="62">
        <f>COUNTIF($G1552:$BP1552,"nt7")</f>
        <v/>
      </c>
      <c r="BY1552" s="62">
        <f>COUNTIF($G1552:$BP1552,"P")+COUNTIF($G1552:$BP1552,"p5,a5")/2+COUNTIF($G1552:$BP1552,"p5,b5")/2+COUNTIF($G1552:$BP1552,"p5,c5")/2+COUNTIF($G1552:$BP1552,"p5,d5")/2</f>
        <v/>
      </c>
      <c r="BZ1552" s="63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4">
        <f>IF(BZ1552&gt;25,4,IF(BZ1552&gt;18,3,IF(BZ1552&gt;12,2,IF(BZ1552&gt;4,1,0))))-BX1552-2+1</f>
        <v/>
      </c>
      <c r="CE1552" s="30" t="n"/>
      <c r="CF1552" s="64">
        <f>CD1552*CI1552</f>
        <v/>
      </c>
      <c r="CG1552" s="65">
        <f>F1552-BY1552+1</f>
        <v/>
      </c>
      <c r="CH1552" s="64">
        <f>CE1552*16</f>
        <v/>
      </c>
      <c r="CI1552" s="66">
        <f>VLOOKUP(A1552,[1]DATA!$A$6:$AI$331,34,0)</f>
        <v/>
      </c>
      <c r="CJ1552" s="67">
        <f>VLOOKUP(A1552,[2]CHAMCONG!A$7:CI$333,79,0)</f>
        <v/>
      </c>
      <c r="CK1552" s="68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62">
        <f>COUNTIF($G1553:$BP1553,"a")+COUNTIF($G1553:$BP1553,"r0,a5")/2+COUNTIF($G1553:$BP1553,"p5,a5")/2</f>
        <v/>
      </c>
      <c r="BR1553" s="62">
        <f>COUNTIF($G1553:$BP1553,"d")+COUNTIF($G1553:$BP1553,"r0,d5")/2+COUNTIF($G1553:$BP1553,"p5,d5")/2</f>
        <v/>
      </c>
      <c r="BS1553" s="62">
        <f>COUNTIF($G1553:$BP1553,"b")+COUNTIF($G1553:$BP1553,"r0,b5")/2+COUNTIF($G1553:$BP1553,"p5,b5")/2</f>
        <v/>
      </c>
      <c r="BT1553" s="62">
        <f>COUNTIF($G1553:$BP1553,"c")+COUNTIF($G1553:$BP1553,"r0,c5")/2+COUNTIF($G1553:$BP1553,"p5,c5")/2</f>
        <v/>
      </c>
      <c r="BU1553" s="62">
        <f>COUNTIF($G1553:$BP1553,"KH")+COUNTIF($G1553:$BP1553,"TL")+COUNTIF($G1553:$BP1553,"L")</f>
        <v/>
      </c>
      <c r="BV1553" s="62" t="n"/>
      <c r="BW1553" s="62">
        <f>COUNTIF($G1553:$BP1553,"hh")</f>
        <v/>
      </c>
      <c r="BX1553" s="62">
        <f>COUNTIF($G1553:$BP1553,"nt7")</f>
        <v/>
      </c>
      <c r="BY1553" s="62">
        <f>COUNTIF($G1553:$BP1553,"P")+COUNTIF($G1553:$BP1553,"p5,a5")/2+COUNTIF($G1553:$BP1553,"p5,b5")/2+COUNTIF($G1553:$BP1553,"p5,c5")/2+COUNTIF($G1553:$BP1553,"p5,d5")/2</f>
        <v/>
      </c>
      <c r="BZ1553" s="63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4">
        <f>IF(BZ1553&gt;25,4,IF(BZ1553&gt;18,3,IF(BZ1553&gt;12,2,IF(BZ1553&gt;4,1,0))))-BX1553-2+1</f>
        <v/>
      </c>
      <c r="CE1553" s="30" t="n"/>
      <c r="CF1553" s="64">
        <f>CD1553*CI1553</f>
        <v/>
      </c>
      <c r="CG1553" s="65">
        <f>F1553-BY1553+1</f>
        <v/>
      </c>
      <c r="CH1553" s="64">
        <f>CE1553*16</f>
        <v/>
      </c>
      <c r="CI1553" s="66">
        <f>VLOOKUP(A1553,[1]DATA!$A$6:$AI$331,34,0)</f>
        <v/>
      </c>
      <c r="CJ1553" s="67">
        <f>VLOOKUP(A1553,[2]CHAMCONG!A$7:CI$333,79,0)</f>
        <v/>
      </c>
      <c r="CK1553" s="68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62">
        <f>COUNTIF($G1554:$BP1554,"a")+COUNTIF($G1554:$BP1554,"r0,a5")/2+COUNTIF($G1554:$BP1554,"p5,a5")/2</f>
        <v/>
      </c>
      <c r="BR1554" s="62">
        <f>COUNTIF($G1554:$BP1554,"d")+COUNTIF($G1554:$BP1554,"r0,d5")/2+COUNTIF($G1554:$BP1554,"p5,d5")/2</f>
        <v/>
      </c>
      <c r="BS1554" s="62">
        <f>COUNTIF($G1554:$BP1554,"b")+COUNTIF($G1554:$BP1554,"r0,b5")/2+COUNTIF($G1554:$BP1554,"p5,b5")/2</f>
        <v/>
      </c>
      <c r="BT1554" s="62">
        <f>COUNTIF($G1554:$BP1554,"c")+COUNTIF($G1554:$BP1554,"r0,c5")/2+COUNTIF($G1554:$BP1554,"p5,c5")/2</f>
        <v/>
      </c>
      <c r="BU1554" s="62">
        <f>COUNTIF($G1554:$BP1554,"KH")+COUNTIF($G1554:$BP1554,"TL")+COUNTIF($G1554:$BP1554,"L")</f>
        <v/>
      </c>
      <c r="BV1554" s="62" t="n"/>
      <c r="BW1554" s="62">
        <f>COUNTIF($G1554:$BP1554,"hh")</f>
        <v/>
      </c>
      <c r="BX1554" s="62">
        <f>COUNTIF($G1554:$BP1554,"nt7")</f>
        <v/>
      </c>
      <c r="BY1554" s="62">
        <f>COUNTIF($G1554:$BP1554,"P")+COUNTIF($G1554:$BP1554,"p5,a5")/2+COUNTIF($G1554:$BP1554,"p5,b5")/2+COUNTIF($G1554:$BP1554,"p5,c5")/2+COUNTIF($G1554:$BP1554,"p5,d5")/2</f>
        <v/>
      </c>
      <c r="BZ1554" s="63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4">
        <f>IF(BZ1554&gt;25,4,IF(BZ1554&gt;18,3,IF(BZ1554&gt;12,2,IF(BZ1554&gt;4,1,0))))-BX1554-2+1</f>
        <v/>
      </c>
      <c r="CE1554" s="30" t="n"/>
      <c r="CF1554" s="64">
        <f>CD1554*CI1554</f>
        <v/>
      </c>
      <c r="CG1554" s="65">
        <f>F1554-BY1554+1</f>
        <v/>
      </c>
      <c r="CH1554" s="64">
        <f>CE1554*16</f>
        <v/>
      </c>
      <c r="CI1554" s="66">
        <f>VLOOKUP(A1554,[1]DATA!$A$6:$AI$331,34,0)</f>
        <v/>
      </c>
      <c r="CJ1554" s="67">
        <f>VLOOKUP(A1554,[2]CHAMCONG!A$7:CI$333,79,0)</f>
        <v/>
      </c>
      <c r="CK1554" s="68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62">
        <f>COUNTIF($G1555:$BP1555,"a")+COUNTIF($G1555:$BP1555,"r0,a5")/2+COUNTIF($G1555:$BP1555,"p5,a5")/2</f>
        <v/>
      </c>
      <c r="BR1555" s="62">
        <f>COUNTIF($G1555:$BP1555,"d")+COUNTIF($G1555:$BP1555,"r0,d5")/2+COUNTIF($G1555:$BP1555,"p5,d5")/2</f>
        <v/>
      </c>
      <c r="BS1555" s="62">
        <f>COUNTIF($G1555:$BP1555,"b")+COUNTIF($G1555:$BP1555,"r0,b5")/2+COUNTIF($G1555:$BP1555,"p5,b5")/2</f>
        <v/>
      </c>
      <c r="BT1555" s="62">
        <f>COUNTIF($G1555:$BP1555,"c")+COUNTIF($G1555:$BP1555,"r0,c5")/2+COUNTIF($G1555:$BP1555,"p5,c5")/2</f>
        <v/>
      </c>
      <c r="BU1555" s="62">
        <f>COUNTIF($G1555:$BP1555,"KH")+COUNTIF($G1555:$BP1555,"TL")+COUNTIF($G1555:$BP1555,"L")</f>
        <v/>
      </c>
      <c r="BV1555" s="62" t="n"/>
      <c r="BW1555" s="62">
        <f>COUNTIF($G1555:$BP1555,"hh")</f>
        <v/>
      </c>
      <c r="BX1555" s="62">
        <f>COUNTIF($G1555:$BP1555,"nt7")</f>
        <v/>
      </c>
      <c r="BY1555" s="62">
        <f>COUNTIF($G1555:$BP1555,"P")+COUNTIF($G1555:$BP1555,"p5,a5")/2+COUNTIF($G1555:$BP1555,"p5,b5")/2+COUNTIF($G1555:$BP1555,"p5,c5")/2+COUNTIF($G1555:$BP1555,"p5,d5")/2</f>
        <v/>
      </c>
      <c r="BZ1555" s="63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4">
        <f>IF(BZ1555&gt;25,4,IF(BZ1555&gt;18,3,IF(BZ1555&gt;12,2,IF(BZ1555&gt;4,1,0))))-BX1555-2+1</f>
        <v/>
      </c>
      <c r="CE1555" s="30" t="n"/>
      <c r="CF1555" s="64">
        <f>CD1555*CI1555</f>
        <v/>
      </c>
      <c r="CG1555" s="65">
        <f>F1555-BY1555+1</f>
        <v/>
      </c>
      <c r="CH1555" s="64">
        <f>CE1555*16</f>
        <v/>
      </c>
      <c r="CI1555" s="66">
        <f>VLOOKUP(A1555,[1]DATA!$A$6:$AI$331,34,0)</f>
        <v/>
      </c>
      <c r="CJ1555" s="67">
        <f>VLOOKUP(A1555,[2]CHAMCONG!A$7:CI$333,79,0)</f>
        <v/>
      </c>
      <c r="CK1555" s="68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62">
        <f>COUNTIF($G1556:$BP1556,"a")+COUNTIF($G1556:$BP1556,"r0,a5")/2+COUNTIF($G1556:$BP1556,"p5,a5")/2</f>
        <v/>
      </c>
      <c r="BR1556" s="62">
        <f>COUNTIF($G1556:$BP1556,"d")+COUNTIF($G1556:$BP1556,"r0,d5")/2+COUNTIF($G1556:$BP1556,"p5,d5")/2</f>
        <v/>
      </c>
      <c r="BS1556" s="62">
        <f>COUNTIF($G1556:$BP1556,"b")+COUNTIF($G1556:$BP1556,"r0,b5")/2+COUNTIF($G1556:$BP1556,"p5,b5")/2</f>
        <v/>
      </c>
      <c r="BT1556" s="62">
        <f>COUNTIF($G1556:$BP1556,"c")+COUNTIF($G1556:$BP1556,"r0,c5")/2+COUNTIF($G1556:$BP1556,"p5,c5")/2</f>
        <v/>
      </c>
      <c r="BU1556" s="62">
        <f>COUNTIF($G1556:$BP1556,"KH")+COUNTIF($G1556:$BP1556,"TL")+COUNTIF($G1556:$BP1556,"L")</f>
        <v/>
      </c>
      <c r="BV1556" s="62" t="n"/>
      <c r="BW1556" s="62">
        <f>COUNTIF($G1556:$BP1556,"hh")</f>
        <v/>
      </c>
      <c r="BX1556" s="62">
        <f>COUNTIF($G1556:$BP1556,"nt7")</f>
        <v/>
      </c>
      <c r="BY1556" s="62">
        <f>COUNTIF($G1556:$BP1556,"P")+COUNTIF($G1556:$BP1556,"p5,a5")/2+COUNTIF($G1556:$BP1556,"p5,b5")/2+COUNTIF($G1556:$BP1556,"p5,c5")/2+COUNTIF($G1556:$BP1556,"p5,d5")/2</f>
        <v/>
      </c>
      <c r="BZ1556" s="63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4">
        <f>IF(BZ1556&gt;25,4,IF(BZ1556&gt;18,3,IF(BZ1556&gt;12,2,IF(BZ1556&gt;4,1,0))))-BX1556-2+1</f>
        <v/>
      </c>
      <c r="CE1556" s="30" t="n"/>
      <c r="CF1556" s="64">
        <f>CD1556*CI1556</f>
        <v/>
      </c>
      <c r="CG1556" s="65">
        <f>F1556-BY1556+1</f>
        <v/>
      </c>
      <c r="CH1556" s="64">
        <f>CE1556*16</f>
        <v/>
      </c>
      <c r="CI1556" s="66">
        <f>VLOOKUP(A1556,[1]DATA!$A$6:$AI$331,34,0)</f>
        <v/>
      </c>
      <c r="CJ1556" s="67">
        <f>VLOOKUP(A1556,[2]CHAMCONG!A$7:CI$333,79,0)</f>
        <v/>
      </c>
      <c r="CK1556" s="68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62">
        <f>COUNTIF($G1557:$BP1557,"a")+COUNTIF($G1557:$BP1557,"r0,a5")/2+COUNTIF($G1557:$BP1557,"p5,a5")/2</f>
        <v/>
      </c>
      <c r="BR1557" s="62">
        <f>COUNTIF($G1557:$BP1557,"d")+COUNTIF($G1557:$BP1557,"r0,d5")/2+COUNTIF($G1557:$BP1557,"p5,d5")/2</f>
        <v/>
      </c>
      <c r="BS1557" s="62">
        <f>COUNTIF($G1557:$BP1557,"b")+COUNTIF($G1557:$BP1557,"r0,b5")/2+COUNTIF($G1557:$BP1557,"p5,b5")/2</f>
        <v/>
      </c>
      <c r="BT1557" s="62">
        <f>COUNTIF($G1557:$BP1557,"c")+COUNTIF($G1557:$BP1557,"r0,c5")/2+COUNTIF($G1557:$BP1557,"p5,c5")/2</f>
        <v/>
      </c>
      <c r="BU1557" s="62">
        <f>COUNTIF($G1557:$BP1557,"KH")+COUNTIF($G1557:$BP1557,"TL")+COUNTIF($G1557:$BP1557,"L")</f>
        <v/>
      </c>
      <c r="BV1557" s="62" t="n"/>
      <c r="BW1557" s="62">
        <f>COUNTIF($G1557:$BP1557,"hh")</f>
        <v/>
      </c>
      <c r="BX1557" s="62">
        <f>COUNTIF($G1557:$BP1557,"nt7")</f>
        <v/>
      </c>
      <c r="BY1557" s="62">
        <f>COUNTIF($G1557:$BP1557,"P")+COUNTIF($G1557:$BP1557,"p5,a5")/2+COUNTIF($G1557:$BP1557,"p5,b5")/2+COUNTIF($G1557:$BP1557,"p5,c5")/2+COUNTIF($G1557:$BP1557,"p5,d5")/2</f>
        <v/>
      </c>
      <c r="BZ1557" s="63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4">
        <f>IF(BZ1557&gt;25,4,IF(BZ1557&gt;18,3,IF(BZ1557&gt;12,2,IF(BZ1557&gt;4,1,0))))-BX1557-2+1</f>
        <v/>
      </c>
      <c r="CE1557" s="30" t="n"/>
      <c r="CF1557" s="64">
        <f>CD1557*CI1557</f>
        <v/>
      </c>
      <c r="CG1557" s="65">
        <f>F1557-BY1557+1</f>
        <v/>
      </c>
      <c r="CH1557" s="64">
        <f>CE1557*16</f>
        <v/>
      </c>
      <c r="CI1557" s="66">
        <f>VLOOKUP(A1557,[1]DATA!$A$6:$AI$331,34,0)</f>
        <v/>
      </c>
      <c r="CJ1557" s="67">
        <f>VLOOKUP(A1557,[2]CHAMCONG!A$7:CI$333,79,0)</f>
        <v/>
      </c>
      <c r="CK1557" s="68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62">
        <f>COUNTIF($G1558:$BP1558,"a")+COUNTIF($G1558:$BP1558,"r0,a5")/2+COUNTIF($G1558:$BP1558,"p5,a5")/2</f>
        <v/>
      </c>
      <c r="BR1558" s="62">
        <f>COUNTIF($G1558:$BP1558,"d")+COUNTIF($G1558:$BP1558,"r0,d5")/2+COUNTIF($G1558:$BP1558,"p5,d5")/2</f>
        <v/>
      </c>
      <c r="BS1558" s="62">
        <f>COUNTIF($G1558:$BP1558,"b")+COUNTIF($G1558:$BP1558,"r0,b5")/2+COUNTIF($G1558:$BP1558,"p5,b5")/2</f>
        <v/>
      </c>
      <c r="BT1558" s="62">
        <f>COUNTIF($G1558:$BP1558,"c")+COUNTIF($G1558:$BP1558,"r0,c5")/2+COUNTIF($G1558:$BP1558,"p5,c5")/2</f>
        <v/>
      </c>
      <c r="BU1558" s="62">
        <f>COUNTIF($G1558:$BP1558,"KH")+COUNTIF($G1558:$BP1558,"TL")+COUNTIF($G1558:$BP1558,"L")</f>
        <v/>
      </c>
      <c r="BV1558" s="62" t="n"/>
      <c r="BW1558" s="62">
        <f>COUNTIF($G1558:$BP1558,"hh")</f>
        <v/>
      </c>
      <c r="BX1558" s="62">
        <f>COUNTIF($G1558:$BP1558,"nt7")</f>
        <v/>
      </c>
      <c r="BY1558" s="62">
        <f>COUNTIF($G1558:$BP1558,"P")+COUNTIF($G1558:$BP1558,"p5,a5")/2+COUNTIF($G1558:$BP1558,"p5,b5")/2+COUNTIF($G1558:$BP1558,"p5,c5")/2+COUNTIF($G1558:$BP1558,"p5,d5")/2</f>
        <v/>
      </c>
      <c r="BZ1558" s="63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4">
        <f>IF(BZ1558&gt;25,4,IF(BZ1558&gt;18,3,IF(BZ1558&gt;12,2,IF(BZ1558&gt;4,1,0))))-BX1558-2+1</f>
        <v/>
      </c>
      <c r="CE1558" s="30" t="n"/>
      <c r="CF1558" s="64">
        <f>CD1558*CI1558</f>
        <v/>
      </c>
      <c r="CG1558" s="65">
        <f>F1558-BY1558+1</f>
        <v/>
      </c>
      <c r="CH1558" s="64">
        <f>CE1558*16</f>
        <v/>
      </c>
      <c r="CI1558" s="66">
        <f>VLOOKUP(A1558,[1]DATA!$A$6:$AI$331,34,0)</f>
        <v/>
      </c>
      <c r="CJ1558" s="67">
        <f>VLOOKUP(A1558,[2]CHAMCONG!A$7:CI$333,79,0)</f>
        <v/>
      </c>
      <c r="CK1558" s="68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62">
        <f>COUNTIF($G1559:$BP1559,"a")+COUNTIF($G1559:$BP1559,"r0,a5")/2+COUNTIF($G1559:$BP1559,"p5,a5")/2</f>
        <v/>
      </c>
      <c r="BR1559" s="62">
        <f>COUNTIF($G1559:$BP1559,"d")+COUNTIF($G1559:$BP1559,"r0,d5")/2+COUNTIF($G1559:$BP1559,"p5,d5")/2</f>
        <v/>
      </c>
      <c r="BS1559" s="62">
        <f>COUNTIF($G1559:$BP1559,"b")+COUNTIF($G1559:$BP1559,"r0,b5")/2+COUNTIF($G1559:$BP1559,"p5,b5")/2</f>
        <v/>
      </c>
      <c r="BT1559" s="62">
        <f>COUNTIF($G1559:$BP1559,"c")+COUNTIF($G1559:$BP1559,"r0,c5")/2+COUNTIF($G1559:$BP1559,"p5,c5")/2</f>
        <v/>
      </c>
      <c r="BU1559" s="62">
        <f>COUNTIF($G1559:$BP1559,"KH")+COUNTIF($G1559:$BP1559,"TL")+COUNTIF($G1559:$BP1559,"L")</f>
        <v/>
      </c>
      <c r="BV1559" s="62" t="n"/>
      <c r="BW1559" s="62">
        <f>COUNTIF($G1559:$BP1559,"hh")</f>
        <v/>
      </c>
      <c r="BX1559" s="62">
        <f>COUNTIF($G1559:$BP1559,"nt7")</f>
        <v/>
      </c>
      <c r="BY1559" s="62">
        <f>COUNTIF($G1559:$BP1559,"P")+COUNTIF($G1559:$BP1559,"p5,a5")/2+COUNTIF($G1559:$BP1559,"p5,b5")/2+COUNTIF($G1559:$BP1559,"p5,c5")/2+COUNTIF($G1559:$BP1559,"p5,d5")/2</f>
        <v/>
      </c>
      <c r="BZ1559" s="63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4">
        <f>IF(BZ1559&gt;25,4,IF(BZ1559&gt;18,3,IF(BZ1559&gt;12,2,IF(BZ1559&gt;4,1,0))))-BX1559-2+1</f>
        <v/>
      </c>
      <c r="CE1559" s="30" t="n"/>
      <c r="CF1559" s="64">
        <f>CD1559*CI1559</f>
        <v/>
      </c>
      <c r="CG1559" s="65">
        <f>F1559-BY1559+1</f>
        <v/>
      </c>
      <c r="CH1559" s="64">
        <f>CE1559*16</f>
        <v/>
      </c>
      <c r="CI1559" s="66">
        <f>VLOOKUP(A1559,[1]DATA!$A$6:$AI$331,34,0)</f>
        <v/>
      </c>
      <c r="CJ1559" s="67">
        <f>VLOOKUP(A1559,[2]CHAMCONG!A$7:CI$333,79,0)</f>
        <v/>
      </c>
      <c r="CK1559" s="68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62">
        <f>COUNTIF($G1560:$BP1560,"a")+COUNTIF($G1560:$BP1560,"r0,a5")/2+COUNTIF($G1560:$BP1560,"p5,a5")/2</f>
        <v/>
      </c>
      <c r="BR1560" s="62">
        <f>COUNTIF($G1560:$BP1560,"d")+COUNTIF($G1560:$BP1560,"r0,d5")/2+COUNTIF($G1560:$BP1560,"p5,d5")/2</f>
        <v/>
      </c>
      <c r="BS1560" s="62">
        <f>COUNTIF($G1560:$BP1560,"b")+COUNTIF($G1560:$BP1560,"r0,b5")/2+COUNTIF($G1560:$BP1560,"p5,b5")/2</f>
        <v/>
      </c>
      <c r="BT1560" s="62">
        <f>COUNTIF($G1560:$BP1560,"c")+COUNTIF($G1560:$BP1560,"r0,c5")/2+COUNTIF($G1560:$BP1560,"p5,c5")/2</f>
        <v/>
      </c>
      <c r="BU1560" s="62">
        <f>COUNTIF($G1560:$BP1560,"KH")+COUNTIF($G1560:$BP1560,"TL")+COUNTIF($G1560:$BP1560,"L")</f>
        <v/>
      </c>
      <c r="BV1560" s="62" t="n"/>
      <c r="BW1560" s="62">
        <f>COUNTIF($G1560:$BP1560,"hh")</f>
        <v/>
      </c>
      <c r="BX1560" s="62">
        <f>COUNTIF($G1560:$BP1560,"nt7")</f>
        <v/>
      </c>
      <c r="BY1560" s="62">
        <f>COUNTIF($G1560:$BP1560,"P")+COUNTIF($G1560:$BP1560,"p5,a5")/2+COUNTIF($G1560:$BP1560,"p5,b5")/2+COUNTIF($G1560:$BP1560,"p5,c5")/2+COUNTIF($G1560:$BP1560,"p5,d5")/2</f>
        <v/>
      </c>
      <c r="BZ1560" s="63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4">
        <f>IF(BZ1560&gt;25,4,IF(BZ1560&gt;18,3,IF(BZ1560&gt;12,2,IF(BZ1560&gt;4,1,0))))-BX1560-2+1</f>
        <v/>
      </c>
      <c r="CE1560" s="30" t="n"/>
      <c r="CF1560" s="64">
        <f>CD1560*CI1560</f>
        <v/>
      </c>
      <c r="CG1560" s="65">
        <f>F1560-BY1560+1</f>
        <v/>
      </c>
      <c r="CH1560" s="64">
        <f>CE1560*16</f>
        <v/>
      </c>
      <c r="CI1560" s="66">
        <f>VLOOKUP(A1560,[1]DATA!$A$6:$AI$331,34,0)</f>
        <v/>
      </c>
      <c r="CJ1560" s="67">
        <f>VLOOKUP(A1560,[2]CHAMCONG!A$7:CI$333,79,0)</f>
        <v/>
      </c>
      <c r="CK1560" s="68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62">
        <f>COUNTIF($G1561:$BP1561,"a")+COUNTIF($G1561:$BP1561,"r0,a5")/2+COUNTIF($G1561:$BP1561,"p5,a5")/2</f>
        <v/>
      </c>
      <c r="BR1561" s="62">
        <f>COUNTIF($G1561:$BP1561,"d")+COUNTIF($G1561:$BP1561,"r0,d5")/2+COUNTIF($G1561:$BP1561,"p5,d5")/2</f>
        <v/>
      </c>
      <c r="BS1561" s="62">
        <f>COUNTIF($G1561:$BP1561,"b")+COUNTIF($G1561:$BP1561,"r0,b5")/2+COUNTIF($G1561:$BP1561,"p5,b5")/2</f>
        <v/>
      </c>
      <c r="BT1561" s="62">
        <f>COUNTIF($G1561:$BP1561,"c")+COUNTIF($G1561:$BP1561,"r0,c5")/2+COUNTIF($G1561:$BP1561,"p5,c5")/2</f>
        <v/>
      </c>
      <c r="BU1561" s="62">
        <f>COUNTIF($G1561:$BP1561,"KH")+COUNTIF($G1561:$BP1561,"TL")+COUNTIF($G1561:$BP1561,"L")</f>
        <v/>
      </c>
      <c r="BV1561" s="62" t="n"/>
      <c r="BW1561" s="62">
        <f>COUNTIF($G1561:$BP1561,"hh")</f>
        <v/>
      </c>
      <c r="BX1561" s="62">
        <f>COUNTIF($G1561:$BP1561,"nt7")</f>
        <v/>
      </c>
      <c r="BY1561" s="62">
        <f>COUNTIF($G1561:$BP1561,"P")+COUNTIF($G1561:$BP1561,"p5,a5")/2+COUNTIF($G1561:$BP1561,"p5,b5")/2+COUNTIF($G1561:$BP1561,"p5,c5")/2+COUNTIF($G1561:$BP1561,"p5,d5")/2</f>
        <v/>
      </c>
      <c r="BZ1561" s="63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4">
        <f>IF(BZ1561&gt;25,4,IF(BZ1561&gt;18,3,IF(BZ1561&gt;12,2,IF(BZ1561&gt;4,1,0))))-BX1561-2+1</f>
        <v/>
      </c>
      <c r="CE1561" s="30" t="n"/>
      <c r="CF1561" s="64">
        <f>CD1561*CI1561</f>
        <v/>
      </c>
      <c r="CG1561" s="65">
        <f>F1561-BY1561+1</f>
        <v/>
      </c>
      <c r="CH1561" s="64">
        <f>CE1561*16</f>
        <v/>
      </c>
      <c r="CI1561" s="66">
        <f>VLOOKUP(A1561,[1]DATA!$A$6:$AI$331,34,0)</f>
        <v/>
      </c>
      <c r="CJ1561" s="67">
        <f>VLOOKUP(A1561,[2]CHAMCONG!A$7:CI$333,79,0)</f>
        <v/>
      </c>
      <c r="CK1561" s="68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62">
        <f>COUNTIF($G1562:$BP1562,"a")+COUNTIF($G1562:$BP1562,"r0,a5")/2+COUNTIF($G1562:$BP1562,"p5,a5")/2</f>
        <v/>
      </c>
      <c r="BR1562" s="62">
        <f>COUNTIF($G1562:$BP1562,"d")+COUNTIF($G1562:$BP1562,"r0,d5")/2+COUNTIF($G1562:$BP1562,"p5,d5")/2</f>
        <v/>
      </c>
      <c r="BS1562" s="62">
        <f>COUNTIF($G1562:$BP1562,"b")+COUNTIF($G1562:$BP1562,"r0,b5")/2+COUNTIF($G1562:$BP1562,"p5,b5")/2</f>
        <v/>
      </c>
      <c r="BT1562" s="62">
        <f>COUNTIF($G1562:$BP1562,"c")+COUNTIF($G1562:$BP1562,"r0,c5")/2+COUNTIF($G1562:$BP1562,"p5,c5")/2</f>
        <v/>
      </c>
      <c r="BU1562" s="62">
        <f>COUNTIF($G1562:$BP1562,"KH")+COUNTIF($G1562:$BP1562,"TL")+COUNTIF($G1562:$BP1562,"L")</f>
        <v/>
      </c>
      <c r="BV1562" s="62" t="n"/>
      <c r="BW1562" s="62">
        <f>COUNTIF($G1562:$BP1562,"hh")</f>
        <v/>
      </c>
      <c r="BX1562" s="62">
        <f>COUNTIF($G1562:$BP1562,"nt7")</f>
        <v/>
      </c>
      <c r="BY1562" s="62">
        <f>COUNTIF($G1562:$BP1562,"P")+COUNTIF($G1562:$BP1562,"p5,a5")/2+COUNTIF($G1562:$BP1562,"p5,b5")/2+COUNTIF($G1562:$BP1562,"p5,c5")/2+COUNTIF($G1562:$BP1562,"p5,d5")/2</f>
        <v/>
      </c>
      <c r="BZ1562" s="63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4">
        <f>IF(BZ1562&gt;25,4,IF(BZ1562&gt;18,3,IF(BZ1562&gt;12,2,IF(BZ1562&gt;4,1,0))))-BX1562-2+1</f>
        <v/>
      </c>
      <c r="CE1562" s="30" t="n"/>
      <c r="CF1562" s="64">
        <f>CD1562*CI1562</f>
        <v/>
      </c>
      <c r="CG1562" s="65">
        <f>F1562-BY1562+1</f>
        <v/>
      </c>
      <c r="CH1562" s="64">
        <f>CE1562*16</f>
        <v/>
      </c>
      <c r="CI1562" s="66">
        <f>VLOOKUP(A1562,[1]DATA!$A$6:$AI$331,34,0)</f>
        <v/>
      </c>
      <c r="CJ1562" s="67">
        <f>VLOOKUP(A1562,[2]CHAMCONG!A$7:CI$333,79,0)</f>
        <v/>
      </c>
      <c r="CK1562" s="68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62">
        <f>COUNTIF($G1563:$BP1563,"a")+COUNTIF($G1563:$BP1563,"r0,a5")/2+COUNTIF($G1563:$BP1563,"p5,a5")/2</f>
        <v/>
      </c>
      <c r="BR1563" s="62">
        <f>COUNTIF($G1563:$BP1563,"d")+COUNTIF($G1563:$BP1563,"r0,d5")/2+COUNTIF($G1563:$BP1563,"p5,d5")/2</f>
        <v/>
      </c>
      <c r="BS1563" s="62">
        <f>COUNTIF($G1563:$BP1563,"b")+COUNTIF($G1563:$BP1563,"r0,b5")/2+COUNTIF($G1563:$BP1563,"p5,b5")/2</f>
        <v/>
      </c>
      <c r="BT1563" s="62">
        <f>COUNTIF($G1563:$BP1563,"c")+COUNTIF($G1563:$BP1563,"r0,c5")/2+COUNTIF($G1563:$BP1563,"p5,c5")/2</f>
        <v/>
      </c>
      <c r="BU1563" s="62">
        <f>COUNTIF($G1563:$BP1563,"KH")+COUNTIF($G1563:$BP1563,"TL")+COUNTIF($G1563:$BP1563,"L")</f>
        <v/>
      </c>
      <c r="BV1563" s="62" t="n"/>
      <c r="BW1563" s="62">
        <f>COUNTIF($G1563:$BP1563,"hh")</f>
        <v/>
      </c>
      <c r="BX1563" s="62">
        <f>COUNTIF($G1563:$BP1563,"nt7")</f>
        <v/>
      </c>
      <c r="BY1563" s="62">
        <f>COUNTIF($G1563:$BP1563,"P")+COUNTIF($G1563:$BP1563,"p5,a5")/2+COUNTIF($G1563:$BP1563,"p5,b5")/2+COUNTIF($G1563:$BP1563,"p5,c5")/2+COUNTIF($G1563:$BP1563,"p5,d5")/2</f>
        <v/>
      </c>
      <c r="BZ1563" s="63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4">
        <f>IF(BZ1563&gt;25,4,IF(BZ1563&gt;18,3,IF(BZ1563&gt;12,2,IF(BZ1563&gt;4,1,0))))-BX1563-2+1</f>
        <v/>
      </c>
      <c r="CE1563" s="30" t="n"/>
      <c r="CF1563" s="64">
        <f>CD1563*CI1563</f>
        <v/>
      </c>
      <c r="CG1563" s="65">
        <f>F1563-BY1563+1</f>
        <v/>
      </c>
      <c r="CH1563" s="64">
        <f>CE1563*16</f>
        <v/>
      </c>
      <c r="CI1563" s="66">
        <f>VLOOKUP(A1563,[1]DATA!$A$6:$AI$331,34,0)</f>
        <v/>
      </c>
      <c r="CJ1563" s="67">
        <f>VLOOKUP(A1563,[2]CHAMCONG!A$7:CI$333,79,0)</f>
        <v/>
      </c>
      <c r="CK1563" s="68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62">
        <f>COUNTIF($G1564:$BP1564,"a")+COUNTIF($G1564:$BP1564,"r0,a5")/2+COUNTIF($G1564:$BP1564,"p5,a5")/2</f>
        <v/>
      </c>
      <c r="BR1564" s="62">
        <f>COUNTIF($G1564:$BP1564,"d")+COUNTIF($G1564:$BP1564,"r0,d5")/2+COUNTIF($G1564:$BP1564,"p5,d5")/2</f>
        <v/>
      </c>
      <c r="BS1564" s="62">
        <f>COUNTIF($G1564:$BP1564,"b")+COUNTIF($G1564:$BP1564,"r0,b5")/2+COUNTIF($G1564:$BP1564,"p5,b5")/2</f>
        <v/>
      </c>
      <c r="BT1564" s="62">
        <f>COUNTIF($G1564:$BP1564,"c")+COUNTIF($G1564:$BP1564,"r0,c5")/2+COUNTIF($G1564:$BP1564,"p5,c5")/2</f>
        <v/>
      </c>
      <c r="BU1564" s="62">
        <f>COUNTIF($G1564:$BP1564,"KH")+COUNTIF($G1564:$BP1564,"TL")+COUNTIF($G1564:$BP1564,"L")</f>
        <v/>
      </c>
      <c r="BV1564" s="62" t="n"/>
      <c r="BW1564" s="62">
        <f>COUNTIF($G1564:$BP1564,"hh")</f>
        <v/>
      </c>
      <c r="BX1564" s="62">
        <f>COUNTIF($G1564:$BP1564,"nt7")</f>
        <v/>
      </c>
      <c r="BY1564" s="62">
        <f>COUNTIF($G1564:$BP1564,"P")+COUNTIF($G1564:$BP1564,"p5,a5")/2+COUNTIF($G1564:$BP1564,"p5,b5")/2+COUNTIF($G1564:$BP1564,"p5,c5")/2+COUNTIF($G1564:$BP1564,"p5,d5")/2</f>
        <v/>
      </c>
      <c r="BZ1564" s="63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4">
        <f>IF(BZ1564&gt;25,4,IF(BZ1564&gt;18,3,IF(BZ1564&gt;12,2,IF(BZ1564&gt;4,1,0))))-BX1564-2+1</f>
        <v/>
      </c>
      <c r="CE1564" s="30" t="n"/>
      <c r="CF1564" s="64">
        <f>CD1564*CI1564</f>
        <v/>
      </c>
      <c r="CG1564" s="65">
        <f>F1564-BY1564+1</f>
        <v/>
      </c>
      <c r="CH1564" s="64">
        <f>CE1564*16</f>
        <v/>
      </c>
      <c r="CI1564" s="66">
        <f>VLOOKUP(A1564,[1]DATA!$A$6:$AI$331,34,0)</f>
        <v/>
      </c>
      <c r="CJ1564" s="67">
        <f>VLOOKUP(A1564,[2]CHAMCONG!A$7:CI$333,79,0)</f>
        <v/>
      </c>
      <c r="CK1564" s="68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62">
        <f>COUNTIF($G1565:$BP1565,"a")+COUNTIF($G1565:$BP1565,"r0,a5")/2+COUNTIF($G1565:$BP1565,"p5,a5")/2</f>
        <v/>
      </c>
      <c r="BR1565" s="62">
        <f>COUNTIF($G1565:$BP1565,"d")+COUNTIF($G1565:$BP1565,"r0,d5")/2+COUNTIF($G1565:$BP1565,"p5,d5")/2</f>
        <v/>
      </c>
      <c r="BS1565" s="62">
        <f>COUNTIF($G1565:$BP1565,"b")+COUNTIF($G1565:$BP1565,"r0,b5")/2+COUNTIF($G1565:$BP1565,"p5,b5")/2</f>
        <v/>
      </c>
      <c r="BT1565" s="62">
        <f>COUNTIF($G1565:$BP1565,"c")+COUNTIF($G1565:$BP1565,"r0,c5")/2+COUNTIF($G1565:$BP1565,"p5,c5")/2</f>
        <v/>
      </c>
      <c r="BU1565" s="62">
        <f>COUNTIF($G1565:$BP1565,"KH")+COUNTIF($G1565:$BP1565,"TL")+COUNTIF($G1565:$BP1565,"L")</f>
        <v/>
      </c>
      <c r="BV1565" s="62" t="n"/>
      <c r="BW1565" s="62">
        <f>COUNTIF($G1565:$BP1565,"hh")</f>
        <v/>
      </c>
      <c r="BX1565" s="62">
        <f>COUNTIF($G1565:$BP1565,"nt7")</f>
        <v/>
      </c>
      <c r="BY1565" s="62">
        <f>COUNTIF($G1565:$BP1565,"P")+COUNTIF($G1565:$BP1565,"p5,a5")/2+COUNTIF($G1565:$BP1565,"p5,b5")/2+COUNTIF($G1565:$BP1565,"p5,c5")/2+COUNTIF($G1565:$BP1565,"p5,d5")/2</f>
        <v/>
      </c>
      <c r="BZ1565" s="63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4">
        <f>IF(BZ1565&gt;25,4,IF(BZ1565&gt;18,3,IF(BZ1565&gt;12,2,IF(BZ1565&gt;4,1,0))))-BX1565-2+1</f>
        <v/>
      </c>
      <c r="CE1565" s="30" t="n"/>
      <c r="CF1565" s="64">
        <f>CD1565*CI1565</f>
        <v/>
      </c>
      <c r="CG1565" s="65">
        <f>F1565-BY1565+1</f>
        <v/>
      </c>
      <c r="CH1565" s="64">
        <f>CE1565*16</f>
        <v/>
      </c>
      <c r="CI1565" s="66">
        <f>VLOOKUP(A1565,[1]DATA!$A$6:$AI$331,34,0)</f>
        <v/>
      </c>
      <c r="CJ1565" s="67">
        <f>VLOOKUP(A1565,[2]CHAMCONG!A$7:CI$333,79,0)</f>
        <v/>
      </c>
      <c r="CK1565" s="68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62">
        <f>COUNTIF($G1566:$BP1566,"a")+COUNTIF($G1566:$BP1566,"r0,a5")/2+COUNTIF($G1566:$BP1566,"p5,a5")/2</f>
        <v/>
      </c>
      <c r="BR1566" s="62">
        <f>COUNTIF($G1566:$BP1566,"d")+COUNTIF($G1566:$BP1566,"r0,d5")/2+COUNTIF($G1566:$BP1566,"p5,d5")/2</f>
        <v/>
      </c>
      <c r="BS1566" s="62">
        <f>COUNTIF($G1566:$BP1566,"b")+COUNTIF($G1566:$BP1566,"r0,b5")/2+COUNTIF($G1566:$BP1566,"p5,b5")/2</f>
        <v/>
      </c>
      <c r="BT1566" s="62">
        <f>COUNTIF($G1566:$BP1566,"c")+COUNTIF($G1566:$BP1566,"r0,c5")/2+COUNTIF($G1566:$BP1566,"p5,c5")/2</f>
        <v/>
      </c>
      <c r="BU1566" s="62">
        <f>COUNTIF($G1566:$BP1566,"KH")+COUNTIF($G1566:$BP1566,"TL")+COUNTIF($G1566:$BP1566,"L")</f>
        <v/>
      </c>
      <c r="BV1566" s="62" t="n"/>
      <c r="BW1566" s="62">
        <f>COUNTIF($G1566:$BP1566,"hh")</f>
        <v/>
      </c>
      <c r="BX1566" s="62">
        <f>COUNTIF($G1566:$BP1566,"nt7")</f>
        <v/>
      </c>
      <c r="BY1566" s="62">
        <f>COUNTIF($G1566:$BP1566,"P")+COUNTIF($G1566:$BP1566,"p5,a5")/2+COUNTIF($G1566:$BP1566,"p5,b5")/2+COUNTIF($G1566:$BP1566,"p5,c5")/2+COUNTIF($G1566:$BP1566,"p5,d5")/2</f>
        <v/>
      </c>
      <c r="BZ1566" s="63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4">
        <f>IF(BZ1566&gt;25,4,IF(BZ1566&gt;18,3,IF(BZ1566&gt;12,2,IF(BZ1566&gt;4,1,0))))-BX1566-2+1</f>
        <v/>
      </c>
      <c r="CE1566" s="30" t="n"/>
      <c r="CF1566" s="64">
        <f>CD1566*CI1566</f>
        <v/>
      </c>
      <c r="CG1566" s="65">
        <f>F1566-BY1566+1</f>
        <v/>
      </c>
      <c r="CH1566" s="64">
        <f>CE1566*16</f>
        <v/>
      </c>
      <c r="CI1566" s="66">
        <f>VLOOKUP(A1566,[1]DATA!$A$6:$AI$331,34,0)</f>
        <v/>
      </c>
      <c r="CJ1566" s="67">
        <f>VLOOKUP(A1566,[2]CHAMCONG!A$7:CI$333,79,0)</f>
        <v/>
      </c>
      <c r="CK1566" s="68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62">
        <f>COUNTIF($G1567:$BP1567,"a")+COUNTIF($G1567:$BP1567,"r0,a5")/2+COUNTIF($G1567:$BP1567,"p5,a5")/2</f>
        <v/>
      </c>
      <c r="BR1567" s="62">
        <f>COUNTIF($G1567:$BP1567,"d")+COUNTIF($G1567:$BP1567,"r0,d5")/2+COUNTIF($G1567:$BP1567,"p5,d5")/2</f>
        <v/>
      </c>
      <c r="BS1567" s="62">
        <f>COUNTIF($G1567:$BP1567,"b")+COUNTIF($G1567:$BP1567,"r0,b5")/2+COUNTIF($G1567:$BP1567,"p5,b5")/2</f>
        <v/>
      </c>
      <c r="BT1567" s="62">
        <f>COUNTIF($G1567:$BP1567,"c")+COUNTIF($G1567:$BP1567,"r0,c5")/2+COUNTIF($G1567:$BP1567,"p5,c5")/2</f>
        <v/>
      </c>
      <c r="BU1567" s="62">
        <f>COUNTIF($G1567:$BP1567,"KH")+COUNTIF($G1567:$BP1567,"TL")+COUNTIF($G1567:$BP1567,"L")</f>
        <v/>
      </c>
      <c r="BV1567" s="62" t="n"/>
      <c r="BW1567" s="62">
        <f>COUNTIF($G1567:$BP1567,"hh")</f>
        <v/>
      </c>
      <c r="BX1567" s="62">
        <f>COUNTIF($G1567:$BP1567,"nt7")</f>
        <v/>
      </c>
      <c r="BY1567" s="62">
        <f>COUNTIF($G1567:$BP1567,"P")+COUNTIF($G1567:$BP1567,"p5,a5")/2+COUNTIF($G1567:$BP1567,"p5,b5")/2+COUNTIF($G1567:$BP1567,"p5,c5")/2+COUNTIF($G1567:$BP1567,"p5,d5")/2</f>
        <v/>
      </c>
      <c r="BZ1567" s="63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4">
        <f>IF(BZ1567&gt;25,4,IF(BZ1567&gt;18,3,IF(BZ1567&gt;12,2,IF(BZ1567&gt;4,1,0))))-BX1567-2+1</f>
        <v/>
      </c>
      <c r="CE1567" s="30" t="n"/>
      <c r="CF1567" s="64">
        <f>CD1567*CI1567</f>
        <v/>
      </c>
      <c r="CG1567" s="65">
        <f>F1567-BY1567+1</f>
        <v/>
      </c>
      <c r="CH1567" s="64">
        <f>CE1567*16</f>
        <v/>
      </c>
      <c r="CI1567" s="66">
        <f>VLOOKUP(A1567,[1]DATA!$A$6:$AI$331,34,0)</f>
        <v/>
      </c>
      <c r="CJ1567" s="67">
        <f>VLOOKUP(A1567,[2]CHAMCONG!A$7:CI$333,79,0)</f>
        <v/>
      </c>
      <c r="CK1567" s="68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62">
        <f>COUNTIF($G1568:$BP1568,"a")+COUNTIF($G1568:$BP1568,"r0,a5")/2+COUNTIF($G1568:$BP1568,"p5,a5")/2</f>
        <v/>
      </c>
      <c r="BR1568" s="62">
        <f>COUNTIF($G1568:$BP1568,"d")+COUNTIF($G1568:$BP1568,"r0,d5")/2+COUNTIF($G1568:$BP1568,"p5,d5")/2</f>
        <v/>
      </c>
      <c r="BS1568" s="62">
        <f>COUNTIF($G1568:$BP1568,"b")+COUNTIF($G1568:$BP1568,"r0,b5")/2+COUNTIF($G1568:$BP1568,"p5,b5")/2</f>
        <v/>
      </c>
      <c r="BT1568" s="62">
        <f>COUNTIF($G1568:$BP1568,"c")+COUNTIF($G1568:$BP1568,"r0,c5")/2+COUNTIF($G1568:$BP1568,"p5,c5")/2</f>
        <v/>
      </c>
      <c r="BU1568" s="62">
        <f>COUNTIF($G1568:$BP1568,"KH")+COUNTIF($G1568:$BP1568,"TL")+COUNTIF($G1568:$BP1568,"L")</f>
        <v/>
      </c>
      <c r="BV1568" s="62" t="n"/>
      <c r="BW1568" s="62">
        <f>COUNTIF($G1568:$BP1568,"hh")</f>
        <v/>
      </c>
      <c r="BX1568" s="62">
        <f>COUNTIF($G1568:$BP1568,"nt7")</f>
        <v/>
      </c>
      <c r="BY1568" s="62">
        <f>COUNTIF($G1568:$BP1568,"P")+COUNTIF($G1568:$BP1568,"p5,a5")/2+COUNTIF($G1568:$BP1568,"p5,b5")/2+COUNTIF($G1568:$BP1568,"p5,c5")/2+COUNTIF($G1568:$BP1568,"p5,d5")/2</f>
        <v/>
      </c>
      <c r="BZ1568" s="63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4">
        <f>IF(BZ1568&gt;25,4,IF(BZ1568&gt;18,3,IF(BZ1568&gt;12,2,IF(BZ1568&gt;4,1,0))))-BX1568-2+1</f>
        <v/>
      </c>
      <c r="CE1568" s="30" t="n"/>
      <c r="CF1568" s="64">
        <f>CD1568*CI1568</f>
        <v/>
      </c>
      <c r="CG1568" s="65">
        <f>F1568-BY1568+1</f>
        <v/>
      </c>
      <c r="CH1568" s="64">
        <f>CE1568*16</f>
        <v/>
      </c>
      <c r="CI1568" s="66">
        <f>VLOOKUP(A1568,[1]DATA!$A$6:$AI$331,34,0)</f>
        <v/>
      </c>
      <c r="CJ1568" s="67">
        <f>VLOOKUP(A1568,[2]CHAMCONG!A$7:CI$333,79,0)</f>
        <v/>
      </c>
      <c r="CK1568" s="68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62">
        <f>COUNTIF($G1569:$BP1569,"a")+COUNTIF($G1569:$BP1569,"r0,a5")/2+COUNTIF($G1569:$BP1569,"p5,a5")/2</f>
        <v/>
      </c>
      <c r="BR1569" s="62">
        <f>COUNTIF($G1569:$BP1569,"d")+COUNTIF($G1569:$BP1569,"r0,d5")/2+COUNTIF($G1569:$BP1569,"p5,d5")/2</f>
        <v/>
      </c>
      <c r="BS1569" s="62">
        <f>COUNTIF($G1569:$BP1569,"b")+COUNTIF($G1569:$BP1569,"r0,b5")/2+COUNTIF($G1569:$BP1569,"p5,b5")/2</f>
        <v/>
      </c>
      <c r="BT1569" s="62">
        <f>COUNTIF($G1569:$BP1569,"c")+COUNTIF($G1569:$BP1569,"r0,c5")/2+COUNTIF($G1569:$BP1569,"p5,c5")/2</f>
        <v/>
      </c>
      <c r="BU1569" s="62">
        <f>COUNTIF($G1569:$BP1569,"KH")+COUNTIF($G1569:$BP1569,"TL")+COUNTIF($G1569:$BP1569,"L")</f>
        <v/>
      </c>
      <c r="BV1569" s="62" t="n"/>
      <c r="BW1569" s="62">
        <f>COUNTIF($G1569:$BP1569,"hh")</f>
        <v/>
      </c>
      <c r="BX1569" s="62">
        <f>COUNTIF($G1569:$BP1569,"nt7")</f>
        <v/>
      </c>
      <c r="BY1569" s="62">
        <f>COUNTIF($G1569:$BP1569,"P")+COUNTIF($G1569:$BP1569,"p5,a5")/2+COUNTIF($G1569:$BP1569,"p5,b5")/2+COUNTIF($G1569:$BP1569,"p5,c5")/2+COUNTIF($G1569:$BP1569,"p5,d5")/2</f>
        <v/>
      </c>
      <c r="BZ1569" s="63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4">
        <f>IF(BZ1569&gt;25,4,IF(BZ1569&gt;18,3,IF(BZ1569&gt;12,2,IF(BZ1569&gt;4,1,0))))-BX1569-2+1</f>
        <v/>
      </c>
      <c r="CE1569" s="30" t="n"/>
      <c r="CF1569" s="64">
        <f>CD1569*CI1569</f>
        <v/>
      </c>
      <c r="CG1569" s="65">
        <f>F1569-BY1569+1</f>
        <v/>
      </c>
      <c r="CH1569" s="64">
        <f>CE1569*16</f>
        <v/>
      </c>
      <c r="CI1569" s="66">
        <f>VLOOKUP(A1569,[1]DATA!$A$6:$AI$331,34,0)</f>
        <v/>
      </c>
      <c r="CJ1569" s="67">
        <f>VLOOKUP(A1569,[2]CHAMCONG!A$7:CI$333,79,0)</f>
        <v/>
      </c>
      <c r="CK1569" s="68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62">
        <f>COUNTIF($G1570:$BP1570,"a")+COUNTIF($G1570:$BP1570,"r0,a5")/2+COUNTIF($G1570:$BP1570,"p5,a5")/2</f>
        <v/>
      </c>
      <c r="BR1570" s="62">
        <f>COUNTIF($G1570:$BP1570,"d")+COUNTIF($G1570:$BP1570,"r0,d5")/2+COUNTIF($G1570:$BP1570,"p5,d5")/2</f>
        <v/>
      </c>
      <c r="BS1570" s="62">
        <f>COUNTIF($G1570:$BP1570,"b")+COUNTIF($G1570:$BP1570,"r0,b5")/2+COUNTIF($G1570:$BP1570,"p5,b5")/2</f>
        <v/>
      </c>
      <c r="BT1570" s="62">
        <f>COUNTIF($G1570:$BP1570,"c")+COUNTIF($G1570:$BP1570,"r0,c5")/2+COUNTIF($G1570:$BP1570,"p5,c5")/2</f>
        <v/>
      </c>
      <c r="BU1570" s="62">
        <f>COUNTIF($G1570:$BP1570,"KH")+COUNTIF($G1570:$BP1570,"TL")+COUNTIF($G1570:$BP1570,"L")</f>
        <v/>
      </c>
      <c r="BV1570" s="62" t="n"/>
      <c r="BW1570" s="62">
        <f>COUNTIF($G1570:$BP1570,"hh")</f>
        <v/>
      </c>
      <c r="BX1570" s="62">
        <f>COUNTIF($G1570:$BP1570,"nt7")</f>
        <v/>
      </c>
      <c r="BY1570" s="62">
        <f>COUNTIF($G1570:$BP1570,"P")+COUNTIF($G1570:$BP1570,"p5,a5")/2+COUNTIF($G1570:$BP1570,"p5,b5")/2+COUNTIF($G1570:$BP1570,"p5,c5")/2+COUNTIF($G1570:$BP1570,"p5,d5")/2</f>
        <v/>
      </c>
      <c r="BZ1570" s="63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4">
        <f>IF(BZ1570&gt;25,4,IF(BZ1570&gt;18,3,IF(BZ1570&gt;12,2,IF(BZ1570&gt;4,1,0))))-BX1570-2+1</f>
        <v/>
      </c>
      <c r="CE1570" s="30" t="n"/>
      <c r="CF1570" s="64">
        <f>CD1570*CI1570</f>
        <v/>
      </c>
      <c r="CG1570" s="65">
        <f>F1570-BY1570+1</f>
        <v/>
      </c>
      <c r="CH1570" s="64">
        <f>CE1570*16</f>
        <v/>
      </c>
      <c r="CI1570" s="66">
        <f>VLOOKUP(A1570,[1]DATA!$A$6:$AI$331,34,0)</f>
        <v/>
      </c>
      <c r="CJ1570" s="67">
        <f>VLOOKUP(A1570,[2]CHAMCONG!A$7:CI$333,79,0)</f>
        <v/>
      </c>
      <c r="CK1570" s="68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62">
        <f>COUNTIF($G1571:$BP1571,"a")+COUNTIF($G1571:$BP1571,"r0,a5")/2+COUNTIF($G1571:$BP1571,"p5,a5")/2</f>
        <v/>
      </c>
      <c r="BR1571" s="62">
        <f>COUNTIF($G1571:$BP1571,"d")+COUNTIF($G1571:$BP1571,"r0,d5")/2+COUNTIF($G1571:$BP1571,"p5,d5")/2</f>
        <v/>
      </c>
      <c r="BS1571" s="62">
        <f>COUNTIF($G1571:$BP1571,"b")+COUNTIF($G1571:$BP1571,"r0,b5")/2+COUNTIF($G1571:$BP1571,"p5,b5")/2</f>
        <v/>
      </c>
      <c r="BT1571" s="62">
        <f>COUNTIF($G1571:$BP1571,"c")+COUNTIF($G1571:$BP1571,"r0,c5")/2+COUNTIF($G1571:$BP1571,"p5,c5")/2</f>
        <v/>
      </c>
      <c r="BU1571" s="62">
        <f>COUNTIF($G1571:$BP1571,"KH")+COUNTIF($G1571:$BP1571,"TL")+COUNTIF($G1571:$BP1571,"L")</f>
        <v/>
      </c>
      <c r="BV1571" s="62" t="n"/>
      <c r="BW1571" s="62">
        <f>COUNTIF($G1571:$BP1571,"hh")</f>
        <v/>
      </c>
      <c r="BX1571" s="62">
        <f>COUNTIF($G1571:$BP1571,"nt7")</f>
        <v/>
      </c>
      <c r="BY1571" s="62">
        <f>COUNTIF($G1571:$BP1571,"P")+COUNTIF($G1571:$BP1571,"p5,a5")/2+COUNTIF($G1571:$BP1571,"p5,b5")/2+COUNTIF($G1571:$BP1571,"p5,c5")/2+COUNTIF($G1571:$BP1571,"p5,d5")/2</f>
        <v/>
      </c>
      <c r="BZ1571" s="63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4">
        <f>IF(BZ1571&gt;25,4,IF(BZ1571&gt;18,3,IF(BZ1571&gt;12,2,IF(BZ1571&gt;4,1,0))))-BX1571-2+1</f>
        <v/>
      </c>
      <c r="CE1571" s="30" t="n"/>
      <c r="CF1571" s="64">
        <f>CD1571*CI1571</f>
        <v/>
      </c>
      <c r="CG1571" s="65">
        <f>F1571-BY1571+1</f>
        <v/>
      </c>
      <c r="CH1571" s="64">
        <f>CE1571*16</f>
        <v/>
      </c>
      <c r="CI1571" s="66">
        <f>VLOOKUP(A1571,[1]DATA!$A$6:$AI$331,34,0)</f>
        <v/>
      </c>
      <c r="CJ1571" s="67">
        <f>VLOOKUP(A1571,[2]CHAMCONG!A$7:CI$333,79,0)</f>
        <v/>
      </c>
      <c r="CK1571" s="68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62">
        <f>COUNTIF($G1572:$BP1572,"a")+COUNTIF($G1572:$BP1572,"r0,a5")/2+COUNTIF($G1572:$BP1572,"p5,a5")/2</f>
        <v/>
      </c>
      <c r="BR1572" s="62">
        <f>COUNTIF($G1572:$BP1572,"d")+COUNTIF($G1572:$BP1572,"r0,d5")/2+COUNTIF($G1572:$BP1572,"p5,d5")/2</f>
        <v/>
      </c>
      <c r="BS1572" s="62">
        <f>COUNTIF($G1572:$BP1572,"b")+COUNTIF($G1572:$BP1572,"r0,b5")/2+COUNTIF($G1572:$BP1572,"p5,b5")/2</f>
        <v/>
      </c>
      <c r="BT1572" s="62">
        <f>COUNTIF($G1572:$BP1572,"c")+COUNTIF($G1572:$BP1572,"r0,c5")/2+COUNTIF($G1572:$BP1572,"p5,c5")/2</f>
        <v/>
      </c>
      <c r="BU1572" s="62">
        <f>COUNTIF($G1572:$BP1572,"KH")+COUNTIF($G1572:$BP1572,"TL")+COUNTIF($G1572:$BP1572,"L")</f>
        <v/>
      </c>
      <c r="BV1572" s="62" t="n"/>
      <c r="BW1572" s="62">
        <f>COUNTIF($G1572:$BP1572,"hh")</f>
        <v/>
      </c>
      <c r="BX1572" s="62">
        <f>COUNTIF($G1572:$BP1572,"nt7")</f>
        <v/>
      </c>
      <c r="BY1572" s="62">
        <f>COUNTIF($G1572:$BP1572,"P")+COUNTIF($G1572:$BP1572,"p5,a5")/2+COUNTIF($G1572:$BP1572,"p5,b5")/2+COUNTIF($G1572:$BP1572,"p5,c5")/2+COUNTIF($G1572:$BP1572,"p5,d5")/2</f>
        <v/>
      </c>
      <c r="BZ1572" s="63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4">
        <f>IF(BZ1572&gt;25,4,IF(BZ1572&gt;18,3,IF(BZ1572&gt;12,2,IF(BZ1572&gt;4,1,0))))-BX1572-2+1</f>
        <v/>
      </c>
      <c r="CE1572" s="30" t="n"/>
      <c r="CF1572" s="64">
        <f>CD1572*CI1572</f>
        <v/>
      </c>
      <c r="CG1572" s="65">
        <f>F1572-BY1572+1</f>
        <v/>
      </c>
      <c r="CH1572" s="64">
        <f>CE1572*16</f>
        <v/>
      </c>
      <c r="CI1572" s="66">
        <f>VLOOKUP(A1572,[1]DATA!$A$6:$AI$331,34,0)</f>
        <v/>
      </c>
      <c r="CJ1572" s="67">
        <f>VLOOKUP(A1572,[2]CHAMCONG!A$7:CI$333,79,0)</f>
        <v/>
      </c>
      <c r="CK1572" s="68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62">
        <f>COUNTIF($G1573:$BP1573,"a")+COUNTIF($G1573:$BP1573,"r0,a5")/2+COUNTIF($G1573:$BP1573,"p5,a5")/2</f>
        <v/>
      </c>
      <c r="BR1573" s="62">
        <f>COUNTIF($G1573:$BP1573,"d")+COUNTIF($G1573:$BP1573,"r0,d5")/2+COUNTIF($G1573:$BP1573,"p5,d5")/2</f>
        <v/>
      </c>
      <c r="BS1573" s="62">
        <f>COUNTIF($G1573:$BP1573,"b")+COUNTIF($G1573:$BP1573,"r0,b5")/2+COUNTIF($G1573:$BP1573,"p5,b5")/2</f>
        <v/>
      </c>
      <c r="BT1573" s="62">
        <f>COUNTIF($G1573:$BP1573,"c")+COUNTIF($G1573:$BP1573,"r0,c5")/2+COUNTIF($G1573:$BP1573,"p5,c5")/2</f>
        <v/>
      </c>
      <c r="BU1573" s="62">
        <f>COUNTIF($G1573:$BP1573,"KH")+COUNTIF($G1573:$BP1573,"TL")+COUNTIF($G1573:$BP1573,"L")</f>
        <v/>
      </c>
      <c r="BV1573" s="62" t="n"/>
      <c r="BW1573" s="62">
        <f>COUNTIF($G1573:$BP1573,"hh")</f>
        <v/>
      </c>
      <c r="BX1573" s="62">
        <f>COUNTIF($G1573:$BP1573,"nt7")</f>
        <v/>
      </c>
      <c r="BY1573" s="62">
        <f>COUNTIF($G1573:$BP1573,"P")+COUNTIF($G1573:$BP1573,"p5,a5")/2+COUNTIF($G1573:$BP1573,"p5,b5")/2+COUNTIF($G1573:$BP1573,"p5,c5")/2+COUNTIF($G1573:$BP1573,"p5,d5")/2</f>
        <v/>
      </c>
      <c r="BZ1573" s="63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4">
        <f>IF(BZ1573&gt;25,4,IF(BZ1573&gt;18,3,IF(BZ1573&gt;12,2,IF(BZ1573&gt;4,1,0))))-BX1573-2+1</f>
        <v/>
      </c>
      <c r="CE1573" s="30" t="n"/>
      <c r="CF1573" s="64">
        <f>CD1573*CI1573</f>
        <v/>
      </c>
      <c r="CG1573" s="65">
        <f>F1573-BY1573+1</f>
        <v/>
      </c>
      <c r="CH1573" s="64">
        <f>CE1573*16</f>
        <v/>
      </c>
      <c r="CI1573" s="66">
        <f>VLOOKUP(A1573,[1]DATA!$A$6:$AI$331,34,0)</f>
        <v/>
      </c>
      <c r="CJ1573" s="67">
        <f>VLOOKUP(A1573,[2]CHAMCONG!A$7:CI$333,79,0)</f>
        <v/>
      </c>
      <c r="CK1573" s="68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62">
        <f>COUNTIF($G1574:$BP1574,"a")+COUNTIF($G1574:$BP1574,"r0,a5")/2+COUNTIF($G1574:$BP1574,"p5,a5")/2</f>
        <v/>
      </c>
      <c r="BR1574" s="62">
        <f>COUNTIF($G1574:$BP1574,"d")+COUNTIF($G1574:$BP1574,"r0,d5")/2+COUNTIF($G1574:$BP1574,"p5,d5")/2</f>
        <v/>
      </c>
      <c r="BS1574" s="62">
        <f>COUNTIF($G1574:$BP1574,"b")+COUNTIF($G1574:$BP1574,"r0,b5")/2+COUNTIF($G1574:$BP1574,"p5,b5")/2</f>
        <v/>
      </c>
      <c r="BT1574" s="62">
        <f>COUNTIF($G1574:$BP1574,"c")+COUNTIF($G1574:$BP1574,"r0,c5")/2+COUNTIF($G1574:$BP1574,"p5,c5")/2</f>
        <v/>
      </c>
      <c r="BU1574" s="62">
        <f>COUNTIF($G1574:$BP1574,"KH")+COUNTIF($G1574:$BP1574,"TL")+COUNTIF($G1574:$BP1574,"L")</f>
        <v/>
      </c>
      <c r="BV1574" s="62" t="n"/>
      <c r="BW1574" s="62">
        <f>COUNTIF($G1574:$BP1574,"hh")</f>
        <v/>
      </c>
      <c r="BX1574" s="62">
        <f>COUNTIF($G1574:$BP1574,"nt7")</f>
        <v/>
      </c>
      <c r="BY1574" s="62">
        <f>COUNTIF($G1574:$BP1574,"P")+COUNTIF($G1574:$BP1574,"p5,a5")/2+COUNTIF($G1574:$BP1574,"p5,b5")/2+COUNTIF($G1574:$BP1574,"p5,c5")/2+COUNTIF($G1574:$BP1574,"p5,d5")/2</f>
        <v/>
      </c>
      <c r="BZ1574" s="63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4">
        <f>IF(BZ1574&gt;25,4,IF(BZ1574&gt;18,3,IF(BZ1574&gt;12,2,IF(BZ1574&gt;4,1,0))))-BX1574-2+1</f>
        <v/>
      </c>
      <c r="CE1574" s="30" t="n"/>
      <c r="CF1574" s="64">
        <f>CD1574*CI1574</f>
        <v/>
      </c>
      <c r="CG1574" s="65">
        <f>F1574-BY1574+1</f>
        <v/>
      </c>
      <c r="CH1574" s="64">
        <f>CE1574*16</f>
        <v/>
      </c>
      <c r="CI1574" s="66">
        <f>VLOOKUP(A1574,[1]DATA!$A$6:$AI$331,34,0)</f>
        <v/>
      </c>
      <c r="CJ1574" s="67">
        <f>VLOOKUP(A1574,[2]CHAMCONG!A$7:CI$333,79,0)</f>
        <v/>
      </c>
      <c r="CK1574" s="68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62">
        <f>COUNTIF($G1575:$BP1575,"a")+COUNTIF($G1575:$BP1575,"r0,a5")/2+COUNTIF($G1575:$BP1575,"p5,a5")/2</f>
        <v/>
      </c>
      <c r="BR1575" s="62">
        <f>COUNTIF($G1575:$BP1575,"d")+COUNTIF($G1575:$BP1575,"r0,d5")/2+COUNTIF($G1575:$BP1575,"p5,d5")/2</f>
        <v/>
      </c>
      <c r="BS1575" s="62">
        <f>COUNTIF($G1575:$BP1575,"b")+COUNTIF($G1575:$BP1575,"r0,b5")/2+COUNTIF($G1575:$BP1575,"p5,b5")/2</f>
        <v/>
      </c>
      <c r="BT1575" s="62">
        <f>COUNTIF($G1575:$BP1575,"c")+COUNTIF($G1575:$BP1575,"r0,c5")/2+COUNTIF($G1575:$BP1575,"p5,c5")/2</f>
        <v/>
      </c>
      <c r="BU1575" s="62">
        <f>COUNTIF($G1575:$BP1575,"KH")+COUNTIF($G1575:$BP1575,"TL")+COUNTIF($G1575:$BP1575,"L")</f>
        <v/>
      </c>
      <c r="BV1575" s="62" t="n"/>
      <c r="BW1575" s="62">
        <f>COUNTIF($G1575:$BP1575,"hh")</f>
        <v/>
      </c>
      <c r="BX1575" s="62">
        <f>COUNTIF($G1575:$BP1575,"nt7")</f>
        <v/>
      </c>
      <c r="BY1575" s="62">
        <f>COUNTIF($G1575:$BP1575,"P")+COUNTIF($G1575:$BP1575,"p5,a5")/2+COUNTIF($G1575:$BP1575,"p5,b5")/2+COUNTIF($G1575:$BP1575,"p5,c5")/2+COUNTIF($G1575:$BP1575,"p5,d5")/2</f>
        <v/>
      </c>
      <c r="BZ1575" s="63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4">
        <f>IF(BZ1575&gt;25,4,IF(BZ1575&gt;18,3,IF(BZ1575&gt;12,2,IF(BZ1575&gt;4,1,0))))-BX1575-2+1</f>
        <v/>
      </c>
      <c r="CE1575" s="30" t="n"/>
      <c r="CF1575" s="64">
        <f>CD1575*CI1575</f>
        <v/>
      </c>
      <c r="CG1575" s="65">
        <f>F1575-BY1575+1</f>
        <v/>
      </c>
      <c r="CH1575" s="64">
        <f>CE1575*16</f>
        <v/>
      </c>
      <c r="CI1575" s="66">
        <f>VLOOKUP(A1575,[1]DATA!$A$6:$AI$331,34,0)</f>
        <v/>
      </c>
      <c r="CJ1575" s="67">
        <f>VLOOKUP(A1575,[2]CHAMCONG!A$7:CI$333,79,0)</f>
        <v/>
      </c>
      <c r="CK1575" s="68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62">
        <f>COUNTIF($G1576:$BP1576,"a")+COUNTIF($G1576:$BP1576,"r0,a5")/2+COUNTIF($G1576:$BP1576,"p5,a5")/2</f>
        <v/>
      </c>
      <c r="BR1576" s="62">
        <f>COUNTIF($G1576:$BP1576,"d")+COUNTIF($G1576:$BP1576,"r0,d5")/2+COUNTIF($G1576:$BP1576,"p5,d5")/2</f>
        <v/>
      </c>
      <c r="BS1576" s="62">
        <f>COUNTIF($G1576:$BP1576,"b")+COUNTIF($G1576:$BP1576,"r0,b5")/2+COUNTIF($G1576:$BP1576,"p5,b5")/2</f>
        <v/>
      </c>
      <c r="BT1576" s="62">
        <f>COUNTIF($G1576:$BP1576,"c")+COUNTIF($G1576:$BP1576,"r0,c5")/2+COUNTIF($G1576:$BP1576,"p5,c5")/2</f>
        <v/>
      </c>
      <c r="BU1576" s="62">
        <f>COUNTIF($G1576:$BP1576,"KH")+COUNTIF($G1576:$BP1576,"TL")+COUNTIF($G1576:$BP1576,"L")</f>
        <v/>
      </c>
      <c r="BV1576" s="62" t="n"/>
      <c r="BW1576" s="62">
        <f>COUNTIF($G1576:$BP1576,"hh")</f>
        <v/>
      </c>
      <c r="BX1576" s="62">
        <f>COUNTIF($G1576:$BP1576,"nt7")</f>
        <v/>
      </c>
      <c r="BY1576" s="62">
        <f>COUNTIF($G1576:$BP1576,"P")+COUNTIF($G1576:$BP1576,"p5,a5")/2+COUNTIF($G1576:$BP1576,"p5,b5")/2+COUNTIF($G1576:$BP1576,"p5,c5")/2+COUNTIF($G1576:$BP1576,"p5,d5")/2</f>
        <v/>
      </c>
      <c r="BZ1576" s="63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4">
        <f>IF(BZ1576&gt;25,4,IF(BZ1576&gt;18,3,IF(BZ1576&gt;12,2,IF(BZ1576&gt;4,1,0))))-BX1576-2+1</f>
        <v/>
      </c>
      <c r="CE1576" s="30" t="n"/>
      <c r="CF1576" s="64">
        <f>CD1576*CI1576</f>
        <v/>
      </c>
      <c r="CG1576" s="65">
        <f>F1576-BY1576+1</f>
        <v/>
      </c>
      <c r="CH1576" s="64">
        <f>CE1576*16</f>
        <v/>
      </c>
      <c r="CI1576" s="66">
        <f>VLOOKUP(A1576,[1]DATA!$A$6:$AI$331,34,0)</f>
        <v/>
      </c>
      <c r="CJ1576" s="67">
        <f>VLOOKUP(A1576,[2]CHAMCONG!A$7:CI$333,79,0)</f>
        <v/>
      </c>
      <c r="CK1576" s="68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62">
        <f>COUNTIF($G1577:$BP1577,"a")+COUNTIF($G1577:$BP1577,"r0,a5")/2+COUNTIF($G1577:$BP1577,"p5,a5")/2</f>
        <v/>
      </c>
      <c r="BR1577" s="62">
        <f>COUNTIF($G1577:$BP1577,"d")+COUNTIF($G1577:$BP1577,"r0,d5")/2+COUNTIF($G1577:$BP1577,"p5,d5")/2</f>
        <v/>
      </c>
      <c r="BS1577" s="62">
        <f>COUNTIF($G1577:$BP1577,"b")+COUNTIF($G1577:$BP1577,"r0,b5")/2+COUNTIF($G1577:$BP1577,"p5,b5")/2</f>
        <v/>
      </c>
      <c r="BT1577" s="62">
        <f>COUNTIF($G1577:$BP1577,"c")+COUNTIF($G1577:$BP1577,"r0,c5")/2+COUNTIF($G1577:$BP1577,"p5,c5")/2</f>
        <v/>
      </c>
      <c r="BU1577" s="62">
        <f>COUNTIF($G1577:$BP1577,"KH")+COUNTIF($G1577:$BP1577,"TL")+COUNTIF($G1577:$BP1577,"L")</f>
        <v/>
      </c>
      <c r="BV1577" s="62" t="n"/>
      <c r="BW1577" s="62">
        <f>COUNTIF($G1577:$BP1577,"hh")</f>
        <v/>
      </c>
      <c r="BX1577" s="62">
        <f>COUNTIF($G1577:$BP1577,"nt7")</f>
        <v/>
      </c>
      <c r="BY1577" s="62">
        <f>COUNTIF($G1577:$BP1577,"P")+COUNTIF($G1577:$BP1577,"p5,a5")/2+COUNTIF($G1577:$BP1577,"p5,b5")/2+COUNTIF($G1577:$BP1577,"p5,c5")/2+COUNTIF($G1577:$BP1577,"p5,d5")/2</f>
        <v/>
      </c>
      <c r="BZ1577" s="63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4">
        <f>IF(BZ1577&gt;25,4,IF(BZ1577&gt;18,3,IF(BZ1577&gt;12,2,IF(BZ1577&gt;4,1,0))))-BX1577-2+1</f>
        <v/>
      </c>
      <c r="CE1577" s="30" t="n"/>
      <c r="CF1577" s="64">
        <f>CD1577*CI1577</f>
        <v/>
      </c>
      <c r="CG1577" s="65">
        <f>F1577-BY1577+1</f>
        <v/>
      </c>
      <c r="CH1577" s="64">
        <f>CE1577*16</f>
        <v/>
      </c>
      <c r="CI1577" s="66">
        <f>VLOOKUP(A1577,[1]DATA!$A$6:$AI$331,34,0)</f>
        <v/>
      </c>
      <c r="CJ1577" s="67">
        <f>VLOOKUP(A1577,[2]CHAMCONG!A$7:CI$333,79,0)</f>
        <v/>
      </c>
      <c r="CK1577" s="68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62">
        <f>COUNTIF($G1578:$BP1578,"a")+COUNTIF($G1578:$BP1578,"r0,a5")/2+COUNTIF($G1578:$BP1578,"p5,a5")/2</f>
        <v/>
      </c>
      <c r="BR1578" s="62">
        <f>COUNTIF($G1578:$BP1578,"d")+COUNTIF($G1578:$BP1578,"r0,d5")/2+COUNTIF($G1578:$BP1578,"p5,d5")/2</f>
        <v/>
      </c>
      <c r="BS1578" s="62">
        <f>COUNTIF($G1578:$BP1578,"b")+COUNTIF($G1578:$BP1578,"r0,b5")/2+COUNTIF($G1578:$BP1578,"p5,b5")/2</f>
        <v/>
      </c>
      <c r="BT1578" s="62">
        <f>COUNTIF($G1578:$BP1578,"c")+COUNTIF($G1578:$BP1578,"r0,c5")/2+COUNTIF($G1578:$BP1578,"p5,c5")/2</f>
        <v/>
      </c>
      <c r="BU1578" s="62">
        <f>COUNTIF($G1578:$BP1578,"KH")+COUNTIF($G1578:$BP1578,"TL")+COUNTIF($G1578:$BP1578,"L")</f>
        <v/>
      </c>
      <c r="BV1578" s="62" t="n"/>
      <c r="BW1578" s="62">
        <f>COUNTIF($G1578:$BP1578,"hh")</f>
        <v/>
      </c>
      <c r="BX1578" s="62">
        <f>COUNTIF($G1578:$BP1578,"nt7")</f>
        <v/>
      </c>
      <c r="BY1578" s="62">
        <f>COUNTIF($G1578:$BP1578,"P")+COUNTIF($G1578:$BP1578,"p5,a5")/2+COUNTIF($G1578:$BP1578,"p5,b5")/2+COUNTIF($G1578:$BP1578,"p5,c5")/2+COUNTIF($G1578:$BP1578,"p5,d5")/2</f>
        <v/>
      </c>
      <c r="BZ1578" s="63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4">
        <f>IF(BZ1578&gt;25,4,IF(BZ1578&gt;18,3,IF(BZ1578&gt;12,2,IF(BZ1578&gt;4,1,0))))-BX1578-2+1</f>
        <v/>
      </c>
      <c r="CE1578" s="30" t="n"/>
      <c r="CF1578" s="64">
        <f>CD1578*CI1578</f>
        <v/>
      </c>
      <c r="CG1578" s="65">
        <f>F1578-BY1578+1</f>
        <v/>
      </c>
      <c r="CH1578" s="64">
        <f>CE1578*16</f>
        <v/>
      </c>
      <c r="CI1578" s="66">
        <f>VLOOKUP(A1578,[1]DATA!$A$6:$AI$331,34,0)</f>
        <v/>
      </c>
      <c r="CJ1578" s="67">
        <f>VLOOKUP(A1578,[2]CHAMCONG!A$7:CI$333,79,0)</f>
        <v/>
      </c>
      <c r="CK1578" s="68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62">
        <f>COUNTIF($G1579:$BP1579,"a")+COUNTIF($G1579:$BP1579,"r0,a5")/2+COUNTIF($G1579:$BP1579,"p5,a5")/2</f>
        <v/>
      </c>
      <c r="BR1579" s="62">
        <f>COUNTIF($G1579:$BP1579,"d")+COUNTIF($G1579:$BP1579,"r0,d5")/2+COUNTIF($G1579:$BP1579,"p5,d5")/2</f>
        <v/>
      </c>
      <c r="BS1579" s="62">
        <f>COUNTIF($G1579:$BP1579,"b")+COUNTIF($G1579:$BP1579,"r0,b5")/2+COUNTIF($G1579:$BP1579,"p5,b5")/2</f>
        <v/>
      </c>
      <c r="BT1579" s="62">
        <f>COUNTIF($G1579:$BP1579,"c")+COUNTIF($G1579:$BP1579,"r0,c5")/2+COUNTIF($G1579:$BP1579,"p5,c5")/2</f>
        <v/>
      </c>
      <c r="BU1579" s="62">
        <f>COUNTIF($G1579:$BP1579,"KH")+COUNTIF($G1579:$BP1579,"TL")+COUNTIF($G1579:$BP1579,"L")</f>
        <v/>
      </c>
      <c r="BV1579" s="62" t="n"/>
      <c r="BW1579" s="62">
        <f>COUNTIF($G1579:$BP1579,"hh")</f>
        <v/>
      </c>
      <c r="BX1579" s="62">
        <f>COUNTIF($G1579:$BP1579,"nt7")</f>
        <v/>
      </c>
      <c r="BY1579" s="62">
        <f>COUNTIF($G1579:$BP1579,"P")+COUNTIF($G1579:$BP1579,"p5,a5")/2+COUNTIF($G1579:$BP1579,"p5,b5")/2+COUNTIF($G1579:$BP1579,"p5,c5")/2+COUNTIF($G1579:$BP1579,"p5,d5")/2</f>
        <v/>
      </c>
      <c r="BZ1579" s="63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4">
        <f>IF(BZ1579&gt;25,4,IF(BZ1579&gt;18,3,IF(BZ1579&gt;12,2,IF(BZ1579&gt;4,1,0))))-BX1579-2+1</f>
        <v/>
      </c>
      <c r="CE1579" s="30" t="n"/>
      <c r="CF1579" s="64">
        <f>CD1579*CI1579</f>
        <v/>
      </c>
      <c r="CG1579" s="65">
        <f>F1579-BY1579+1</f>
        <v/>
      </c>
      <c r="CH1579" s="64">
        <f>CE1579*16</f>
        <v/>
      </c>
      <c r="CI1579" s="66">
        <f>VLOOKUP(A1579,[1]DATA!$A$6:$AI$331,34,0)</f>
        <v/>
      </c>
      <c r="CJ1579" s="67">
        <f>VLOOKUP(A1579,[2]CHAMCONG!A$7:CI$333,79,0)</f>
        <v/>
      </c>
      <c r="CK1579" s="68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62">
        <f>COUNTIF($G1580:$BP1580,"a")+COUNTIF($G1580:$BP1580,"r0,a5")/2+COUNTIF($G1580:$BP1580,"p5,a5")/2</f>
        <v/>
      </c>
      <c r="BR1580" s="62">
        <f>COUNTIF($G1580:$BP1580,"d")+COUNTIF($G1580:$BP1580,"r0,d5")/2+COUNTIF($G1580:$BP1580,"p5,d5")/2</f>
        <v/>
      </c>
      <c r="BS1580" s="62">
        <f>COUNTIF($G1580:$BP1580,"b")+COUNTIF($G1580:$BP1580,"r0,b5")/2+COUNTIF($G1580:$BP1580,"p5,b5")/2</f>
        <v/>
      </c>
      <c r="BT1580" s="62">
        <f>COUNTIF($G1580:$BP1580,"c")+COUNTIF($G1580:$BP1580,"r0,c5")/2+COUNTIF($G1580:$BP1580,"p5,c5")/2</f>
        <v/>
      </c>
      <c r="BU1580" s="62">
        <f>COUNTIF($G1580:$BP1580,"KH")+COUNTIF($G1580:$BP1580,"TL")+COUNTIF($G1580:$BP1580,"L")</f>
        <v/>
      </c>
      <c r="BV1580" s="62" t="n"/>
      <c r="BW1580" s="62">
        <f>COUNTIF($G1580:$BP1580,"hh")</f>
        <v/>
      </c>
      <c r="BX1580" s="62">
        <f>COUNTIF($G1580:$BP1580,"nt7")</f>
        <v/>
      </c>
      <c r="BY1580" s="62">
        <f>COUNTIF($G1580:$BP1580,"P")+COUNTIF($G1580:$BP1580,"p5,a5")/2+COUNTIF($G1580:$BP1580,"p5,b5")/2+COUNTIF($G1580:$BP1580,"p5,c5")/2+COUNTIF($G1580:$BP1580,"p5,d5")/2</f>
        <v/>
      </c>
      <c r="BZ1580" s="63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4">
        <f>IF(BZ1580&gt;25,4,IF(BZ1580&gt;18,3,IF(BZ1580&gt;12,2,IF(BZ1580&gt;4,1,0))))-BX1580-2+1</f>
        <v/>
      </c>
      <c r="CE1580" s="30" t="n"/>
      <c r="CF1580" s="64">
        <f>CD1580*CI1580</f>
        <v/>
      </c>
      <c r="CG1580" s="65">
        <f>F1580-BY1580+1</f>
        <v/>
      </c>
      <c r="CH1580" s="64">
        <f>CE1580*16</f>
        <v/>
      </c>
      <c r="CI1580" s="66">
        <f>VLOOKUP(A1580,[1]DATA!$A$6:$AI$331,34,0)</f>
        <v/>
      </c>
      <c r="CJ1580" s="67">
        <f>VLOOKUP(A1580,[2]CHAMCONG!A$7:CI$333,79,0)</f>
        <v/>
      </c>
      <c r="CK1580" s="68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62">
        <f>COUNTIF($G1581:$BP1581,"a")+COUNTIF($G1581:$BP1581,"r0,a5")/2+COUNTIF($G1581:$BP1581,"p5,a5")/2</f>
        <v/>
      </c>
      <c r="BR1581" s="62">
        <f>COUNTIF($G1581:$BP1581,"d")+COUNTIF($G1581:$BP1581,"r0,d5")/2+COUNTIF($G1581:$BP1581,"p5,d5")/2</f>
        <v/>
      </c>
      <c r="BS1581" s="62">
        <f>COUNTIF($G1581:$BP1581,"b")+COUNTIF($G1581:$BP1581,"r0,b5")/2+COUNTIF($G1581:$BP1581,"p5,b5")/2</f>
        <v/>
      </c>
      <c r="BT1581" s="62">
        <f>COUNTIF($G1581:$BP1581,"c")+COUNTIF($G1581:$BP1581,"r0,c5")/2+COUNTIF($G1581:$BP1581,"p5,c5")/2</f>
        <v/>
      </c>
      <c r="BU1581" s="62">
        <f>COUNTIF($G1581:$BP1581,"KH")+COUNTIF($G1581:$BP1581,"TL")+COUNTIF($G1581:$BP1581,"L")</f>
        <v/>
      </c>
      <c r="BV1581" s="62" t="n"/>
      <c r="BW1581" s="62">
        <f>COUNTIF($G1581:$BP1581,"hh")</f>
        <v/>
      </c>
      <c r="BX1581" s="62">
        <f>COUNTIF($G1581:$BP1581,"nt7")</f>
        <v/>
      </c>
      <c r="BY1581" s="62">
        <f>COUNTIF($G1581:$BP1581,"P")+COUNTIF($G1581:$BP1581,"p5,a5")/2+COUNTIF($G1581:$BP1581,"p5,b5")/2+COUNTIF($G1581:$BP1581,"p5,c5")/2+COUNTIF($G1581:$BP1581,"p5,d5")/2</f>
        <v/>
      </c>
      <c r="BZ1581" s="63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4">
        <f>IF(BZ1581&gt;25,4,IF(BZ1581&gt;18,3,IF(BZ1581&gt;12,2,IF(BZ1581&gt;4,1,0))))-BX1581-2+1</f>
        <v/>
      </c>
      <c r="CE1581" s="30" t="n"/>
      <c r="CF1581" s="64">
        <f>CD1581*CI1581</f>
        <v/>
      </c>
      <c r="CG1581" s="65">
        <f>F1581-BY1581+1</f>
        <v/>
      </c>
      <c r="CH1581" s="64">
        <f>CE1581*16</f>
        <v/>
      </c>
      <c r="CI1581" s="66">
        <f>VLOOKUP(A1581,[1]DATA!$A$6:$AI$331,34,0)</f>
        <v/>
      </c>
      <c r="CJ1581" s="67">
        <f>VLOOKUP(A1581,[2]CHAMCONG!A$7:CI$333,79,0)</f>
        <v/>
      </c>
      <c r="CK1581" s="68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62">
        <f>COUNTIF($G1582:$BP1582,"a")+COUNTIF($G1582:$BP1582,"r0,a5")/2+COUNTIF($G1582:$BP1582,"p5,a5")/2</f>
        <v/>
      </c>
      <c r="BR1582" s="62">
        <f>COUNTIF($G1582:$BP1582,"d")+COUNTIF($G1582:$BP1582,"r0,d5")/2+COUNTIF($G1582:$BP1582,"p5,d5")/2</f>
        <v/>
      </c>
      <c r="BS1582" s="62">
        <f>COUNTIF($G1582:$BP1582,"b")+COUNTIF($G1582:$BP1582,"r0,b5")/2+COUNTIF($G1582:$BP1582,"p5,b5")/2</f>
        <v/>
      </c>
      <c r="BT1582" s="62">
        <f>COUNTIF($G1582:$BP1582,"c")+COUNTIF($G1582:$BP1582,"r0,c5")/2+COUNTIF($G1582:$BP1582,"p5,c5")/2</f>
        <v/>
      </c>
      <c r="BU1582" s="62">
        <f>COUNTIF($G1582:$BP1582,"KH")+COUNTIF($G1582:$BP1582,"TL")+COUNTIF($G1582:$BP1582,"L")</f>
        <v/>
      </c>
      <c r="BV1582" s="62" t="n"/>
      <c r="BW1582" s="62">
        <f>COUNTIF($G1582:$BP1582,"hh")</f>
        <v/>
      </c>
      <c r="BX1582" s="62">
        <f>COUNTIF($G1582:$BP1582,"nt7")</f>
        <v/>
      </c>
      <c r="BY1582" s="62">
        <f>COUNTIF($G1582:$BP1582,"P")+COUNTIF($G1582:$BP1582,"p5,a5")/2+COUNTIF($G1582:$BP1582,"p5,b5")/2+COUNTIF($G1582:$BP1582,"p5,c5")/2+COUNTIF($G1582:$BP1582,"p5,d5")/2</f>
        <v/>
      </c>
      <c r="BZ1582" s="63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4">
        <f>IF(BZ1582&gt;25,4,IF(BZ1582&gt;18,3,IF(BZ1582&gt;12,2,IF(BZ1582&gt;4,1,0))))-BX1582-2+1</f>
        <v/>
      </c>
      <c r="CE1582" s="30" t="n"/>
      <c r="CF1582" s="64">
        <f>CD1582*CI1582</f>
        <v/>
      </c>
      <c r="CG1582" s="65">
        <f>F1582-BY1582+1</f>
        <v/>
      </c>
      <c r="CH1582" s="64">
        <f>CE1582*16</f>
        <v/>
      </c>
      <c r="CI1582" s="66">
        <f>VLOOKUP(A1582,[1]DATA!$A$6:$AI$331,34,0)</f>
        <v/>
      </c>
      <c r="CJ1582" s="67">
        <f>VLOOKUP(A1582,[2]CHAMCONG!A$7:CI$333,79,0)</f>
        <v/>
      </c>
      <c r="CK1582" s="68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62">
        <f>COUNTIF($G1583:$BP1583,"a")+COUNTIF($G1583:$BP1583,"r0,a5")/2+COUNTIF($G1583:$BP1583,"p5,a5")/2</f>
        <v/>
      </c>
      <c r="BR1583" s="62">
        <f>COUNTIF($G1583:$BP1583,"d")+COUNTIF($G1583:$BP1583,"r0,d5")/2+COUNTIF($G1583:$BP1583,"p5,d5")/2</f>
        <v/>
      </c>
      <c r="BS1583" s="62">
        <f>COUNTIF($G1583:$BP1583,"b")+COUNTIF($G1583:$BP1583,"r0,b5")/2+COUNTIF($G1583:$BP1583,"p5,b5")/2</f>
        <v/>
      </c>
      <c r="BT1583" s="62">
        <f>COUNTIF($G1583:$BP1583,"c")+COUNTIF($G1583:$BP1583,"r0,c5")/2+COUNTIF($G1583:$BP1583,"p5,c5")/2</f>
        <v/>
      </c>
      <c r="BU1583" s="62">
        <f>COUNTIF($G1583:$BP1583,"KH")+COUNTIF($G1583:$BP1583,"TL")+COUNTIF($G1583:$BP1583,"L")</f>
        <v/>
      </c>
      <c r="BV1583" s="62" t="n"/>
      <c r="BW1583" s="62">
        <f>COUNTIF($G1583:$BP1583,"hh")</f>
        <v/>
      </c>
      <c r="BX1583" s="62">
        <f>COUNTIF($G1583:$BP1583,"nt7")</f>
        <v/>
      </c>
      <c r="BY1583" s="62">
        <f>COUNTIF($G1583:$BP1583,"P")+COUNTIF($G1583:$BP1583,"p5,a5")/2+COUNTIF($G1583:$BP1583,"p5,b5")/2+COUNTIF($G1583:$BP1583,"p5,c5")/2+COUNTIF($G1583:$BP1583,"p5,d5")/2</f>
        <v/>
      </c>
      <c r="BZ1583" s="63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4">
        <f>IF(BZ1583&gt;25,4,IF(BZ1583&gt;18,3,IF(BZ1583&gt;12,2,IF(BZ1583&gt;4,1,0))))-BX1583-2+1</f>
        <v/>
      </c>
      <c r="CE1583" s="30" t="n"/>
      <c r="CF1583" s="64">
        <f>CD1583*CI1583</f>
        <v/>
      </c>
      <c r="CG1583" s="65">
        <f>F1583-BY1583+1</f>
        <v/>
      </c>
      <c r="CH1583" s="64">
        <f>CE1583*16</f>
        <v/>
      </c>
      <c r="CI1583" s="66">
        <f>VLOOKUP(A1583,[1]DATA!$A$6:$AI$331,34,0)</f>
        <v/>
      </c>
      <c r="CJ1583" s="67">
        <f>VLOOKUP(A1583,[2]CHAMCONG!A$7:CI$333,79,0)</f>
        <v/>
      </c>
      <c r="CK1583" s="68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62">
        <f>COUNTIF($G1584:$BP1584,"a")+COUNTIF($G1584:$BP1584,"r0,a5")/2+COUNTIF($G1584:$BP1584,"p5,a5")/2</f>
        <v/>
      </c>
      <c r="BR1584" s="62">
        <f>COUNTIF($G1584:$BP1584,"d")+COUNTIF($G1584:$BP1584,"r0,d5")/2+COUNTIF($G1584:$BP1584,"p5,d5")/2</f>
        <v/>
      </c>
      <c r="BS1584" s="62">
        <f>COUNTIF($G1584:$BP1584,"b")+COUNTIF($G1584:$BP1584,"r0,b5")/2+COUNTIF($G1584:$BP1584,"p5,b5")/2</f>
        <v/>
      </c>
      <c r="BT1584" s="62">
        <f>COUNTIF($G1584:$BP1584,"c")+COUNTIF($G1584:$BP1584,"r0,c5")/2+COUNTIF($G1584:$BP1584,"p5,c5")/2</f>
        <v/>
      </c>
      <c r="BU1584" s="62">
        <f>COUNTIF($G1584:$BP1584,"KH")+COUNTIF($G1584:$BP1584,"TL")+COUNTIF($G1584:$BP1584,"L")</f>
        <v/>
      </c>
      <c r="BV1584" s="62" t="n"/>
      <c r="BW1584" s="62">
        <f>COUNTIF($G1584:$BP1584,"hh")</f>
        <v/>
      </c>
      <c r="BX1584" s="62">
        <f>COUNTIF($G1584:$BP1584,"nt7")</f>
        <v/>
      </c>
      <c r="BY1584" s="62">
        <f>COUNTIF($G1584:$BP1584,"P")+COUNTIF($G1584:$BP1584,"p5,a5")/2+COUNTIF($G1584:$BP1584,"p5,b5")/2+COUNTIF($G1584:$BP1584,"p5,c5")/2+COUNTIF($G1584:$BP1584,"p5,d5")/2</f>
        <v/>
      </c>
      <c r="BZ1584" s="63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4">
        <f>IF(BZ1584&gt;25,4,IF(BZ1584&gt;18,3,IF(BZ1584&gt;12,2,IF(BZ1584&gt;4,1,0))))-BX1584-2+1</f>
        <v/>
      </c>
      <c r="CE1584" s="30" t="n"/>
      <c r="CF1584" s="64">
        <f>CD1584*CI1584</f>
        <v/>
      </c>
      <c r="CG1584" s="65">
        <f>F1584-BY1584+1</f>
        <v/>
      </c>
      <c r="CH1584" s="64">
        <f>CE1584*16</f>
        <v/>
      </c>
      <c r="CI1584" s="66">
        <f>VLOOKUP(A1584,[1]DATA!$A$6:$AI$331,34,0)</f>
        <v/>
      </c>
      <c r="CJ1584" s="67">
        <f>VLOOKUP(A1584,[2]CHAMCONG!A$7:CI$333,79,0)</f>
        <v/>
      </c>
      <c r="CK1584" s="68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62">
        <f>COUNTIF($G1585:$BP1585,"a")+COUNTIF($G1585:$BP1585,"r0,a5")/2+COUNTIF($G1585:$BP1585,"p5,a5")/2</f>
        <v/>
      </c>
      <c r="BR1585" s="62">
        <f>COUNTIF($G1585:$BP1585,"d")+COUNTIF($G1585:$BP1585,"r0,d5")/2+COUNTIF($G1585:$BP1585,"p5,d5")/2</f>
        <v/>
      </c>
      <c r="BS1585" s="62">
        <f>COUNTIF($G1585:$BP1585,"b")+COUNTIF($G1585:$BP1585,"r0,b5")/2+COUNTIF($G1585:$BP1585,"p5,b5")/2</f>
        <v/>
      </c>
      <c r="BT1585" s="62">
        <f>COUNTIF($G1585:$BP1585,"c")+COUNTIF($G1585:$BP1585,"r0,c5")/2+COUNTIF($G1585:$BP1585,"p5,c5")/2</f>
        <v/>
      </c>
      <c r="BU1585" s="62">
        <f>COUNTIF($G1585:$BP1585,"KH")+COUNTIF($G1585:$BP1585,"TL")+COUNTIF($G1585:$BP1585,"L")</f>
        <v/>
      </c>
      <c r="BV1585" s="62" t="n"/>
      <c r="BW1585" s="62">
        <f>COUNTIF($G1585:$BP1585,"hh")</f>
        <v/>
      </c>
      <c r="BX1585" s="62">
        <f>COUNTIF($G1585:$BP1585,"nt7")</f>
        <v/>
      </c>
      <c r="BY1585" s="62">
        <f>COUNTIF($G1585:$BP1585,"P")+COUNTIF($G1585:$BP1585,"p5,a5")/2+COUNTIF($G1585:$BP1585,"p5,b5")/2+COUNTIF($G1585:$BP1585,"p5,c5")/2+COUNTIF($G1585:$BP1585,"p5,d5")/2</f>
        <v/>
      </c>
      <c r="BZ1585" s="63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4">
        <f>IF(BZ1585&gt;25,4,IF(BZ1585&gt;18,3,IF(BZ1585&gt;12,2,IF(BZ1585&gt;4,1,0))))-BX1585-2+1</f>
        <v/>
      </c>
      <c r="CE1585" s="30" t="n"/>
      <c r="CF1585" s="64">
        <f>CD1585*CI1585</f>
        <v/>
      </c>
      <c r="CG1585" s="65">
        <f>F1585-BY1585+1</f>
        <v/>
      </c>
      <c r="CH1585" s="64">
        <f>CE1585*16</f>
        <v/>
      </c>
      <c r="CI1585" s="66">
        <f>VLOOKUP(A1585,[1]DATA!$A$6:$AI$331,34,0)</f>
        <v/>
      </c>
      <c r="CJ1585" s="67">
        <f>VLOOKUP(A1585,[2]CHAMCONG!A$7:CI$333,79,0)</f>
        <v/>
      </c>
      <c r="CK1585" s="68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62">
        <f>COUNTIF($G1586:$BP1586,"a")+COUNTIF($G1586:$BP1586,"r0,a5")/2+COUNTIF($G1586:$BP1586,"p5,a5")/2</f>
        <v/>
      </c>
      <c r="BR1586" s="62">
        <f>COUNTIF($G1586:$BP1586,"d")+COUNTIF($G1586:$BP1586,"r0,d5")/2+COUNTIF($G1586:$BP1586,"p5,d5")/2</f>
        <v/>
      </c>
      <c r="BS1586" s="62">
        <f>COUNTIF($G1586:$BP1586,"b")+COUNTIF($G1586:$BP1586,"r0,b5")/2+COUNTIF($G1586:$BP1586,"p5,b5")/2</f>
        <v/>
      </c>
      <c r="BT1586" s="62">
        <f>COUNTIF($G1586:$BP1586,"c")+COUNTIF($G1586:$BP1586,"r0,c5")/2+COUNTIF($G1586:$BP1586,"p5,c5")/2</f>
        <v/>
      </c>
      <c r="BU1586" s="62">
        <f>COUNTIF($G1586:$BP1586,"KH")+COUNTIF($G1586:$BP1586,"TL")+COUNTIF($G1586:$BP1586,"L")</f>
        <v/>
      </c>
      <c r="BV1586" s="62" t="n"/>
      <c r="BW1586" s="62">
        <f>COUNTIF($G1586:$BP1586,"hh")</f>
        <v/>
      </c>
      <c r="BX1586" s="62">
        <f>COUNTIF($G1586:$BP1586,"nt7")</f>
        <v/>
      </c>
      <c r="BY1586" s="62">
        <f>COUNTIF($G1586:$BP1586,"P")+COUNTIF($G1586:$BP1586,"p5,a5")/2+COUNTIF($G1586:$BP1586,"p5,b5")/2+COUNTIF($G1586:$BP1586,"p5,c5")/2+COUNTIF($G1586:$BP1586,"p5,d5")/2</f>
        <v/>
      </c>
      <c r="BZ1586" s="63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4">
        <f>IF(BZ1586&gt;25,4,IF(BZ1586&gt;18,3,IF(BZ1586&gt;12,2,IF(BZ1586&gt;4,1,0))))-BX1586-2+1</f>
        <v/>
      </c>
      <c r="CE1586" s="30" t="n"/>
      <c r="CF1586" s="64">
        <f>CD1586*CI1586</f>
        <v/>
      </c>
      <c r="CG1586" s="65">
        <f>F1586-BY1586+1</f>
        <v/>
      </c>
      <c r="CH1586" s="64">
        <f>CE1586*16</f>
        <v/>
      </c>
      <c r="CI1586" s="66">
        <f>VLOOKUP(A1586,[1]DATA!$A$6:$AI$331,34,0)</f>
        <v/>
      </c>
      <c r="CJ1586" s="67">
        <f>VLOOKUP(A1586,[2]CHAMCONG!A$7:CI$333,79,0)</f>
        <v/>
      </c>
      <c r="CK1586" s="68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62">
        <f>COUNTIF($G1587:$BP1587,"a")+COUNTIF($G1587:$BP1587,"r0,a5")/2+COUNTIF($G1587:$BP1587,"p5,a5")/2</f>
        <v/>
      </c>
      <c r="BR1587" s="62">
        <f>COUNTIF($G1587:$BP1587,"d")+COUNTIF($G1587:$BP1587,"r0,d5")/2+COUNTIF($G1587:$BP1587,"p5,d5")/2</f>
        <v/>
      </c>
      <c r="BS1587" s="62">
        <f>COUNTIF($G1587:$BP1587,"b")+COUNTIF($G1587:$BP1587,"r0,b5")/2+COUNTIF($G1587:$BP1587,"p5,b5")/2</f>
        <v/>
      </c>
      <c r="BT1587" s="62">
        <f>COUNTIF($G1587:$BP1587,"c")+COUNTIF($G1587:$BP1587,"r0,c5")/2+COUNTIF($G1587:$BP1587,"p5,c5")/2</f>
        <v/>
      </c>
      <c r="BU1587" s="62">
        <f>COUNTIF($G1587:$BP1587,"KH")+COUNTIF($G1587:$BP1587,"TL")+COUNTIF($G1587:$BP1587,"L")</f>
        <v/>
      </c>
      <c r="BV1587" s="62" t="n"/>
      <c r="BW1587" s="62">
        <f>COUNTIF($G1587:$BP1587,"hh")</f>
        <v/>
      </c>
      <c r="BX1587" s="62">
        <f>COUNTIF($G1587:$BP1587,"nt7")</f>
        <v/>
      </c>
      <c r="BY1587" s="62">
        <f>COUNTIF($G1587:$BP1587,"P")+COUNTIF($G1587:$BP1587,"p5,a5")/2+COUNTIF($G1587:$BP1587,"p5,b5")/2+COUNTIF($G1587:$BP1587,"p5,c5")/2+COUNTIF($G1587:$BP1587,"p5,d5")/2</f>
        <v/>
      </c>
      <c r="BZ1587" s="63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4">
        <f>IF(BZ1587&gt;25,4,IF(BZ1587&gt;18,3,IF(BZ1587&gt;12,2,IF(BZ1587&gt;4,1,0))))-BX1587-2+1</f>
        <v/>
      </c>
      <c r="CE1587" s="30" t="n"/>
      <c r="CF1587" s="64">
        <f>CD1587*CI1587</f>
        <v/>
      </c>
      <c r="CG1587" s="65">
        <f>F1587-BY1587+1</f>
        <v/>
      </c>
      <c r="CH1587" s="64">
        <f>CE1587*16</f>
        <v/>
      </c>
      <c r="CI1587" s="66">
        <f>VLOOKUP(A1587,[1]DATA!$A$6:$AI$331,34,0)</f>
        <v/>
      </c>
      <c r="CJ1587" s="67">
        <f>VLOOKUP(A1587,[2]CHAMCONG!A$7:CI$333,79,0)</f>
        <v/>
      </c>
      <c r="CK1587" s="68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62">
        <f>COUNTIF($G1588:$BP1588,"a")+COUNTIF($G1588:$BP1588,"r0,a5")/2+COUNTIF($G1588:$BP1588,"p5,a5")/2</f>
        <v/>
      </c>
      <c r="BR1588" s="62">
        <f>COUNTIF($G1588:$BP1588,"d")+COUNTIF($G1588:$BP1588,"r0,d5")/2+COUNTIF($G1588:$BP1588,"p5,d5")/2</f>
        <v/>
      </c>
      <c r="BS1588" s="62">
        <f>COUNTIF($G1588:$BP1588,"b")+COUNTIF($G1588:$BP1588,"r0,b5")/2+COUNTIF($G1588:$BP1588,"p5,b5")/2</f>
        <v/>
      </c>
      <c r="BT1588" s="62">
        <f>COUNTIF($G1588:$BP1588,"c")+COUNTIF($G1588:$BP1588,"r0,c5")/2+COUNTIF($G1588:$BP1588,"p5,c5")/2</f>
        <v/>
      </c>
      <c r="BU1588" s="62">
        <f>COUNTIF($G1588:$BP1588,"KH")+COUNTIF($G1588:$BP1588,"TL")+COUNTIF($G1588:$BP1588,"L")</f>
        <v/>
      </c>
      <c r="BV1588" s="62" t="n"/>
      <c r="BW1588" s="62">
        <f>COUNTIF($G1588:$BP1588,"hh")</f>
        <v/>
      </c>
      <c r="BX1588" s="62">
        <f>COUNTIF($G1588:$BP1588,"nt7")</f>
        <v/>
      </c>
      <c r="BY1588" s="62">
        <f>COUNTIF($G1588:$BP1588,"P")+COUNTIF($G1588:$BP1588,"p5,a5")/2+COUNTIF($G1588:$BP1588,"p5,b5")/2+COUNTIF($G1588:$BP1588,"p5,c5")/2+COUNTIF($G1588:$BP1588,"p5,d5")/2</f>
        <v/>
      </c>
      <c r="BZ1588" s="63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4">
        <f>IF(BZ1588&gt;25,4,IF(BZ1588&gt;18,3,IF(BZ1588&gt;12,2,IF(BZ1588&gt;4,1,0))))-BX1588-2+1</f>
        <v/>
      </c>
      <c r="CE1588" s="30" t="n"/>
      <c r="CF1588" s="64">
        <f>CD1588*CI1588</f>
        <v/>
      </c>
      <c r="CG1588" s="65">
        <f>F1588-BY1588+1</f>
        <v/>
      </c>
      <c r="CH1588" s="64">
        <f>CE1588*16</f>
        <v/>
      </c>
      <c r="CI1588" s="66">
        <f>VLOOKUP(A1588,[1]DATA!$A$6:$AI$331,34,0)</f>
        <v/>
      </c>
      <c r="CJ1588" s="67">
        <f>VLOOKUP(A1588,[2]CHAMCONG!A$7:CI$333,79,0)</f>
        <v/>
      </c>
      <c r="CK1588" s="68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62">
        <f>COUNTIF($G1589:$BP1589,"a")+COUNTIF($G1589:$BP1589,"r0,a5")/2+COUNTIF($G1589:$BP1589,"p5,a5")/2</f>
        <v/>
      </c>
      <c r="BR1589" s="62">
        <f>COUNTIF($G1589:$BP1589,"d")+COUNTIF($G1589:$BP1589,"r0,d5")/2+COUNTIF($G1589:$BP1589,"p5,d5")/2</f>
        <v/>
      </c>
      <c r="BS1589" s="62">
        <f>COUNTIF($G1589:$BP1589,"b")+COUNTIF($G1589:$BP1589,"r0,b5")/2+COUNTIF($G1589:$BP1589,"p5,b5")/2</f>
        <v/>
      </c>
      <c r="BT1589" s="62">
        <f>COUNTIF($G1589:$BP1589,"c")+COUNTIF($G1589:$BP1589,"r0,c5")/2+COUNTIF($G1589:$BP1589,"p5,c5")/2</f>
        <v/>
      </c>
      <c r="BU1589" s="62">
        <f>COUNTIF($G1589:$BP1589,"KH")+COUNTIF($G1589:$BP1589,"TL")+COUNTIF($G1589:$BP1589,"L")</f>
        <v/>
      </c>
      <c r="BV1589" s="62" t="n"/>
      <c r="BW1589" s="62">
        <f>COUNTIF($G1589:$BP1589,"hh")</f>
        <v/>
      </c>
      <c r="BX1589" s="62">
        <f>COUNTIF($G1589:$BP1589,"nt7")</f>
        <v/>
      </c>
      <c r="BY1589" s="62">
        <f>COUNTIF($G1589:$BP1589,"P")+COUNTIF($G1589:$BP1589,"p5,a5")/2+COUNTIF($G1589:$BP1589,"p5,b5")/2+COUNTIF($G1589:$BP1589,"p5,c5")/2+COUNTIF($G1589:$BP1589,"p5,d5")/2</f>
        <v/>
      </c>
      <c r="BZ1589" s="63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4">
        <f>IF(BZ1589&gt;25,4,IF(BZ1589&gt;18,3,IF(BZ1589&gt;12,2,IF(BZ1589&gt;4,1,0))))-BX1589-2+1</f>
        <v/>
      </c>
      <c r="CE1589" s="30" t="n"/>
      <c r="CF1589" s="64">
        <f>CD1589*CI1589</f>
        <v/>
      </c>
      <c r="CG1589" s="65">
        <f>F1589-BY1589+1</f>
        <v/>
      </c>
      <c r="CH1589" s="64">
        <f>CE1589*16</f>
        <v/>
      </c>
      <c r="CI1589" s="66">
        <f>VLOOKUP(A1589,[1]DATA!$A$6:$AI$331,34,0)</f>
        <v/>
      </c>
      <c r="CJ1589" s="67">
        <f>VLOOKUP(A1589,[2]CHAMCONG!A$7:CI$333,79,0)</f>
        <v/>
      </c>
      <c r="CK1589" s="68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62">
        <f>COUNTIF($G1590:$BP1590,"a")+COUNTIF($G1590:$BP1590,"r0,a5")/2+COUNTIF($G1590:$BP1590,"p5,a5")/2</f>
        <v/>
      </c>
      <c r="BR1590" s="62">
        <f>COUNTIF($G1590:$BP1590,"d")+COUNTIF($G1590:$BP1590,"r0,d5")/2+COUNTIF($G1590:$BP1590,"p5,d5")/2</f>
        <v/>
      </c>
      <c r="BS1590" s="62">
        <f>COUNTIF($G1590:$BP1590,"b")+COUNTIF($G1590:$BP1590,"r0,b5")/2+COUNTIF($G1590:$BP1590,"p5,b5")/2</f>
        <v/>
      </c>
      <c r="BT1590" s="62">
        <f>COUNTIF($G1590:$BP1590,"c")+COUNTIF($G1590:$BP1590,"r0,c5")/2+COUNTIF($G1590:$BP1590,"p5,c5")/2</f>
        <v/>
      </c>
      <c r="BU1590" s="62">
        <f>COUNTIF($G1590:$BP1590,"KH")+COUNTIF($G1590:$BP1590,"TL")+COUNTIF($G1590:$BP1590,"L")</f>
        <v/>
      </c>
      <c r="BV1590" s="62" t="n"/>
      <c r="BW1590" s="62">
        <f>COUNTIF($G1590:$BP1590,"hh")</f>
        <v/>
      </c>
      <c r="BX1590" s="62">
        <f>COUNTIF($G1590:$BP1590,"nt7")</f>
        <v/>
      </c>
      <c r="BY1590" s="62">
        <f>COUNTIF($G1590:$BP1590,"P")+COUNTIF($G1590:$BP1590,"p5,a5")/2+COUNTIF($G1590:$BP1590,"p5,b5")/2+COUNTIF($G1590:$BP1590,"p5,c5")/2+COUNTIF($G1590:$BP1590,"p5,d5")/2</f>
        <v/>
      </c>
      <c r="BZ1590" s="63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4">
        <f>IF(BZ1590&gt;25,4,IF(BZ1590&gt;18,3,IF(BZ1590&gt;12,2,IF(BZ1590&gt;4,1,0))))-BX1590-2+1</f>
        <v/>
      </c>
      <c r="CE1590" s="30" t="n"/>
      <c r="CF1590" s="64">
        <f>CD1590*CI1590</f>
        <v/>
      </c>
      <c r="CG1590" s="65">
        <f>F1590-BY1590+1</f>
        <v/>
      </c>
      <c r="CH1590" s="64">
        <f>CE1590*16</f>
        <v/>
      </c>
      <c r="CI1590" s="66">
        <f>VLOOKUP(A1590,[1]DATA!$A$6:$AI$331,34,0)</f>
        <v/>
      </c>
      <c r="CJ1590" s="67">
        <f>VLOOKUP(A1590,[2]CHAMCONG!A$7:CI$333,79,0)</f>
        <v/>
      </c>
      <c r="CK1590" s="68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62">
        <f>COUNTIF($G1591:$BP1591,"a")+COUNTIF($G1591:$BP1591,"r0,a5")/2+COUNTIF($G1591:$BP1591,"p5,a5")/2</f>
        <v/>
      </c>
      <c r="BR1591" s="62">
        <f>COUNTIF($G1591:$BP1591,"d")+COUNTIF($G1591:$BP1591,"r0,d5")/2+COUNTIF($G1591:$BP1591,"p5,d5")/2</f>
        <v/>
      </c>
      <c r="BS1591" s="62">
        <f>COUNTIF($G1591:$BP1591,"b")+COUNTIF($G1591:$BP1591,"r0,b5")/2+COUNTIF($G1591:$BP1591,"p5,b5")/2</f>
        <v/>
      </c>
      <c r="BT1591" s="62">
        <f>COUNTIF($G1591:$BP1591,"c")+COUNTIF($G1591:$BP1591,"r0,c5")/2+COUNTIF($G1591:$BP1591,"p5,c5")/2</f>
        <v/>
      </c>
      <c r="BU1591" s="62">
        <f>COUNTIF($G1591:$BP1591,"KH")+COUNTIF($G1591:$BP1591,"TL")+COUNTIF($G1591:$BP1591,"L")</f>
        <v/>
      </c>
      <c r="BV1591" s="62" t="n"/>
      <c r="BW1591" s="62">
        <f>COUNTIF($G1591:$BP1591,"hh")</f>
        <v/>
      </c>
      <c r="BX1591" s="62">
        <f>COUNTIF($G1591:$BP1591,"nt7")</f>
        <v/>
      </c>
      <c r="BY1591" s="62">
        <f>COUNTIF($G1591:$BP1591,"P")+COUNTIF($G1591:$BP1591,"p5,a5")/2+COUNTIF($G1591:$BP1591,"p5,b5")/2+COUNTIF($G1591:$BP1591,"p5,c5")/2+COUNTIF($G1591:$BP1591,"p5,d5")/2</f>
        <v/>
      </c>
      <c r="BZ1591" s="63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4">
        <f>IF(BZ1591&gt;25,4,IF(BZ1591&gt;18,3,IF(BZ1591&gt;12,2,IF(BZ1591&gt;4,1,0))))-BX1591-2+1</f>
        <v/>
      </c>
      <c r="CE1591" s="30" t="n"/>
      <c r="CF1591" s="64">
        <f>CD1591*CI1591</f>
        <v/>
      </c>
      <c r="CG1591" s="65">
        <f>F1591-BY1591+1</f>
        <v/>
      </c>
      <c r="CH1591" s="64">
        <f>CE1591*16</f>
        <v/>
      </c>
      <c r="CI1591" s="66">
        <f>VLOOKUP(A1591,[1]DATA!$A$6:$AI$331,34,0)</f>
        <v/>
      </c>
      <c r="CJ1591" s="67">
        <f>VLOOKUP(A1591,[2]CHAMCONG!A$7:CI$333,79,0)</f>
        <v/>
      </c>
      <c r="CK1591" s="68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62">
        <f>COUNTIF($G1592:$BP1592,"a")+COUNTIF($G1592:$BP1592,"r0,a5")/2+COUNTIF($G1592:$BP1592,"p5,a5")/2</f>
        <v/>
      </c>
      <c r="BR1592" s="62">
        <f>COUNTIF($G1592:$BP1592,"d")+COUNTIF($G1592:$BP1592,"r0,d5")/2+COUNTIF($G1592:$BP1592,"p5,d5")/2</f>
        <v/>
      </c>
      <c r="BS1592" s="62">
        <f>COUNTIF($G1592:$BP1592,"b")+COUNTIF($G1592:$BP1592,"r0,b5")/2+COUNTIF($G1592:$BP1592,"p5,b5")/2</f>
        <v/>
      </c>
      <c r="BT1592" s="62">
        <f>COUNTIF($G1592:$BP1592,"c")+COUNTIF($G1592:$BP1592,"r0,c5")/2+COUNTIF($G1592:$BP1592,"p5,c5")/2</f>
        <v/>
      </c>
      <c r="BU1592" s="62">
        <f>COUNTIF($G1592:$BP1592,"KH")+COUNTIF($G1592:$BP1592,"TL")+COUNTIF($G1592:$BP1592,"L")</f>
        <v/>
      </c>
      <c r="BV1592" s="62" t="n"/>
      <c r="BW1592" s="62">
        <f>COUNTIF($G1592:$BP1592,"hh")</f>
        <v/>
      </c>
      <c r="BX1592" s="62">
        <f>COUNTIF($G1592:$BP1592,"nt7")</f>
        <v/>
      </c>
      <c r="BY1592" s="62">
        <f>COUNTIF($G1592:$BP1592,"P")+COUNTIF($G1592:$BP1592,"p5,a5")/2+COUNTIF($G1592:$BP1592,"p5,b5")/2+COUNTIF($G1592:$BP1592,"p5,c5")/2+COUNTIF($G1592:$BP1592,"p5,d5")/2</f>
        <v/>
      </c>
      <c r="BZ1592" s="63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4">
        <f>IF(BZ1592&gt;25,4,IF(BZ1592&gt;18,3,IF(BZ1592&gt;12,2,IF(BZ1592&gt;4,1,0))))-BX1592-2+1</f>
        <v/>
      </c>
      <c r="CE1592" s="30" t="n"/>
      <c r="CF1592" s="64">
        <f>CD1592*CI1592</f>
        <v/>
      </c>
      <c r="CG1592" s="65">
        <f>F1592-BY1592+1</f>
        <v/>
      </c>
      <c r="CH1592" s="64">
        <f>CE1592*16</f>
        <v/>
      </c>
      <c r="CI1592" s="66">
        <f>VLOOKUP(A1592,[1]DATA!$A$6:$AI$331,34,0)</f>
        <v/>
      </c>
      <c r="CJ1592" s="67">
        <f>VLOOKUP(A1592,[2]CHAMCONG!A$7:CI$333,79,0)</f>
        <v/>
      </c>
      <c r="CK1592" s="68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62">
        <f>COUNTIF($G1593:$BP1593,"a")+COUNTIF($G1593:$BP1593,"r0,a5")/2+COUNTIF($G1593:$BP1593,"p5,a5")/2</f>
        <v/>
      </c>
      <c r="BR1593" s="62">
        <f>COUNTIF($G1593:$BP1593,"d")+COUNTIF($G1593:$BP1593,"r0,d5")/2+COUNTIF($G1593:$BP1593,"p5,d5")/2</f>
        <v/>
      </c>
      <c r="BS1593" s="62">
        <f>COUNTIF($G1593:$BP1593,"b")+COUNTIF($G1593:$BP1593,"r0,b5")/2+COUNTIF($G1593:$BP1593,"p5,b5")/2</f>
        <v/>
      </c>
      <c r="BT1593" s="62">
        <f>COUNTIF($G1593:$BP1593,"c")+COUNTIF($G1593:$BP1593,"r0,c5")/2+COUNTIF($G1593:$BP1593,"p5,c5")/2</f>
        <v/>
      </c>
      <c r="BU1593" s="62">
        <f>COUNTIF($G1593:$BP1593,"KH")+COUNTIF($G1593:$BP1593,"TL")+COUNTIF($G1593:$BP1593,"L")</f>
        <v/>
      </c>
      <c r="BV1593" s="62" t="n"/>
      <c r="BW1593" s="62">
        <f>COUNTIF($G1593:$BP1593,"hh")</f>
        <v/>
      </c>
      <c r="BX1593" s="62">
        <f>COUNTIF($G1593:$BP1593,"nt7")</f>
        <v/>
      </c>
      <c r="BY1593" s="62">
        <f>COUNTIF($G1593:$BP1593,"P")+COUNTIF($G1593:$BP1593,"p5,a5")/2+COUNTIF($G1593:$BP1593,"p5,b5")/2+COUNTIF($G1593:$BP1593,"p5,c5")/2+COUNTIF($G1593:$BP1593,"p5,d5")/2</f>
        <v/>
      </c>
      <c r="BZ1593" s="63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4">
        <f>IF(BZ1593&gt;25,4,IF(BZ1593&gt;18,3,IF(BZ1593&gt;12,2,IF(BZ1593&gt;4,1,0))))-BX1593-2+1</f>
        <v/>
      </c>
      <c r="CE1593" s="30" t="n"/>
      <c r="CF1593" s="64">
        <f>CD1593*CI1593</f>
        <v/>
      </c>
      <c r="CG1593" s="65">
        <f>F1593-BY1593+1</f>
        <v/>
      </c>
      <c r="CH1593" s="64">
        <f>CE1593*16</f>
        <v/>
      </c>
      <c r="CI1593" s="66">
        <f>VLOOKUP(A1593,[1]DATA!$A$6:$AI$331,34,0)</f>
        <v/>
      </c>
      <c r="CJ1593" s="67">
        <f>VLOOKUP(A1593,[2]CHAMCONG!A$7:CI$333,79,0)</f>
        <v/>
      </c>
      <c r="CK1593" s="68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62">
        <f>COUNTIF($G1594:$BP1594,"a")+COUNTIF($G1594:$BP1594,"r0,a5")/2+COUNTIF($G1594:$BP1594,"p5,a5")/2</f>
        <v/>
      </c>
      <c r="BR1594" s="62">
        <f>COUNTIF($G1594:$BP1594,"d")+COUNTIF($G1594:$BP1594,"r0,d5")/2+COUNTIF($G1594:$BP1594,"p5,d5")/2</f>
        <v/>
      </c>
      <c r="BS1594" s="62">
        <f>COUNTIF($G1594:$BP1594,"b")+COUNTIF($G1594:$BP1594,"r0,b5")/2+COUNTIF($G1594:$BP1594,"p5,b5")/2</f>
        <v/>
      </c>
      <c r="BT1594" s="62">
        <f>COUNTIF($G1594:$BP1594,"c")+COUNTIF($G1594:$BP1594,"r0,c5")/2+COUNTIF($G1594:$BP1594,"p5,c5")/2</f>
        <v/>
      </c>
      <c r="BU1594" s="62">
        <f>COUNTIF($G1594:$BP1594,"KH")+COUNTIF($G1594:$BP1594,"TL")+COUNTIF($G1594:$BP1594,"L")</f>
        <v/>
      </c>
      <c r="BV1594" s="62" t="n"/>
      <c r="BW1594" s="62">
        <f>COUNTIF($G1594:$BP1594,"hh")</f>
        <v/>
      </c>
      <c r="BX1594" s="62">
        <f>COUNTIF($G1594:$BP1594,"nt7")</f>
        <v/>
      </c>
      <c r="BY1594" s="62">
        <f>COUNTIF($G1594:$BP1594,"P")+COUNTIF($G1594:$BP1594,"p5,a5")/2+COUNTIF($G1594:$BP1594,"p5,b5")/2+COUNTIF($G1594:$BP1594,"p5,c5")/2+COUNTIF($G1594:$BP1594,"p5,d5")/2</f>
        <v/>
      </c>
      <c r="BZ1594" s="63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4">
        <f>IF(BZ1594&gt;25,4,IF(BZ1594&gt;18,3,IF(BZ1594&gt;12,2,IF(BZ1594&gt;4,1,0))))-BX1594-2+1</f>
        <v/>
      </c>
      <c r="CE1594" s="30" t="n"/>
      <c r="CF1594" s="64">
        <f>CD1594*CI1594</f>
        <v/>
      </c>
      <c r="CG1594" s="65">
        <f>F1594-BY1594+1</f>
        <v/>
      </c>
      <c r="CH1594" s="64">
        <f>CE1594*16</f>
        <v/>
      </c>
      <c r="CI1594" s="66">
        <f>VLOOKUP(A1594,[1]DATA!$A$6:$AI$331,34,0)</f>
        <v/>
      </c>
      <c r="CJ1594" s="67">
        <f>VLOOKUP(A1594,[2]CHAMCONG!A$7:CI$333,79,0)</f>
        <v/>
      </c>
      <c r="CK1594" s="68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62">
        <f>COUNTIF($G1595:$BP1595,"a")+COUNTIF($G1595:$BP1595,"r0,a5")/2+COUNTIF($G1595:$BP1595,"p5,a5")/2</f>
        <v/>
      </c>
      <c r="BR1595" s="62">
        <f>COUNTIF($G1595:$BP1595,"d")+COUNTIF($G1595:$BP1595,"r0,d5")/2+COUNTIF($G1595:$BP1595,"p5,d5")/2</f>
        <v/>
      </c>
      <c r="BS1595" s="62">
        <f>COUNTIF($G1595:$BP1595,"b")+COUNTIF($G1595:$BP1595,"r0,b5")/2+COUNTIF($G1595:$BP1595,"p5,b5")/2</f>
        <v/>
      </c>
      <c r="BT1595" s="62">
        <f>COUNTIF($G1595:$BP1595,"c")+COUNTIF($G1595:$BP1595,"r0,c5")/2+COUNTIF($G1595:$BP1595,"p5,c5")/2</f>
        <v/>
      </c>
      <c r="BU1595" s="62">
        <f>COUNTIF($G1595:$BP1595,"KH")+COUNTIF($G1595:$BP1595,"TL")+COUNTIF($G1595:$BP1595,"L")</f>
        <v/>
      </c>
      <c r="BV1595" s="62" t="n"/>
      <c r="BW1595" s="62">
        <f>COUNTIF($G1595:$BP1595,"hh")</f>
        <v/>
      </c>
      <c r="BX1595" s="62">
        <f>COUNTIF($G1595:$BP1595,"nt7")</f>
        <v/>
      </c>
      <c r="BY1595" s="62">
        <f>COUNTIF($G1595:$BP1595,"P")+COUNTIF($G1595:$BP1595,"p5,a5")/2+COUNTIF($G1595:$BP1595,"p5,b5")/2+COUNTIF($G1595:$BP1595,"p5,c5")/2+COUNTIF($G1595:$BP1595,"p5,d5")/2</f>
        <v/>
      </c>
      <c r="BZ1595" s="63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4">
        <f>IF(BZ1595&gt;25,4,IF(BZ1595&gt;18,3,IF(BZ1595&gt;12,2,IF(BZ1595&gt;4,1,0))))-BX1595-2+1</f>
        <v/>
      </c>
      <c r="CE1595" s="30" t="n"/>
      <c r="CF1595" s="64">
        <f>CD1595*CI1595</f>
        <v/>
      </c>
      <c r="CG1595" s="65">
        <f>F1595-BY1595+1</f>
        <v/>
      </c>
      <c r="CH1595" s="64">
        <f>CE1595*16</f>
        <v/>
      </c>
      <c r="CI1595" s="66">
        <f>VLOOKUP(A1595,[1]DATA!$A$6:$AI$331,34,0)</f>
        <v/>
      </c>
      <c r="CJ1595" s="67">
        <f>VLOOKUP(A1595,[2]CHAMCONG!A$7:CI$333,79,0)</f>
        <v/>
      </c>
      <c r="CK1595" s="68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62">
        <f>COUNTIF($G1596:$BP1596,"a")+COUNTIF($G1596:$BP1596,"r0,a5")/2+COUNTIF($G1596:$BP1596,"p5,a5")/2</f>
        <v/>
      </c>
      <c r="BR1596" s="62">
        <f>COUNTIF($G1596:$BP1596,"d")+COUNTIF($G1596:$BP1596,"r0,d5")/2+COUNTIF($G1596:$BP1596,"p5,d5")/2</f>
        <v/>
      </c>
      <c r="BS1596" s="62">
        <f>COUNTIF($G1596:$BP1596,"b")+COUNTIF($G1596:$BP1596,"r0,b5")/2+COUNTIF($G1596:$BP1596,"p5,b5")/2</f>
        <v/>
      </c>
      <c r="BT1596" s="62">
        <f>COUNTIF($G1596:$BP1596,"c")+COUNTIF($G1596:$BP1596,"r0,c5")/2+COUNTIF($G1596:$BP1596,"p5,c5")/2</f>
        <v/>
      </c>
      <c r="BU1596" s="62">
        <f>COUNTIF($G1596:$BP1596,"KH")+COUNTIF($G1596:$BP1596,"TL")+COUNTIF($G1596:$BP1596,"L")</f>
        <v/>
      </c>
      <c r="BV1596" s="62" t="n"/>
      <c r="BW1596" s="62">
        <f>COUNTIF($G1596:$BP1596,"hh")</f>
        <v/>
      </c>
      <c r="BX1596" s="62">
        <f>COUNTIF($G1596:$BP1596,"nt7")</f>
        <v/>
      </c>
      <c r="BY1596" s="62">
        <f>COUNTIF($G1596:$BP1596,"P")+COUNTIF($G1596:$BP1596,"p5,a5")/2+COUNTIF($G1596:$BP1596,"p5,b5")/2+COUNTIF($G1596:$BP1596,"p5,c5")/2+COUNTIF($G1596:$BP1596,"p5,d5")/2</f>
        <v/>
      </c>
      <c r="BZ1596" s="63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4">
        <f>IF(BZ1596&gt;25,4,IF(BZ1596&gt;18,3,IF(BZ1596&gt;12,2,IF(BZ1596&gt;4,1,0))))-BX1596-2+1</f>
        <v/>
      </c>
      <c r="CE1596" s="30" t="n"/>
      <c r="CF1596" s="64">
        <f>CD1596*CI1596</f>
        <v/>
      </c>
      <c r="CG1596" s="65">
        <f>F1596-BY1596+1</f>
        <v/>
      </c>
      <c r="CH1596" s="64">
        <f>CE1596*16</f>
        <v/>
      </c>
      <c r="CI1596" s="66">
        <f>VLOOKUP(A1596,[1]DATA!$A$6:$AI$331,34,0)</f>
        <v/>
      </c>
      <c r="CJ1596" s="67">
        <f>VLOOKUP(A1596,[2]CHAMCONG!A$7:CI$333,79,0)</f>
        <v/>
      </c>
      <c r="CK1596" s="68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62">
        <f>COUNTIF($G1597:$BP1597,"a")+COUNTIF($G1597:$BP1597,"r0,a5")/2+COUNTIF($G1597:$BP1597,"p5,a5")/2</f>
        <v/>
      </c>
      <c r="BR1597" s="62">
        <f>COUNTIF($G1597:$BP1597,"d")+COUNTIF($G1597:$BP1597,"r0,d5")/2+COUNTIF($G1597:$BP1597,"p5,d5")/2</f>
        <v/>
      </c>
      <c r="BS1597" s="62">
        <f>COUNTIF($G1597:$BP1597,"b")+COUNTIF($G1597:$BP1597,"r0,b5")/2+COUNTIF($G1597:$BP1597,"p5,b5")/2</f>
        <v/>
      </c>
      <c r="BT1597" s="62">
        <f>COUNTIF($G1597:$BP1597,"c")+COUNTIF($G1597:$BP1597,"r0,c5")/2+COUNTIF($G1597:$BP1597,"p5,c5")/2</f>
        <v/>
      </c>
      <c r="BU1597" s="62">
        <f>COUNTIF($G1597:$BP1597,"KH")+COUNTIF($G1597:$BP1597,"TL")+COUNTIF($G1597:$BP1597,"L")</f>
        <v/>
      </c>
      <c r="BV1597" s="62" t="n"/>
      <c r="BW1597" s="62">
        <f>COUNTIF($G1597:$BP1597,"hh")</f>
        <v/>
      </c>
      <c r="BX1597" s="62">
        <f>COUNTIF($G1597:$BP1597,"nt7")</f>
        <v/>
      </c>
      <c r="BY1597" s="62">
        <f>COUNTIF($G1597:$BP1597,"P")+COUNTIF($G1597:$BP1597,"p5,a5")/2+COUNTIF($G1597:$BP1597,"p5,b5")/2+COUNTIF($G1597:$BP1597,"p5,c5")/2+COUNTIF($G1597:$BP1597,"p5,d5")/2</f>
        <v/>
      </c>
      <c r="BZ1597" s="63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4">
        <f>IF(BZ1597&gt;25,4,IF(BZ1597&gt;18,3,IF(BZ1597&gt;12,2,IF(BZ1597&gt;4,1,0))))-BX1597-2+1</f>
        <v/>
      </c>
      <c r="CE1597" s="30" t="n"/>
      <c r="CF1597" s="64">
        <f>CD1597*CI1597</f>
        <v/>
      </c>
      <c r="CG1597" s="65">
        <f>F1597-BY1597+1</f>
        <v/>
      </c>
      <c r="CH1597" s="64">
        <f>CE1597*16</f>
        <v/>
      </c>
      <c r="CI1597" s="66">
        <f>VLOOKUP(A1597,[1]DATA!$A$6:$AI$331,34,0)</f>
        <v/>
      </c>
      <c r="CJ1597" s="67">
        <f>VLOOKUP(A1597,[2]CHAMCONG!A$7:CI$333,79,0)</f>
        <v/>
      </c>
      <c r="CK1597" s="68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62">
        <f>COUNTIF($G1598:$BP1598,"a")+COUNTIF($G1598:$BP1598,"r0,a5")/2+COUNTIF($G1598:$BP1598,"p5,a5")/2</f>
        <v/>
      </c>
      <c r="BR1598" s="62">
        <f>COUNTIF($G1598:$BP1598,"d")+COUNTIF($G1598:$BP1598,"r0,d5")/2+COUNTIF($G1598:$BP1598,"p5,d5")/2</f>
        <v/>
      </c>
      <c r="BS1598" s="62">
        <f>COUNTIF($G1598:$BP1598,"b")+COUNTIF($G1598:$BP1598,"r0,b5")/2+COUNTIF($G1598:$BP1598,"p5,b5")/2</f>
        <v/>
      </c>
      <c r="BT1598" s="62">
        <f>COUNTIF($G1598:$BP1598,"c")+COUNTIF($G1598:$BP1598,"r0,c5")/2+COUNTIF($G1598:$BP1598,"p5,c5")/2</f>
        <v/>
      </c>
      <c r="BU1598" s="62">
        <f>COUNTIF($G1598:$BP1598,"KH")+COUNTIF($G1598:$BP1598,"TL")+COUNTIF($G1598:$BP1598,"L")</f>
        <v/>
      </c>
      <c r="BV1598" s="62" t="n"/>
      <c r="BW1598" s="62">
        <f>COUNTIF($G1598:$BP1598,"hh")</f>
        <v/>
      </c>
      <c r="BX1598" s="62">
        <f>COUNTIF($G1598:$BP1598,"nt7")</f>
        <v/>
      </c>
      <c r="BY1598" s="62">
        <f>COUNTIF($G1598:$BP1598,"P")+COUNTIF($G1598:$BP1598,"p5,a5")/2+COUNTIF($G1598:$BP1598,"p5,b5")/2+COUNTIF($G1598:$BP1598,"p5,c5")/2+COUNTIF($G1598:$BP1598,"p5,d5")/2</f>
        <v/>
      </c>
      <c r="BZ1598" s="63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4">
        <f>IF(BZ1598&gt;25,4,IF(BZ1598&gt;18,3,IF(BZ1598&gt;12,2,IF(BZ1598&gt;4,1,0))))-BX1598-2+1</f>
        <v/>
      </c>
      <c r="CE1598" s="30" t="n"/>
      <c r="CF1598" s="64">
        <f>CD1598*CI1598</f>
        <v/>
      </c>
      <c r="CG1598" s="65">
        <f>F1598-BY1598+1</f>
        <v/>
      </c>
      <c r="CH1598" s="64">
        <f>CE1598*16</f>
        <v/>
      </c>
      <c r="CI1598" s="66">
        <f>VLOOKUP(A1598,[1]DATA!$A$6:$AI$331,34,0)</f>
        <v/>
      </c>
      <c r="CJ1598" s="67">
        <f>VLOOKUP(A1598,[2]CHAMCONG!A$7:CI$333,79,0)</f>
        <v/>
      </c>
      <c r="CK1598" s="68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62">
        <f>COUNTIF($G1599:$BP1599,"a")+COUNTIF($G1599:$BP1599,"r0,a5")/2+COUNTIF($G1599:$BP1599,"p5,a5")/2</f>
        <v/>
      </c>
      <c r="BR1599" s="62">
        <f>COUNTIF($G1599:$BP1599,"d")+COUNTIF($G1599:$BP1599,"r0,d5")/2+COUNTIF($G1599:$BP1599,"p5,d5")/2</f>
        <v/>
      </c>
      <c r="BS1599" s="62">
        <f>COUNTIF($G1599:$BP1599,"b")+COUNTIF($G1599:$BP1599,"r0,b5")/2+COUNTIF($G1599:$BP1599,"p5,b5")/2</f>
        <v/>
      </c>
      <c r="BT1599" s="62">
        <f>COUNTIF($G1599:$BP1599,"c")+COUNTIF($G1599:$BP1599,"r0,c5")/2+COUNTIF($G1599:$BP1599,"p5,c5")/2</f>
        <v/>
      </c>
      <c r="BU1599" s="62">
        <f>COUNTIF($G1599:$BP1599,"KH")+COUNTIF($G1599:$BP1599,"TL")+COUNTIF($G1599:$BP1599,"L")</f>
        <v/>
      </c>
      <c r="BV1599" s="62" t="n"/>
      <c r="BW1599" s="62">
        <f>COUNTIF($G1599:$BP1599,"hh")</f>
        <v/>
      </c>
      <c r="BX1599" s="62">
        <f>COUNTIF($G1599:$BP1599,"nt7")</f>
        <v/>
      </c>
      <c r="BY1599" s="62">
        <f>COUNTIF($G1599:$BP1599,"P")+COUNTIF($G1599:$BP1599,"p5,a5")/2+COUNTIF($G1599:$BP1599,"p5,b5")/2+COUNTIF($G1599:$BP1599,"p5,c5")/2+COUNTIF($G1599:$BP1599,"p5,d5")/2</f>
        <v/>
      </c>
      <c r="BZ1599" s="63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4">
        <f>IF(BZ1599&gt;25,4,IF(BZ1599&gt;18,3,IF(BZ1599&gt;12,2,IF(BZ1599&gt;4,1,0))))-BX1599-2+1</f>
        <v/>
      </c>
      <c r="CE1599" s="30" t="n"/>
      <c r="CF1599" s="64">
        <f>CD1599*CI1599</f>
        <v/>
      </c>
      <c r="CG1599" s="65">
        <f>F1599-BY1599+1</f>
        <v/>
      </c>
      <c r="CH1599" s="64">
        <f>CE1599*16</f>
        <v/>
      </c>
      <c r="CI1599" s="66">
        <f>VLOOKUP(A1599,[1]DATA!$A$6:$AI$331,34,0)</f>
        <v/>
      </c>
      <c r="CJ1599" s="67">
        <f>VLOOKUP(A1599,[2]CHAMCONG!A$7:CI$333,79,0)</f>
        <v/>
      </c>
      <c r="CK1599" s="68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62">
        <f>COUNTIF($G1600:$BP1600,"a")+COUNTIF($G1600:$BP1600,"r0,a5")/2+COUNTIF($G1600:$BP1600,"p5,a5")/2</f>
        <v/>
      </c>
      <c r="BR1600" s="62">
        <f>COUNTIF($G1600:$BP1600,"d")+COUNTIF($G1600:$BP1600,"r0,d5")/2+COUNTIF($G1600:$BP1600,"p5,d5")/2</f>
        <v/>
      </c>
      <c r="BS1600" s="62">
        <f>COUNTIF($G1600:$BP1600,"b")+COUNTIF($G1600:$BP1600,"r0,b5")/2+COUNTIF($G1600:$BP1600,"p5,b5")/2</f>
        <v/>
      </c>
      <c r="BT1600" s="62">
        <f>COUNTIF($G1600:$BP1600,"c")+COUNTIF($G1600:$BP1600,"r0,c5")/2+COUNTIF($G1600:$BP1600,"p5,c5")/2</f>
        <v/>
      </c>
      <c r="BU1600" s="62">
        <f>COUNTIF($G1600:$BP1600,"KH")+COUNTIF($G1600:$BP1600,"TL")+COUNTIF($G1600:$BP1600,"L")</f>
        <v/>
      </c>
      <c r="BV1600" s="62" t="n"/>
      <c r="BW1600" s="62">
        <f>COUNTIF($G1600:$BP1600,"hh")</f>
        <v/>
      </c>
      <c r="BX1600" s="62">
        <f>COUNTIF($G1600:$BP1600,"nt7")</f>
        <v/>
      </c>
      <c r="BY1600" s="62">
        <f>COUNTIF($G1600:$BP1600,"P")+COUNTIF($G1600:$BP1600,"p5,a5")/2+COUNTIF($G1600:$BP1600,"p5,b5")/2+COUNTIF($G1600:$BP1600,"p5,c5")/2+COUNTIF($G1600:$BP1600,"p5,d5")/2</f>
        <v/>
      </c>
      <c r="BZ1600" s="63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4">
        <f>IF(BZ1600&gt;25,4,IF(BZ1600&gt;18,3,IF(BZ1600&gt;12,2,IF(BZ1600&gt;4,1,0))))-BX1600-2+1</f>
        <v/>
      </c>
      <c r="CE1600" s="30" t="n"/>
      <c r="CF1600" s="64">
        <f>CD1600*CI1600</f>
        <v/>
      </c>
      <c r="CG1600" s="65">
        <f>F1600-BY1600+1</f>
        <v/>
      </c>
      <c r="CH1600" s="64">
        <f>CE1600*16</f>
        <v/>
      </c>
      <c r="CI1600" s="66">
        <f>VLOOKUP(A1600,[1]DATA!$A$6:$AI$331,34,0)</f>
        <v/>
      </c>
      <c r="CJ1600" s="67">
        <f>VLOOKUP(A1600,[2]CHAMCONG!A$7:CI$333,79,0)</f>
        <v/>
      </c>
      <c r="CK1600" s="68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62">
        <f>COUNTIF($G1601:$BP1601,"a")+COUNTIF($G1601:$BP1601,"r0,a5")/2+COUNTIF($G1601:$BP1601,"p5,a5")/2</f>
        <v/>
      </c>
      <c r="BR1601" s="62">
        <f>COUNTIF($G1601:$BP1601,"d")+COUNTIF($G1601:$BP1601,"r0,d5")/2+COUNTIF($G1601:$BP1601,"p5,d5")/2</f>
        <v/>
      </c>
      <c r="BS1601" s="62">
        <f>COUNTIF($G1601:$BP1601,"b")+COUNTIF($G1601:$BP1601,"r0,b5")/2+COUNTIF($G1601:$BP1601,"p5,b5")/2</f>
        <v/>
      </c>
      <c r="BT1601" s="62">
        <f>COUNTIF($G1601:$BP1601,"c")+COUNTIF($G1601:$BP1601,"r0,c5")/2+COUNTIF($G1601:$BP1601,"p5,c5")/2</f>
        <v/>
      </c>
      <c r="BU1601" s="62">
        <f>COUNTIF($G1601:$BP1601,"KH")+COUNTIF($G1601:$BP1601,"TL")+COUNTIF($G1601:$BP1601,"L")</f>
        <v/>
      </c>
      <c r="BV1601" s="62" t="n"/>
      <c r="BW1601" s="62">
        <f>COUNTIF($G1601:$BP1601,"hh")</f>
        <v/>
      </c>
      <c r="BX1601" s="62">
        <f>COUNTIF($G1601:$BP1601,"nt7")</f>
        <v/>
      </c>
      <c r="BY1601" s="62">
        <f>COUNTIF($G1601:$BP1601,"P")+COUNTIF($G1601:$BP1601,"p5,a5")/2+COUNTIF($G1601:$BP1601,"p5,b5")/2+COUNTIF($G1601:$BP1601,"p5,c5")/2+COUNTIF($G1601:$BP1601,"p5,d5")/2</f>
        <v/>
      </c>
      <c r="BZ1601" s="63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4">
        <f>IF(BZ1601&gt;25,4,IF(BZ1601&gt;18,3,IF(BZ1601&gt;12,2,IF(BZ1601&gt;4,1,0))))-BX1601-2+1</f>
        <v/>
      </c>
      <c r="CE1601" s="30" t="n"/>
      <c r="CF1601" s="64">
        <f>CD1601*CI1601</f>
        <v/>
      </c>
      <c r="CG1601" s="65">
        <f>F1601-BY1601+1</f>
        <v/>
      </c>
      <c r="CH1601" s="64">
        <f>CE1601*16</f>
        <v/>
      </c>
      <c r="CI1601" s="66">
        <f>VLOOKUP(A1601,[1]DATA!$A$6:$AI$331,34,0)</f>
        <v/>
      </c>
      <c r="CJ1601" s="67">
        <f>VLOOKUP(A1601,[2]CHAMCONG!A$7:CI$333,79,0)</f>
        <v/>
      </c>
      <c r="CK1601" s="68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62">
        <f>COUNTIF($G1602:$BP1602,"a")+COUNTIF($G1602:$BP1602,"r0,a5")/2+COUNTIF($G1602:$BP1602,"p5,a5")/2</f>
        <v/>
      </c>
      <c r="BR1602" s="62">
        <f>COUNTIF($G1602:$BP1602,"d")+COUNTIF($G1602:$BP1602,"r0,d5")/2+COUNTIF($G1602:$BP1602,"p5,d5")/2</f>
        <v/>
      </c>
      <c r="BS1602" s="62">
        <f>COUNTIF($G1602:$BP1602,"b")+COUNTIF($G1602:$BP1602,"r0,b5")/2+COUNTIF($G1602:$BP1602,"p5,b5")/2</f>
        <v/>
      </c>
      <c r="BT1602" s="62">
        <f>COUNTIF($G1602:$BP1602,"c")+COUNTIF($G1602:$BP1602,"r0,c5")/2+COUNTIF($G1602:$BP1602,"p5,c5")/2</f>
        <v/>
      </c>
      <c r="BU1602" s="62">
        <f>COUNTIF($G1602:$BP1602,"KH")+COUNTIF($G1602:$BP1602,"TL")+COUNTIF($G1602:$BP1602,"L")</f>
        <v/>
      </c>
      <c r="BV1602" s="62" t="n"/>
      <c r="BW1602" s="62">
        <f>COUNTIF($G1602:$BP1602,"hh")</f>
        <v/>
      </c>
      <c r="BX1602" s="62">
        <f>COUNTIF($G1602:$BP1602,"nt7")</f>
        <v/>
      </c>
      <c r="BY1602" s="62">
        <f>COUNTIF($G1602:$BP1602,"P")+COUNTIF($G1602:$BP1602,"p5,a5")/2+COUNTIF($G1602:$BP1602,"p5,b5")/2+COUNTIF($G1602:$BP1602,"p5,c5")/2+COUNTIF($G1602:$BP1602,"p5,d5")/2</f>
        <v/>
      </c>
      <c r="BZ1602" s="63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4">
        <f>IF(BZ1602&gt;25,4,IF(BZ1602&gt;18,3,IF(BZ1602&gt;12,2,IF(BZ1602&gt;4,1,0))))-BX1602-2+1</f>
        <v/>
      </c>
      <c r="CE1602" s="30" t="n"/>
      <c r="CF1602" s="64">
        <f>CD1602*CI1602</f>
        <v/>
      </c>
      <c r="CG1602" s="65">
        <f>F1602-BY1602+1</f>
        <v/>
      </c>
      <c r="CH1602" s="64">
        <f>CE1602*16</f>
        <v/>
      </c>
      <c r="CI1602" s="66">
        <f>VLOOKUP(A1602,[1]DATA!$A$6:$AI$331,34,0)</f>
        <v/>
      </c>
      <c r="CJ1602" s="67">
        <f>VLOOKUP(A1602,[2]CHAMCONG!A$7:CI$333,79,0)</f>
        <v/>
      </c>
      <c r="CK1602" s="68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62">
        <f>COUNTIF($G1603:$BP1603,"a")+COUNTIF($G1603:$BP1603,"r0,a5")/2+COUNTIF($G1603:$BP1603,"p5,a5")/2</f>
        <v/>
      </c>
      <c r="BR1603" s="62">
        <f>COUNTIF($G1603:$BP1603,"d")+COUNTIF($G1603:$BP1603,"r0,d5")/2+COUNTIF($G1603:$BP1603,"p5,d5")/2</f>
        <v/>
      </c>
      <c r="BS1603" s="62">
        <f>COUNTIF($G1603:$BP1603,"b")+COUNTIF($G1603:$BP1603,"r0,b5")/2+COUNTIF($G1603:$BP1603,"p5,b5")/2</f>
        <v/>
      </c>
      <c r="BT1603" s="62">
        <f>COUNTIF($G1603:$BP1603,"c")+COUNTIF($G1603:$BP1603,"r0,c5")/2+COUNTIF($G1603:$BP1603,"p5,c5")/2</f>
        <v/>
      </c>
      <c r="BU1603" s="62">
        <f>COUNTIF($G1603:$BP1603,"KH")+COUNTIF($G1603:$BP1603,"TL")+COUNTIF($G1603:$BP1603,"L")</f>
        <v/>
      </c>
      <c r="BV1603" s="62" t="n"/>
      <c r="BW1603" s="62">
        <f>COUNTIF($G1603:$BP1603,"hh")</f>
        <v/>
      </c>
      <c r="BX1603" s="62">
        <f>COUNTIF($G1603:$BP1603,"nt7")</f>
        <v/>
      </c>
      <c r="BY1603" s="62">
        <f>COUNTIF($G1603:$BP1603,"P")+COUNTIF($G1603:$BP1603,"p5,a5")/2+COUNTIF($G1603:$BP1603,"p5,b5")/2+COUNTIF($G1603:$BP1603,"p5,c5")/2+COUNTIF($G1603:$BP1603,"p5,d5")/2</f>
        <v/>
      </c>
      <c r="BZ1603" s="63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4">
        <f>IF(BZ1603&gt;25,4,IF(BZ1603&gt;18,3,IF(BZ1603&gt;12,2,IF(BZ1603&gt;4,1,0))))-BX1603-2+1</f>
        <v/>
      </c>
      <c r="CE1603" s="30" t="n"/>
      <c r="CF1603" s="64">
        <f>CD1603*CI1603</f>
        <v/>
      </c>
      <c r="CG1603" s="65">
        <f>F1603-BY1603+1</f>
        <v/>
      </c>
      <c r="CH1603" s="64">
        <f>CE1603*16</f>
        <v/>
      </c>
      <c r="CI1603" s="66">
        <f>VLOOKUP(A1603,[1]DATA!$A$6:$AI$331,34,0)</f>
        <v/>
      </c>
      <c r="CJ1603" s="67">
        <f>VLOOKUP(A1603,[2]CHAMCONG!A$7:CI$333,79,0)</f>
        <v/>
      </c>
      <c r="CK1603" s="68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62">
        <f>COUNTIF($G1604:$BP1604,"a")+COUNTIF($G1604:$BP1604,"r0,a5")/2+COUNTIF($G1604:$BP1604,"p5,a5")/2</f>
        <v/>
      </c>
      <c r="BR1604" s="62">
        <f>COUNTIF($G1604:$BP1604,"d")+COUNTIF($G1604:$BP1604,"r0,d5")/2+COUNTIF($G1604:$BP1604,"p5,d5")/2</f>
        <v/>
      </c>
      <c r="BS1604" s="62">
        <f>COUNTIF($G1604:$BP1604,"b")+COUNTIF($G1604:$BP1604,"r0,b5")/2+COUNTIF($G1604:$BP1604,"p5,b5")/2</f>
        <v/>
      </c>
      <c r="BT1604" s="62">
        <f>COUNTIF($G1604:$BP1604,"c")+COUNTIF($G1604:$BP1604,"r0,c5")/2+COUNTIF($G1604:$BP1604,"p5,c5")/2</f>
        <v/>
      </c>
      <c r="BU1604" s="62">
        <f>COUNTIF($G1604:$BP1604,"KH")+COUNTIF($G1604:$BP1604,"TL")+COUNTIF($G1604:$BP1604,"L")</f>
        <v/>
      </c>
      <c r="BV1604" s="62" t="n"/>
      <c r="BW1604" s="62">
        <f>COUNTIF($G1604:$BP1604,"hh")</f>
        <v/>
      </c>
      <c r="BX1604" s="62">
        <f>COUNTIF($G1604:$BP1604,"nt7")</f>
        <v/>
      </c>
      <c r="BY1604" s="62">
        <f>COUNTIF($G1604:$BP1604,"P")+COUNTIF($G1604:$BP1604,"p5,a5")/2+COUNTIF($G1604:$BP1604,"p5,b5")/2+COUNTIF($G1604:$BP1604,"p5,c5")/2+COUNTIF($G1604:$BP1604,"p5,d5")/2</f>
        <v/>
      </c>
      <c r="BZ1604" s="63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4">
        <f>IF(BZ1604&gt;25,4,IF(BZ1604&gt;18,3,IF(BZ1604&gt;12,2,IF(BZ1604&gt;4,1,0))))-BX1604-2+1</f>
        <v/>
      </c>
      <c r="CE1604" s="30" t="n"/>
      <c r="CF1604" s="64">
        <f>CD1604*CI1604</f>
        <v/>
      </c>
      <c r="CG1604" s="65">
        <f>F1604-BY1604+1</f>
        <v/>
      </c>
      <c r="CH1604" s="64">
        <f>CE1604*16</f>
        <v/>
      </c>
      <c r="CI1604" s="66">
        <f>VLOOKUP(A1604,[1]DATA!$A$6:$AI$331,34,0)</f>
        <v/>
      </c>
      <c r="CJ1604" s="67">
        <f>VLOOKUP(A1604,[2]CHAMCONG!A$7:CI$333,79,0)</f>
        <v/>
      </c>
      <c r="CK1604" s="68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62">
        <f>COUNTIF($G1605:$BP1605,"a")+COUNTIF($G1605:$BP1605,"r0,a5")/2+COUNTIF($G1605:$BP1605,"p5,a5")/2</f>
        <v/>
      </c>
      <c r="BR1605" s="62">
        <f>COUNTIF($G1605:$BP1605,"d")+COUNTIF($G1605:$BP1605,"r0,d5")/2+COUNTIF($G1605:$BP1605,"p5,d5")/2</f>
        <v/>
      </c>
      <c r="BS1605" s="62">
        <f>COUNTIF($G1605:$BP1605,"b")+COUNTIF($G1605:$BP1605,"r0,b5")/2+COUNTIF($G1605:$BP1605,"p5,b5")/2</f>
        <v/>
      </c>
      <c r="BT1605" s="62">
        <f>COUNTIF($G1605:$BP1605,"c")+COUNTIF($G1605:$BP1605,"r0,c5")/2+COUNTIF($G1605:$BP1605,"p5,c5")/2</f>
        <v/>
      </c>
      <c r="BU1605" s="62">
        <f>COUNTIF($G1605:$BP1605,"KH")+COUNTIF($G1605:$BP1605,"TL")+COUNTIF($G1605:$BP1605,"L")</f>
        <v/>
      </c>
      <c r="BV1605" s="62" t="n"/>
      <c r="BW1605" s="62">
        <f>COUNTIF($G1605:$BP1605,"hh")</f>
        <v/>
      </c>
      <c r="BX1605" s="62">
        <f>COUNTIF($G1605:$BP1605,"nt7")</f>
        <v/>
      </c>
      <c r="BY1605" s="62">
        <f>COUNTIF($G1605:$BP1605,"P")+COUNTIF($G1605:$BP1605,"p5,a5")/2+COUNTIF($G1605:$BP1605,"p5,b5")/2+COUNTIF($G1605:$BP1605,"p5,c5")/2+COUNTIF($G1605:$BP1605,"p5,d5")/2</f>
        <v/>
      </c>
      <c r="BZ1605" s="63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4">
        <f>IF(BZ1605&gt;25,4,IF(BZ1605&gt;18,3,IF(BZ1605&gt;12,2,IF(BZ1605&gt;4,1,0))))-BX1605-2+1</f>
        <v/>
      </c>
      <c r="CE1605" s="30" t="n"/>
      <c r="CF1605" s="64">
        <f>CD1605*CI1605</f>
        <v/>
      </c>
      <c r="CG1605" s="65">
        <f>F1605-BY1605+1</f>
        <v/>
      </c>
      <c r="CH1605" s="64">
        <f>CE1605*16</f>
        <v/>
      </c>
      <c r="CI1605" s="66">
        <f>VLOOKUP(A1605,[1]DATA!$A$6:$AI$331,34,0)</f>
        <v/>
      </c>
      <c r="CJ1605" s="67">
        <f>VLOOKUP(A1605,[2]CHAMCONG!A$7:CI$333,79,0)</f>
        <v/>
      </c>
      <c r="CK1605" s="68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62">
        <f>COUNTIF($G1606:$BP1606,"a")+COUNTIF($G1606:$BP1606,"r0,a5")/2+COUNTIF($G1606:$BP1606,"p5,a5")/2</f>
        <v/>
      </c>
      <c r="BR1606" s="62">
        <f>COUNTIF($G1606:$BP1606,"d")+COUNTIF($G1606:$BP1606,"r0,d5")/2+COUNTIF($G1606:$BP1606,"p5,d5")/2</f>
        <v/>
      </c>
      <c r="BS1606" s="62">
        <f>COUNTIF($G1606:$BP1606,"b")+COUNTIF($G1606:$BP1606,"r0,b5")/2+COUNTIF($G1606:$BP1606,"p5,b5")/2</f>
        <v/>
      </c>
      <c r="BT1606" s="62">
        <f>COUNTIF($G1606:$BP1606,"c")+COUNTIF($G1606:$BP1606,"r0,c5")/2+COUNTIF($G1606:$BP1606,"p5,c5")/2</f>
        <v/>
      </c>
      <c r="BU1606" s="62">
        <f>COUNTIF($G1606:$BP1606,"KH")+COUNTIF($G1606:$BP1606,"TL")+COUNTIF($G1606:$BP1606,"L")</f>
        <v/>
      </c>
      <c r="BV1606" s="62" t="n"/>
      <c r="BW1606" s="62">
        <f>COUNTIF($G1606:$BP1606,"hh")</f>
        <v/>
      </c>
      <c r="BX1606" s="62">
        <f>COUNTIF($G1606:$BP1606,"nt7")</f>
        <v/>
      </c>
      <c r="BY1606" s="62">
        <f>COUNTIF($G1606:$BP1606,"P")+COUNTIF($G1606:$BP1606,"p5,a5")/2+COUNTIF($G1606:$BP1606,"p5,b5")/2+COUNTIF($G1606:$BP1606,"p5,c5")/2+COUNTIF($G1606:$BP1606,"p5,d5")/2</f>
        <v/>
      </c>
      <c r="BZ1606" s="63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4">
        <f>IF(BZ1606&gt;25,4,IF(BZ1606&gt;18,3,IF(BZ1606&gt;12,2,IF(BZ1606&gt;4,1,0))))-BX1606-2+1</f>
        <v/>
      </c>
      <c r="CE1606" s="30" t="n"/>
      <c r="CF1606" s="64">
        <f>CD1606*CI1606</f>
        <v/>
      </c>
      <c r="CG1606" s="65">
        <f>F1606-BY1606+1</f>
        <v/>
      </c>
      <c r="CH1606" s="64">
        <f>CE1606*16</f>
        <v/>
      </c>
      <c r="CI1606" s="66">
        <f>VLOOKUP(A1606,[1]DATA!$A$6:$AI$331,34,0)</f>
        <v/>
      </c>
      <c r="CJ1606" s="67">
        <f>VLOOKUP(A1606,[2]CHAMCONG!A$7:CI$333,79,0)</f>
        <v/>
      </c>
      <c r="CK1606" s="68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62">
        <f>COUNTIF($G1607:$BP1607,"a")+COUNTIF($G1607:$BP1607,"r0,a5")/2+COUNTIF($G1607:$BP1607,"p5,a5")/2</f>
        <v/>
      </c>
      <c r="BR1607" s="62">
        <f>COUNTIF($G1607:$BP1607,"d")+COUNTIF($G1607:$BP1607,"r0,d5")/2+COUNTIF($G1607:$BP1607,"p5,d5")/2</f>
        <v/>
      </c>
      <c r="BS1607" s="62">
        <f>COUNTIF($G1607:$BP1607,"b")+COUNTIF($G1607:$BP1607,"r0,b5")/2+COUNTIF($G1607:$BP1607,"p5,b5")/2</f>
        <v/>
      </c>
      <c r="BT1607" s="62">
        <f>COUNTIF($G1607:$BP1607,"c")+COUNTIF($G1607:$BP1607,"r0,c5")/2+COUNTIF($G1607:$BP1607,"p5,c5")/2</f>
        <v/>
      </c>
      <c r="BU1607" s="62">
        <f>COUNTIF($G1607:$BP1607,"KH")+COUNTIF($G1607:$BP1607,"TL")+COUNTIF($G1607:$BP1607,"L")</f>
        <v/>
      </c>
      <c r="BV1607" s="62" t="n"/>
      <c r="BW1607" s="62">
        <f>COUNTIF($G1607:$BP1607,"hh")</f>
        <v/>
      </c>
      <c r="BX1607" s="62">
        <f>COUNTIF($G1607:$BP1607,"nt7")</f>
        <v/>
      </c>
      <c r="BY1607" s="62">
        <f>COUNTIF($G1607:$BP1607,"P")+COUNTIF($G1607:$BP1607,"p5,a5")/2+COUNTIF($G1607:$BP1607,"p5,b5")/2+COUNTIF($G1607:$BP1607,"p5,c5")/2+COUNTIF($G1607:$BP1607,"p5,d5")/2</f>
        <v/>
      </c>
      <c r="BZ1607" s="63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4">
        <f>IF(BZ1607&gt;25,4,IF(BZ1607&gt;18,3,IF(BZ1607&gt;12,2,IF(BZ1607&gt;4,1,0))))-BX1607-2+1</f>
        <v/>
      </c>
      <c r="CE1607" s="30" t="n"/>
      <c r="CF1607" s="64">
        <f>CD1607*CI1607</f>
        <v/>
      </c>
      <c r="CG1607" s="65">
        <f>F1607-BY1607+1</f>
        <v/>
      </c>
      <c r="CH1607" s="64">
        <f>CE1607*16</f>
        <v/>
      </c>
      <c r="CI1607" s="66">
        <f>VLOOKUP(A1607,[1]DATA!$A$6:$AI$331,34,0)</f>
        <v/>
      </c>
      <c r="CJ1607" s="67">
        <f>VLOOKUP(A1607,[2]CHAMCONG!A$7:CI$333,79,0)</f>
        <v/>
      </c>
      <c r="CK1607" s="68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62">
        <f>COUNTIF($G1608:$BP1608,"a")+COUNTIF($G1608:$BP1608,"r0,a5")/2+COUNTIF($G1608:$BP1608,"p5,a5")/2</f>
        <v/>
      </c>
      <c r="BR1608" s="62">
        <f>COUNTIF($G1608:$BP1608,"d")+COUNTIF($G1608:$BP1608,"r0,d5")/2+COUNTIF($G1608:$BP1608,"p5,d5")/2</f>
        <v/>
      </c>
      <c r="BS1608" s="62">
        <f>COUNTIF($G1608:$BP1608,"b")+COUNTIF($G1608:$BP1608,"r0,b5")/2+COUNTIF($G1608:$BP1608,"p5,b5")/2</f>
        <v/>
      </c>
      <c r="BT1608" s="62">
        <f>COUNTIF($G1608:$BP1608,"c")+COUNTIF($G1608:$BP1608,"r0,c5")/2+COUNTIF($G1608:$BP1608,"p5,c5")/2</f>
        <v/>
      </c>
      <c r="BU1608" s="62">
        <f>COUNTIF($G1608:$BP1608,"KH")+COUNTIF($G1608:$BP1608,"TL")+COUNTIF($G1608:$BP1608,"L")</f>
        <v/>
      </c>
      <c r="BV1608" s="62" t="n"/>
      <c r="BW1608" s="62">
        <f>COUNTIF($G1608:$BP1608,"hh")</f>
        <v/>
      </c>
      <c r="BX1608" s="62">
        <f>COUNTIF($G1608:$BP1608,"nt7")</f>
        <v/>
      </c>
      <c r="BY1608" s="62">
        <f>COUNTIF($G1608:$BP1608,"P")+COUNTIF($G1608:$BP1608,"p5,a5")/2+COUNTIF($G1608:$BP1608,"p5,b5")/2+COUNTIF($G1608:$BP1608,"p5,c5")/2+COUNTIF($G1608:$BP1608,"p5,d5")/2</f>
        <v/>
      </c>
      <c r="BZ1608" s="63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4">
        <f>IF(BZ1608&gt;25,4,IF(BZ1608&gt;18,3,IF(BZ1608&gt;12,2,IF(BZ1608&gt;4,1,0))))-BX1608-2+1</f>
        <v/>
      </c>
      <c r="CE1608" s="30" t="n"/>
      <c r="CF1608" s="64">
        <f>CD1608*CI1608</f>
        <v/>
      </c>
      <c r="CG1608" s="65">
        <f>F1608-BY1608+1</f>
        <v/>
      </c>
      <c r="CH1608" s="64">
        <f>CE1608*16</f>
        <v/>
      </c>
      <c r="CI1608" s="66">
        <f>VLOOKUP(A1608,[1]DATA!$A$6:$AI$331,34,0)</f>
        <v/>
      </c>
      <c r="CJ1608" s="67">
        <f>VLOOKUP(A1608,[2]CHAMCONG!A$7:CI$333,79,0)</f>
        <v/>
      </c>
      <c r="CK1608" s="68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62">
        <f>COUNTIF($G1609:$BP1609,"a")+COUNTIF($G1609:$BP1609,"r0,a5")/2+COUNTIF($G1609:$BP1609,"p5,a5")/2</f>
        <v/>
      </c>
      <c r="BR1609" s="62">
        <f>COUNTIF($G1609:$BP1609,"d")+COUNTIF($G1609:$BP1609,"r0,d5")/2+COUNTIF($G1609:$BP1609,"p5,d5")/2</f>
        <v/>
      </c>
      <c r="BS1609" s="62">
        <f>COUNTIF($G1609:$BP1609,"b")+COUNTIF($G1609:$BP1609,"r0,b5")/2+COUNTIF($G1609:$BP1609,"p5,b5")/2</f>
        <v/>
      </c>
      <c r="BT1609" s="62">
        <f>COUNTIF($G1609:$BP1609,"c")+COUNTIF($G1609:$BP1609,"r0,c5")/2+COUNTIF($G1609:$BP1609,"p5,c5")/2</f>
        <v/>
      </c>
      <c r="BU1609" s="62">
        <f>COUNTIF($G1609:$BP1609,"KH")+COUNTIF($G1609:$BP1609,"TL")+COUNTIF($G1609:$BP1609,"L")</f>
        <v/>
      </c>
      <c r="BV1609" s="62" t="n"/>
      <c r="BW1609" s="62">
        <f>COUNTIF($G1609:$BP1609,"hh")</f>
        <v/>
      </c>
      <c r="BX1609" s="62">
        <f>COUNTIF($G1609:$BP1609,"nt7")</f>
        <v/>
      </c>
      <c r="BY1609" s="62">
        <f>COUNTIF($G1609:$BP1609,"P")+COUNTIF($G1609:$BP1609,"p5,a5")/2+COUNTIF($G1609:$BP1609,"p5,b5")/2+COUNTIF($G1609:$BP1609,"p5,c5")/2+COUNTIF($G1609:$BP1609,"p5,d5")/2</f>
        <v/>
      </c>
      <c r="BZ1609" s="63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4">
        <f>IF(BZ1609&gt;25,4,IF(BZ1609&gt;18,3,IF(BZ1609&gt;12,2,IF(BZ1609&gt;4,1,0))))-BX1609-2+1</f>
        <v/>
      </c>
      <c r="CE1609" s="30" t="n"/>
      <c r="CF1609" s="64">
        <f>CD1609*CI1609</f>
        <v/>
      </c>
      <c r="CG1609" s="65">
        <f>F1609-BY1609+1</f>
        <v/>
      </c>
      <c r="CH1609" s="64">
        <f>CE1609*16</f>
        <v/>
      </c>
      <c r="CI1609" s="66">
        <f>VLOOKUP(A1609,[1]DATA!$A$6:$AI$331,34,0)</f>
        <v/>
      </c>
      <c r="CJ1609" s="67">
        <f>VLOOKUP(A1609,[2]CHAMCONG!A$7:CI$333,79,0)</f>
        <v/>
      </c>
      <c r="CK1609" s="68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62">
        <f>COUNTIF($G1610:$BP1610,"a")+COUNTIF($G1610:$BP1610,"r0,a5")/2+COUNTIF($G1610:$BP1610,"p5,a5")/2</f>
        <v/>
      </c>
      <c r="BR1610" s="62">
        <f>COUNTIF($G1610:$BP1610,"d")+COUNTIF($G1610:$BP1610,"r0,d5")/2+COUNTIF($G1610:$BP1610,"p5,d5")/2</f>
        <v/>
      </c>
      <c r="BS1610" s="62">
        <f>COUNTIF($G1610:$BP1610,"b")+COUNTIF($G1610:$BP1610,"r0,b5")/2+COUNTIF($G1610:$BP1610,"p5,b5")/2</f>
        <v/>
      </c>
      <c r="BT1610" s="62">
        <f>COUNTIF($G1610:$BP1610,"c")+COUNTIF($G1610:$BP1610,"r0,c5")/2+COUNTIF($G1610:$BP1610,"p5,c5")/2</f>
        <v/>
      </c>
      <c r="BU1610" s="62">
        <f>COUNTIF($G1610:$BP1610,"KH")+COUNTIF($G1610:$BP1610,"TL")+COUNTIF($G1610:$BP1610,"L")</f>
        <v/>
      </c>
      <c r="BV1610" s="62" t="n"/>
      <c r="BW1610" s="62">
        <f>COUNTIF($G1610:$BP1610,"hh")</f>
        <v/>
      </c>
      <c r="BX1610" s="62">
        <f>COUNTIF($G1610:$BP1610,"nt7")</f>
        <v/>
      </c>
      <c r="BY1610" s="62">
        <f>COUNTIF($G1610:$BP1610,"P")+COUNTIF($G1610:$BP1610,"p5,a5")/2+COUNTIF($G1610:$BP1610,"p5,b5")/2+COUNTIF($G1610:$BP1610,"p5,c5")/2+COUNTIF($G1610:$BP1610,"p5,d5")/2</f>
        <v/>
      </c>
      <c r="BZ1610" s="63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4">
        <f>IF(BZ1610&gt;25,4,IF(BZ1610&gt;18,3,IF(BZ1610&gt;12,2,IF(BZ1610&gt;4,1,0))))-BX1610-2+1</f>
        <v/>
      </c>
      <c r="CE1610" s="30" t="n"/>
      <c r="CF1610" s="64">
        <f>CD1610*CI1610</f>
        <v/>
      </c>
      <c r="CG1610" s="65">
        <f>F1610-BY1610+1</f>
        <v/>
      </c>
      <c r="CH1610" s="64">
        <f>CE1610*16</f>
        <v/>
      </c>
      <c r="CI1610" s="66">
        <f>VLOOKUP(A1610,[1]DATA!$A$6:$AI$331,34,0)</f>
        <v/>
      </c>
      <c r="CJ1610" s="67">
        <f>VLOOKUP(A1610,[2]CHAMCONG!A$7:CI$333,79,0)</f>
        <v/>
      </c>
      <c r="CK1610" s="68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62">
        <f>COUNTIF($G1611:$BP1611,"a")+COUNTIF($G1611:$BP1611,"r0,a5")/2+COUNTIF($G1611:$BP1611,"p5,a5")/2</f>
        <v/>
      </c>
      <c r="BR1611" s="62">
        <f>COUNTIF($G1611:$BP1611,"d")+COUNTIF($G1611:$BP1611,"r0,d5")/2+COUNTIF($G1611:$BP1611,"p5,d5")/2</f>
        <v/>
      </c>
      <c r="BS1611" s="62">
        <f>COUNTIF($G1611:$BP1611,"b")+COUNTIF($G1611:$BP1611,"r0,b5")/2+COUNTIF($G1611:$BP1611,"p5,b5")/2</f>
        <v/>
      </c>
      <c r="BT1611" s="62">
        <f>COUNTIF($G1611:$BP1611,"c")+COUNTIF($G1611:$BP1611,"r0,c5")/2+COUNTIF($G1611:$BP1611,"p5,c5")/2</f>
        <v/>
      </c>
      <c r="BU1611" s="62">
        <f>COUNTIF($G1611:$BP1611,"KH")+COUNTIF($G1611:$BP1611,"TL")+COUNTIF($G1611:$BP1611,"L")</f>
        <v/>
      </c>
      <c r="BV1611" s="62" t="n"/>
      <c r="BW1611" s="62">
        <f>COUNTIF($G1611:$BP1611,"hh")</f>
        <v/>
      </c>
      <c r="BX1611" s="62">
        <f>COUNTIF($G1611:$BP1611,"nt7")</f>
        <v/>
      </c>
      <c r="BY1611" s="62">
        <f>COUNTIF($G1611:$BP1611,"P")+COUNTIF($G1611:$BP1611,"p5,a5")/2+COUNTIF($G1611:$BP1611,"p5,b5")/2+COUNTIF($G1611:$BP1611,"p5,c5")/2+COUNTIF($G1611:$BP1611,"p5,d5")/2</f>
        <v/>
      </c>
      <c r="BZ1611" s="63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4">
        <f>IF(BZ1611&gt;25,4,IF(BZ1611&gt;18,3,IF(BZ1611&gt;12,2,IF(BZ1611&gt;4,1,0))))-BX1611-2+1</f>
        <v/>
      </c>
      <c r="CE1611" s="30" t="n"/>
      <c r="CF1611" s="64">
        <f>CD1611*CI1611</f>
        <v/>
      </c>
      <c r="CG1611" s="65">
        <f>F1611-BY1611+1</f>
        <v/>
      </c>
      <c r="CH1611" s="64">
        <f>CE1611*16</f>
        <v/>
      </c>
      <c r="CI1611" s="66">
        <f>VLOOKUP(A1611,[1]DATA!$A$6:$AI$331,34,0)</f>
        <v/>
      </c>
      <c r="CJ1611" s="67">
        <f>VLOOKUP(A1611,[2]CHAMCONG!A$7:CI$333,79,0)</f>
        <v/>
      </c>
      <c r="CK1611" s="68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62">
        <f>COUNTIF($G1612:$BP1612,"a")+COUNTIF($G1612:$BP1612,"r0,a5")/2+COUNTIF($G1612:$BP1612,"p5,a5")/2</f>
        <v/>
      </c>
      <c r="BR1612" s="62">
        <f>COUNTIF($G1612:$BP1612,"d")+COUNTIF($G1612:$BP1612,"r0,d5")/2+COUNTIF($G1612:$BP1612,"p5,d5")/2</f>
        <v/>
      </c>
      <c r="BS1612" s="62">
        <f>COUNTIF($G1612:$BP1612,"b")+COUNTIF($G1612:$BP1612,"r0,b5")/2+COUNTIF($G1612:$BP1612,"p5,b5")/2</f>
        <v/>
      </c>
      <c r="BT1612" s="62">
        <f>COUNTIF($G1612:$BP1612,"c")+COUNTIF($G1612:$BP1612,"r0,c5")/2+COUNTIF($G1612:$BP1612,"p5,c5")/2</f>
        <v/>
      </c>
      <c r="BU1612" s="62">
        <f>COUNTIF($G1612:$BP1612,"KH")+COUNTIF($G1612:$BP1612,"TL")+COUNTIF($G1612:$BP1612,"L")</f>
        <v/>
      </c>
      <c r="BV1612" s="62" t="n"/>
      <c r="BW1612" s="62">
        <f>COUNTIF($G1612:$BP1612,"hh")</f>
        <v/>
      </c>
      <c r="BX1612" s="62">
        <f>COUNTIF($G1612:$BP1612,"nt7")</f>
        <v/>
      </c>
      <c r="BY1612" s="62">
        <f>COUNTIF($G1612:$BP1612,"P")+COUNTIF($G1612:$BP1612,"p5,a5")/2+COUNTIF($G1612:$BP1612,"p5,b5")/2+COUNTIF($G1612:$BP1612,"p5,c5")/2+COUNTIF($G1612:$BP1612,"p5,d5")/2</f>
        <v/>
      </c>
      <c r="BZ1612" s="63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4">
        <f>IF(BZ1612&gt;25,4,IF(BZ1612&gt;18,3,IF(BZ1612&gt;12,2,IF(BZ1612&gt;4,1,0))))-BX1612-2+1</f>
        <v/>
      </c>
      <c r="CE1612" s="30" t="n"/>
      <c r="CF1612" s="64">
        <f>CD1612*CI1612</f>
        <v/>
      </c>
      <c r="CG1612" s="65">
        <f>F1612-BY1612+1</f>
        <v/>
      </c>
      <c r="CH1612" s="64">
        <f>CE1612*16</f>
        <v/>
      </c>
      <c r="CI1612" s="66">
        <f>VLOOKUP(A1612,[1]DATA!$A$6:$AI$331,34,0)</f>
        <v/>
      </c>
      <c r="CJ1612" s="67">
        <f>VLOOKUP(A1612,[2]CHAMCONG!A$7:CI$333,79,0)</f>
        <v/>
      </c>
      <c r="CK1612" s="68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62">
        <f>COUNTIF($G1613:$BP1613,"a")+COUNTIF($G1613:$BP1613,"r0,a5")/2+COUNTIF($G1613:$BP1613,"p5,a5")/2</f>
        <v/>
      </c>
      <c r="BR1613" s="62">
        <f>COUNTIF($G1613:$BP1613,"d")+COUNTIF($G1613:$BP1613,"r0,d5")/2+COUNTIF($G1613:$BP1613,"p5,d5")/2</f>
        <v/>
      </c>
      <c r="BS1613" s="62">
        <f>COUNTIF($G1613:$BP1613,"b")+COUNTIF($G1613:$BP1613,"r0,b5")/2+COUNTIF($G1613:$BP1613,"p5,b5")/2</f>
        <v/>
      </c>
      <c r="BT1613" s="62">
        <f>COUNTIF($G1613:$BP1613,"c")+COUNTIF($G1613:$BP1613,"r0,c5")/2+COUNTIF($G1613:$BP1613,"p5,c5")/2</f>
        <v/>
      </c>
      <c r="BU1613" s="62">
        <f>COUNTIF($G1613:$BP1613,"KH")+COUNTIF($G1613:$BP1613,"TL")+COUNTIF($G1613:$BP1613,"L")</f>
        <v/>
      </c>
      <c r="BV1613" s="62" t="n"/>
      <c r="BW1613" s="62">
        <f>COUNTIF($G1613:$BP1613,"hh")</f>
        <v/>
      </c>
      <c r="BX1613" s="62">
        <f>COUNTIF($G1613:$BP1613,"nt7")</f>
        <v/>
      </c>
      <c r="BY1613" s="62">
        <f>COUNTIF($G1613:$BP1613,"P")+COUNTIF($G1613:$BP1613,"p5,a5")/2+COUNTIF($G1613:$BP1613,"p5,b5")/2+COUNTIF($G1613:$BP1613,"p5,c5")/2+COUNTIF($G1613:$BP1613,"p5,d5")/2</f>
        <v/>
      </c>
      <c r="BZ1613" s="63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4">
        <f>IF(BZ1613&gt;25,4,IF(BZ1613&gt;18,3,IF(BZ1613&gt;12,2,IF(BZ1613&gt;4,1,0))))-BX1613-2+1</f>
        <v/>
      </c>
      <c r="CE1613" s="30" t="n"/>
      <c r="CF1613" s="64">
        <f>CD1613*CI1613</f>
        <v/>
      </c>
      <c r="CG1613" s="65">
        <f>F1613-BY1613+1</f>
        <v/>
      </c>
      <c r="CH1613" s="64">
        <f>CE1613*16</f>
        <v/>
      </c>
      <c r="CI1613" s="66">
        <f>VLOOKUP(A1613,[1]DATA!$A$6:$AI$331,34,0)</f>
        <v/>
      </c>
      <c r="CJ1613" s="67">
        <f>VLOOKUP(A1613,[2]CHAMCONG!A$7:CI$333,79,0)</f>
        <v/>
      </c>
      <c r="CK1613" s="68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62">
        <f>COUNTIF($G1614:$BP1614,"a")+COUNTIF($G1614:$BP1614,"r0,a5")/2+COUNTIF($G1614:$BP1614,"p5,a5")/2</f>
        <v/>
      </c>
      <c r="BR1614" s="62">
        <f>COUNTIF($G1614:$BP1614,"d")+COUNTIF($G1614:$BP1614,"r0,d5")/2+COUNTIF($G1614:$BP1614,"p5,d5")/2</f>
        <v/>
      </c>
      <c r="BS1614" s="62">
        <f>COUNTIF($G1614:$BP1614,"b")+COUNTIF($G1614:$BP1614,"r0,b5")/2+COUNTIF($G1614:$BP1614,"p5,b5")/2</f>
        <v/>
      </c>
      <c r="BT1614" s="62">
        <f>COUNTIF($G1614:$BP1614,"c")+COUNTIF($G1614:$BP1614,"r0,c5")/2+COUNTIF($G1614:$BP1614,"p5,c5")/2</f>
        <v/>
      </c>
      <c r="BU1614" s="62">
        <f>COUNTIF($G1614:$BP1614,"KH")+COUNTIF($G1614:$BP1614,"TL")+COUNTIF($G1614:$BP1614,"L")</f>
        <v/>
      </c>
      <c r="BV1614" s="62" t="n"/>
      <c r="BW1614" s="62">
        <f>COUNTIF($G1614:$BP1614,"hh")</f>
        <v/>
      </c>
      <c r="BX1614" s="62">
        <f>COUNTIF($G1614:$BP1614,"nt7")</f>
        <v/>
      </c>
      <c r="BY1614" s="62">
        <f>COUNTIF($G1614:$BP1614,"P")+COUNTIF($G1614:$BP1614,"p5,a5")/2+COUNTIF($G1614:$BP1614,"p5,b5")/2+COUNTIF($G1614:$BP1614,"p5,c5")/2+COUNTIF($G1614:$BP1614,"p5,d5")/2</f>
        <v/>
      </c>
      <c r="BZ1614" s="63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4">
        <f>IF(BZ1614&gt;25,4,IF(BZ1614&gt;18,3,IF(BZ1614&gt;12,2,IF(BZ1614&gt;4,1,0))))-BX1614-2+1</f>
        <v/>
      </c>
      <c r="CE1614" s="30" t="n"/>
      <c r="CF1614" s="64">
        <f>CD1614*CI1614</f>
        <v/>
      </c>
      <c r="CG1614" s="65">
        <f>F1614-BY1614+1</f>
        <v/>
      </c>
      <c r="CH1614" s="64">
        <f>CE1614*16</f>
        <v/>
      </c>
      <c r="CI1614" s="66">
        <f>VLOOKUP(A1614,[1]DATA!$A$6:$AI$331,34,0)</f>
        <v/>
      </c>
      <c r="CJ1614" s="67">
        <f>VLOOKUP(A1614,[2]CHAMCONG!A$7:CI$333,79,0)</f>
        <v/>
      </c>
      <c r="CK1614" s="68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62">
        <f>COUNTIF($G1615:$BP1615,"a")+COUNTIF($G1615:$BP1615,"r0,a5")/2+COUNTIF($G1615:$BP1615,"p5,a5")/2</f>
        <v/>
      </c>
      <c r="BR1615" s="62">
        <f>COUNTIF($G1615:$BP1615,"d")+COUNTIF($G1615:$BP1615,"r0,d5")/2+COUNTIF($G1615:$BP1615,"p5,d5")/2</f>
        <v/>
      </c>
      <c r="BS1615" s="62">
        <f>COUNTIF($G1615:$BP1615,"b")+COUNTIF($G1615:$BP1615,"r0,b5")/2+COUNTIF($G1615:$BP1615,"p5,b5")/2</f>
        <v/>
      </c>
      <c r="BT1615" s="62">
        <f>COUNTIF($G1615:$BP1615,"c")+COUNTIF($G1615:$BP1615,"r0,c5")/2+COUNTIF($G1615:$BP1615,"p5,c5")/2</f>
        <v/>
      </c>
      <c r="BU1615" s="62">
        <f>COUNTIF($G1615:$BP1615,"KH")+COUNTIF($G1615:$BP1615,"TL")+COUNTIF($G1615:$BP1615,"L")</f>
        <v/>
      </c>
      <c r="BV1615" s="62" t="n"/>
      <c r="BW1615" s="62">
        <f>COUNTIF($G1615:$BP1615,"hh")</f>
        <v/>
      </c>
      <c r="BX1615" s="62">
        <f>COUNTIF($G1615:$BP1615,"nt7")</f>
        <v/>
      </c>
      <c r="BY1615" s="62">
        <f>COUNTIF($G1615:$BP1615,"P")+COUNTIF($G1615:$BP1615,"p5,a5")/2+COUNTIF($G1615:$BP1615,"p5,b5")/2+COUNTIF($G1615:$BP1615,"p5,c5")/2+COUNTIF($G1615:$BP1615,"p5,d5")/2</f>
        <v/>
      </c>
      <c r="BZ1615" s="63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4">
        <f>IF(BZ1615&gt;25,4,IF(BZ1615&gt;18,3,IF(BZ1615&gt;12,2,IF(BZ1615&gt;4,1,0))))-BX1615-2+1</f>
        <v/>
      </c>
      <c r="CE1615" s="30" t="n"/>
      <c r="CF1615" s="64">
        <f>CD1615*CI1615</f>
        <v/>
      </c>
      <c r="CG1615" s="65">
        <f>F1615-BY1615+1</f>
        <v/>
      </c>
      <c r="CH1615" s="64">
        <f>CE1615*16</f>
        <v/>
      </c>
      <c r="CI1615" s="66">
        <f>VLOOKUP(A1615,[1]DATA!$A$6:$AI$331,34,0)</f>
        <v/>
      </c>
      <c r="CJ1615" s="67">
        <f>VLOOKUP(A1615,[2]CHAMCONG!A$7:CI$333,79,0)</f>
        <v/>
      </c>
      <c r="CK1615" s="68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62">
        <f>COUNTIF($G1616:$BP1616,"a")+COUNTIF($G1616:$BP1616,"r0,a5")/2+COUNTIF($G1616:$BP1616,"p5,a5")/2</f>
        <v/>
      </c>
      <c r="BR1616" s="62">
        <f>COUNTIF($G1616:$BP1616,"d")+COUNTIF($G1616:$BP1616,"r0,d5")/2+COUNTIF($G1616:$BP1616,"p5,d5")/2</f>
        <v/>
      </c>
      <c r="BS1616" s="62">
        <f>COUNTIF($G1616:$BP1616,"b")+COUNTIF($G1616:$BP1616,"r0,b5")/2+COUNTIF($G1616:$BP1616,"p5,b5")/2</f>
        <v/>
      </c>
      <c r="BT1616" s="62">
        <f>COUNTIF($G1616:$BP1616,"c")+COUNTIF($G1616:$BP1616,"r0,c5")/2+COUNTIF($G1616:$BP1616,"p5,c5")/2</f>
        <v/>
      </c>
      <c r="BU1616" s="62">
        <f>COUNTIF($G1616:$BP1616,"KH")+COUNTIF($G1616:$BP1616,"TL")+COUNTIF($G1616:$BP1616,"L")</f>
        <v/>
      </c>
      <c r="BV1616" s="62" t="n"/>
      <c r="BW1616" s="62">
        <f>COUNTIF($G1616:$BP1616,"hh")</f>
        <v/>
      </c>
      <c r="BX1616" s="62">
        <f>COUNTIF($G1616:$BP1616,"nt7")</f>
        <v/>
      </c>
      <c r="BY1616" s="62">
        <f>COUNTIF($G1616:$BP1616,"P")+COUNTIF($G1616:$BP1616,"p5,a5")/2+COUNTIF($G1616:$BP1616,"p5,b5")/2+COUNTIF($G1616:$BP1616,"p5,c5")/2+COUNTIF($G1616:$BP1616,"p5,d5")/2</f>
        <v/>
      </c>
      <c r="BZ1616" s="63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4">
        <f>IF(BZ1616&gt;25,4,IF(BZ1616&gt;18,3,IF(BZ1616&gt;12,2,IF(BZ1616&gt;4,1,0))))-BX1616-2+1</f>
        <v/>
      </c>
      <c r="CE1616" s="30" t="n"/>
      <c r="CF1616" s="64">
        <f>CD1616*CI1616</f>
        <v/>
      </c>
      <c r="CG1616" s="65">
        <f>F1616-BY1616+1</f>
        <v/>
      </c>
      <c r="CH1616" s="64">
        <f>CE1616*16</f>
        <v/>
      </c>
      <c r="CI1616" s="66">
        <f>VLOOKUP(A1616,[1]DATA!$A$6:$AI$331,34,0)</f>
        <v/>
      </c>
      <c r="CJ1616" s="67">
        <f>VLOOKUP(A1616,[2]CHAMCONG!A$7:CI$333,79,0)</f>
        <v/>
      </c>
      <c r="CK1616" s="68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62">
        <f>COUNTIF($G1617:$BP1617,"a")+COUNTIF($G1617:$BP1617,"r0,a5")/2+COUNTIF($G1617:$BP1617,"p5,a5")/2</f>
        <v/>
      </c>
      <c r="BR1617" s="62">
        <f>COUNTIF($G1617:$BP1617,"d")+COUNTIF($G1617:$BP1617,"r0,d5")/2+COUNTIF($G1617:$BP1617,"p5,d5")/2</f>
        <v/>
      </c>
      <c r="BS1617" s="62">
        <f>COUNTIF($G1617:$BP1617,"b")+COUNTIF($G1617:$BP1617,"r0,b5")/2+COUNTIF($G1617:$BP1617,"p5,b5")/2</f>
        <v/>
      </c>
      <c r="BT1617" s="62">
        <f>COUNTIF($G1617:$BP1617,"c")+COUNTIF($G1617:$BP1617,"r0,c5")/2+COUNTIF($G1617:$BP1617,"p5,c5")/2</f>
        <v/>
      </c>
      <c r="BU1617" s="62">
        <f>COUNTIF($G1617:$BP1617,"KH")+COUNTIF($G1617:$BP1617,"TL")+COUNTIF($G1617:$BP1617,"L")</f>
        <v/>
      </c>
      <c r="BV1617" s="62" t="n"/>
      <c r="BW1617" s="62">
        <f>COUNTIF($G1617:$BP1617,"hh")</f>
        <v/>
      </c>
      <c r="BX1617" s="62">
        <f>COUNTIF($G1617:$BP1617,"nt7")</f>
        <v/>
      </c>
      <c r="BY1617" s="62">
        <f>COUNTIF($G1617:$BP1617,"P")+COUNTIF($G1617:$BP1617,"p5,a5")/2+COUNTIF($G1617:$BP1617,"p5,b5")/2+COUNTIF($G1617:$BP1617,"p5,c5")/2+COUNTIF($G1617:$BP1617,"p5,d5")/2</f>
        <v/>
      </c>
      <c r="BZ1617" s="63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4">
        <f>IF(BZ1617&gt;25,4,IF(BZ1617&gt;18,3,IF(BZ1617&gt;12,2,IF(BZ1617&gt;4,1,0))))-BX1617-2+1</f>
        <v/>
      </c>
      <c r="CE1617" s="30" t="n"/>
      <c r="CF1617" s="64">
        <f>CD1617*CI1617</f>
        <v/>
      </c>
      <c r="CG1617" s="65">
        <f>F1617-BY1617+1</f>
        <v/>
      </c>
      <c r="CH1617" s="64">
        <f>CE1617*16</f>
        <v/>
      </c>
      <c r="CI1617" s="66">
        <f>VLOOKUP(A1617,[1]DATA!$A$6:$AI$331,34,0)</f>
        <v/>
      </c>
      <c r="CJ1617" s="67">
        <f>VLOOKUP(A1617,[2]CHAMCONG!A$7:CI$333,79,0)</f>
        <v/>
      </c>
      <c r="CK1617" s="68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62">
        <f>COUNTIF($G1618:$BP1618,"a")+COUNTIF($G1618:$BP1618,"r0,a5")/2+COUNTIF($G1618:$BP1618,"p5,a5")/2</f>
        <v/>
      </c>
      <c r="BR1618" s="62">
        <f>COUNTIF($G1618:$BP1618,"d")+COUNTIF($G1618:$BP1618,"r0,d5")/2+COUNTIF($G1618:$BP1618,"p5,d5")/2</f>
        <v/>
      </c>
      <c r="BS1618" s="62">
        <f>COUNTIF($G1618:$BP1618,"b")+COUNTIF($G1618:$BP1618,"r0,b5")/2+COUNTIF($G1618:$BP1618,"p5,b5")/2</f>
        <v/>
      </c>
      <c r="BT1618" s="62">
        <f>COUNTIF($G1618:$BP1618,"c")+COUNTIF($G1618:$BP1618,"r0,c5")/2+COUNTIF($G1618:$BP1618,"p5,c5")/2</f>
        <v/>
      </c>
      <c r="BU1618" s="62">
        <f>COUNTIF($G1618:$BP1618,"KH")+COUNTIF($G1618:$BP1618,"TL")+COUNTIF($G1618:$BP1618,"L")</f>
        <v/>
      </c>
      <c r="BV1618" s="62" t="n"/>
      <c r="BW1618" s="62">
        <f>COUNTIF($G1618:$BP1618,"hh")</f>
        <v/>
      </c>
      <c r="BX1618" s="62">
        <f>COUNTIF($G1618:$BP1618,"nt7")</f>
        <v/>
      </c>
      <c r="BY1618" s="62">
        <f>COUNTIF($G1618:$BP1618,"P")+COUNTIF($G1618:$BP1618,"p5,a5")/2+COUNTIF($G1618:$BP1618,"p5,b5")/2+COUNTIF($G1618:$BP1618,"p5,c5")/2+COUNTIF($G1618:$BP1618,"p5,d5")/2</f>
        <v/>
      </c>
      <c r="BZ1618" s="63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4">
        <f>IF(BZ1618&gt;25,4,IF(BZ1618&gt;18,3,IF(BZ1618&gt;12,2,IF(BZ1618&gt;4,1,0))))-BX1618-2+1</f>
        <v/>
      </c>
      <c r="CE1618" s="30" t="n"/>
      <c r="CF1618" s="64">
        <f>CD1618*CI1618</f>
        <v/>
      </c>
      <c r="CG1618" s="65">
        <f>F1618-BY1618+1</f>
        <v/>
      </c>
      <c r="CH1618" s="64">
        <f>CE1618*16</f>
        <v/>
      </c>
      <c r="CI1618" s="66">
        <f>VLOOKUP(A1618,[1]DATA!$A$6:$AI$331,34,0)</f>
        <v/>
      </c>
      <c r="CJ1618" s="67">
        <f>VLOOKUP(A1618,[2]CHAMCONG!A$7:CI$333,79,0)</f>
        <v/>
      </c>
      <c r="CK1618" s="68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62">
        <f>COUNTIF($G1619:$BP1619,"a")+COUNTIF($G1619:$BP1619,"r0,a5")/2+COUNTIF($G1619:$BP1619,"p5,a5")/2</f>
        <v/>
      </c>
      <c r="BR1619" s="62">
        <f>COUNTIF($G1619:$BP1619,"d")+COUNTIF($G1619:$BP1619,"r0,d5")/2+COUNTIF($G1619:$BP1619,"p5,d5")/2</f>
        <v/>
      </c>
      <c r="BS1619" s="62">
        <f>COUNTIF($G1619:$BP1619,"b")+COUNTIF($G1619:$BP1619,"r0,b5")/2+COUNTIF($G1619:$BP1619,"p5,b5")/2</f>
        <v/>
      </c>
      <c r="BT1619" s="62">
        <f>COUNTIF($G1619:$BP1619,"c")+COUNTIF($G1619:$BP1619,"r0,c5")/2+COUNTIF($G1619:$BP1619,"p5,c5")/2</f>
        <v/>
      </c>
      <c r="BU1619" s="62">
        <f>COUNTIF($G1619:$BP1619,"KH")+COUNTIF($G1619:$BP1619,"TL")+COUNTIF($G1619:$BP1619,"L")</f>
        <v/>
      </c>
      <c r="BV1619" s="62" t="n"/>
      <c r="BW1619" s="62">
        <f>COUNTIF($G1619:$BP1619,"hh")</f>
        <v/>
      </c>
      <c r="BX1619" s="62">
        <f>COUNTIF($G1619:$BP1619,"nt7")</f>
        <v/>
      </c>
      <c r="BY1619" s="62">
        <f>COUNTIF($G1619:$BP1619,"P")+COUNTIF($G1619:$BP1619,"p5,a5")/2+COUNTIF($G1619:$BP1619,"p5,b5")/2+COUNTIF($G1619:$BP1619,"p5,c5")/2+COUNTIF($G1619:$BP1619,"p5,d5")/2</f>
        <v/>
      </c>
      <c r="BZ1619" s="63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4">
        <f>IF(BZ1619&gt;25,4,IF(BZ1619&gt;18,3,IF(BZ1619&gt;12,2,IF(BZ1619&gt;4,1,0))))-BX1619-2+1</f>
        <v/>
      </c>
      <c r="CE1619" s="30" t="n"/>
      <c r="CF1619" s="64">
        <f>CD1619*CI1619</f>
        <v/>
      </c>
      <c r="CG1619" s="65">
        <f>F1619-BY1619+1</f>
        <v/>
      </c>
      <c r="CH1619" s="64">
        <f>CE1619*16</f>
        <v/>
      </c>
      <c r="CI1619" s="66">
        <f>VLOOKUP(A1619,[1]DATA!$A$6:$AI$331,34,0)</f>
        <v/>
      </c>
      <c r="CJ1619" s="67">
        <f>VLOOKUP(A1619,[2]CHAMCONG!A$7:CI$333,79,0)</f>
        <v/>
      </c>
      <c r="CK1619" s="68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62">
        <f>COUNTIF($G1620:$BP1620,"a")+COUNTIF($G1620:$BP1620,"r0,a5")/2+COUNTIF($G1620:$BP1620,"p5,a5")/2</f>
        <v/>
      </c>
      <c r="BR1620" s="62">
        <f>COUNTIF($G1620:$BP1620,"d")+COUNTIF($G1620:$BP1620,"r0,d5")/2+COUNTIF($G1620:$BP1620,"p5,d5")/2</f>
        <v/>
      </c>
      <c r="BS1620" s="62">
        <f>COUNTIF($G1620:$BP1620,"b")+COUNTIF($G1620:$BP1620,"r0,b5")/2+COUNTIF($G1620:$BP1620,"p5,b5")/2</f>
        <v/>
      </c>
      <c r="BT1620" s="62">
        <f>COUNTIF($G1620:$BP1620,"c")+COUNTIF($G1620:$BP1620,"r0,c5")/2+COUNTIF($G1620:$BP1620,"p5,c5")/2</f>
        <v/>
      </c>
      <c r="BU1620" s="62">
        <f>COUNTIF($G1620:$BP1620,"KH")+COUNTIF($G1620:$BP1620,"TL")+COUNTIF($G1620:$BP1620,"L")</f>
        <v/>
      </c>
      <c r="BV1620" s="62" t="n"/>
      <c r="BW1620" s="62">
        <f>COUNTIF($G1620:$BP1620,"hh")</f>
        <v/>
      </c>
      <c r="BX1620" s="62">
        <f>COUNTIF($G1620:$BP1620,"nt7")</f>
        <v/>
      </c>
      <c r="BY1620" s="62">
        <f>COUNTIF($G1620:$BP1620,"P")+COUNTIF($G1620:$BP1620,"p5,a5")/2+COUNTIF($G1620:$BP1620,"p5,b5")/2+COUNTIF($G1620:$BP1620,"p5,c5")/2+COUNTIF($G1620:$BP1620,"p5,d5")/2</f>
        <v/>
      </c>
      <c r="BZ1620" s="63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4">
        <f>IF(BZ1620&gt;25,4,IF(BZ1620&gt;18,3,IF(BZ1620&gt;12,2,IF(BZ1620&gt;4,1,0))))-BX1620-2+1</f>
        <v/>
      </c>
      <c r="CE1620" s="30" t="n"/>
      <c r="CF1620" s="64">
        <f>CD1620*CI1620</f>
        <v/>
      </c>
      <c r="CG1620" s="65">
        <f>F1620-BY1620+1</f>
        <v/>
      </c>
      <c r="CH1620" s="64">
        <f>CE1620*16</f>
        <v/>
      </c>
      <c r="CI1620" s="66">
        <f>VLOOKUP(A1620,[1]DATA!$A$6:$AI$331,34,0)</f>
        <v/>
      </c>
      <c r="CJ1620" s="67">
        <f>VLOOKUP(A1620,[2]CHAMCONG!A$7:CI$333,79,0)</f>
        <v/>
      </c>
      <c r="CK1620" s="68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62">
        <f>COUNTIF($G1621:$BP1621,"a")+COUNTIF($G1621:$BP1621,"r0,a5")/2+COUNTIF($G1621:$BP1621,"p5,a5")/2</f>
        <v/>
      </c>
      <c r="BR1621" s="62">
        <f>COUNTIF($G1621:$BP1621,"d")+COUNTIF($G1621:$BP1621,"r0,d5")/2+COUNTIF($G1621:$BP1621,"p5,d5")/2</f>
        <v/>
      </c>
      <c r="BS1621" s="62">
        <f>COUNTIF($G1621:$BP1621,"b")+COUNTIF($G1621:$BP1621,"r0,b5")/2+COUNTIF($G1621:$BP1621,"p5,b5")/2</f>
        <v/>
      </c>
      <c r="BT1621" s="62">
        <f>COUNTIF($G1621:$BP1621,"c")+COUNTIF($G1621:$BP1621,"r0,c5")/2+COUNTIF($G1621:$BP1621,"p5,c5")/2</f>
        <v/>
      </c>
      <c r="BU1621" s="62">
        <f>COUNTIF($G1621:$BP1621,"KH")+COUNTIF($G1621:$BP1621,"TL")+COUNTIF($G1621:$BP1621,"L")</f>
        <v/>
      </c>
      <c r="BV1621" s="62" t="n"/>
      <c r="BW1621" s="62">
        <f>COUNTIF($G1621:$BP1621,"hh")</f>
        <v/>
      </c>
      <c r="BX1621" s="62">
        <f>COUNTIF($G1621:$BP1621,"nt7")</f>
        <v/>
      </c>
      <c r="BY1621" s="62">
        <f>COUNTIF($G1621:$BP1621,"P")+COUNTIF($G1621:$BP1621,"p5,a5")/2+COUNTIF($G1621:$BP1621,"p5,b5")/2+COUNTIF($G1621:$BP1621,"p5,c5")/2+COUNTIF($G1621:$BP1621,"p5,d5")/2</f>
        <v/>
      </c>
      <c r="BZ1621" s="63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4">
        <f>IF(BZ1621&gt;25,4,IF(BZ1621&gt;18,3,IF(BZ1621&gt;12,2,IF(BZ1621&gt;4,1,0))))-BX1621-2+1</f>
        <v/>
      </c>
      <c r="CE1621" s="30" t="n"/>
      <c r="CF1621" s="64">
        <f>CD1621*CI1621</f>
        <v/>
      </c>
      <c r="CG1621" s="65">
        <f>F1621-BY1621+1</f>
        <v/>
      </c>
      <c r="CH1621" s="64">
        <f>CE1621*16</f>
        <v/>
      </c>
      <c r="CI1621" s="66">
        <f>VLOOKUP(A1621,[1]DATA!$A$6:$AI$331,34,0)</f>
        <v/>
      </c>
      <c r="CJ1621" s="67">
        <f>VLOOKUP(A1621,[2]CHAMCONG!A$7:CI$333,79,0)</f>
        <v/>
      </c>
      <c r="CK1621" s="68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62">
        <f>COUNTIF($G1622:$BP1622,"a")+COUNTIF($G1622:$BP1622,"r0,a5")/2+COUNTIF($G1622:$BP1622,"p5,a5")/2</f>
        <v/>
      </c>
      <c r="BR1622" s="62">
        <f>COUNTIF($G1622:$BP1622,"d")+COUNTIF($G1622:$BP1622,"r0,d5")/2+COUNTIF($G1622:$BP1622,"p5,d5")/2</f>
        <v/>
      </c>
      <c r="BS1622" s="62">
        <f>COUNTIF($G1622:$BP1622,"b")+COUNTIF($G1622:$BP1622,"r0,b5")/2+COUNTIF($G1622:$BP1622,"p5,b5")/2</f>
        <v/>
      </c>
      <c r="BT1622" s="62">
        <f>COUNTIF($G1622:$BP1622,"c")+COUNTIF($G1622:$BP1622,"r0,c5")/2+COUNTIF($G1622:$BP1622,"p5,c5")/2</f>
        <v/>
      </c>
      <c r="BU1622" s="62">
        <f>COUNTIF($G1622:$BP1622,"KH")+COUNTIF($G1622:$BP1622,"TL")+COUNTIF($G1622:$BP1622,"L")</f>
        <v/>
      </c>
      <c r="BV1622" s="62" t="n"/>
      <c r="BW1622" s="62">
        <f>COUNTIF($G1622:$BP1622,"hh")</f>
        <v/>
      </c>
      <c r="BX1622" s="62">
        <f>COUNTIF($G1622:$BP1622,"nt7")</f>
        <v/>
      </c>
      <c r="BY1622" s="62">
        <f>COUNTIF($G1622:$BP1622,"P")+COUNTIF($G1622:$BP1622,"p5,a5")/2+COUNTIF($G1622:$BP1622,"p5,b5")/2+COUNTIF($G1622:$BP1622,"p5,c5")/2+COUNTIF($G1622:$BP1622,"p5,d5")/2</f>
        <v/>
      </c>
      <c r="BZ1622" s="63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4">
        <f>IF(BZ1622&gt;25,4,IF(BZ1622&gt;18,3,IF(BZ1622&gt;12,2,IF(BZ1622&gt;4,1,0))))-BX1622-2+1</f>
        <v/>
      </c>
      <c r="CE1622" s="30" t="n"/>
      <c r="CF1622" s="64">
        <f>CD1622*CI1622</f>
        <v/>
      </c>
      <c r="CG1622" s="65">
        <f>F1622-BY1622+1</f>
        <v/>
      </c>
      <c r="CH1622" s="64">
        <f>CE1622*16</f>
        <v/>
      </c>
      <c r="CI1622" s="66">
        <f>VLOOKUP(A1622,[1]DATA!$A$6:$AI$331,34,0)</f>
        <v/>
      </c>
      <c r="CJ1622" s="67">
        <f>VLOOKUP(A1622,[2]CHAMCONG!A$7:CI$333,79,0)</f>
        <v/>
      </c>
      <c r="CK1622" s="68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62">
        <f>COUNTIF($G1623:$BP1623,"a")+COUNTIF($G1623:$BP1623,"r0,a5")/2+COUNTIF($G1623:$BP1623,"p5,a5")/2</f>
        <v/>
      </c>
      <c r="BR1623" s="62">
        <f>COUNTIF($G1623:$BP1623,"d")+COUNTIF($G1623:$BP1623,"r0,d5")/2+COUNTIF($G1623:$BP1623,"p5,d5")/2</f>
        <v/>
      </c>
      <c r="BS1623" s="62">
        <f>COUNTIF($G1623:$BP1623,"b")+COUNTIF($G1623:$BP1623,"r0,b5")/2+COUNTIF($G1623:$BP1623,"p5,b5")/2</f>
        <v/>
      </c>
      <c r="BT1623" s="62">
        <f>COUNTIF($G1623:$BP1623,"c")+COUNTIF($G1623:$BP1623,"r0,c5")/2+COUNTIF($G1623:$BP1623,"p5,c5")/2</f>
        <v/>
      </c>
      <c r="BU1623" s="62">
        <f>COUNTIF($G1623:$BP1623,"KH")+COUNTIF($G1623:$BP1623,"TL")+COUNTIF($G1623:$BP1623,"L")</f>
        <v/>
      </c>
      <c r="BV1623" s="62" t="n"/>
      <c r="BW1623" s="62">
        <f>COUNTIF($G1623:$BP1623,"hh")</f>
        <v/>
      </c>
      <c r="BX1623" s="62">
        <f>COUNTIF($G1623:$BP1623,"nt7")</f>
        <v/>
      </c>
      <c r="BY1623" s="62">
        <f>COUNTIF($G1623:$BP1623,"P")+COUNTIF($G1623:$BP1623,"p5,a5")/2+COUNTIF($G1623:$BP1623,"p5,b5")/2+COUNTIF($G1623:$BP1623,"p5,c5")/2+COUNTIF($G1623:$BP1623,"p5,d5")/2</f>
        <v/>
      </c>
      <c r="BZ1623" s="63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4">
        <f>IF(BZ1623&gt;25,4,IF(BZ1623&gt;18,3,IF(BZ1623&gt;12,2,IF(BZ1623&gt;4,1,0))))-BX1623-2+1</f>
        <v/>
      </c>
      <c r="CE1623" s="30" t="n"/>
      <c r="CF1623" s="64">
        <f>CD1623*CI1623</f>
        <v/>
      </c>
      <c r="CG1623" s="65">
        <f>F1623-BY1623+1</f>
        <v/>
      </c>
      <c r="CH1623" s="64">
        <f>CE1623*16</f>
        <v/>
      </c>
      <c r="CI1623" s="66">
        <f>VLOOKUP(A1623,[1]DATA!$A$6:$AI$331,34,0)</f>
        <v/>
      </c>
      <c r="CJ1623" s="67">
        <f>VLOOKUP(A1623,[2]CHAMCONG!A$7:CI$333,79,0)</f>
        <v/>
      </c>
      <c r="CK1623" s="68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62">
        <f>COUNTIF($G1624:$BP1624,"a")+COUNTIF($G1624:$BP1624,"r0,a5")/2+COUNTIF($G1624:$BP1624,"p5,a5")/2</f>
        <v/>
      </c>
      <c r="BR1624" s="62">
        <f>COUNTIF($G1624:$BP1624,"d")+COUNTIF($G1624:$BP1624,"r0,d5")/2+COUNTIF($G1624:$BP1624,"p5,d5")/2</f>
        <v/>
      </c>
      <c r="BS1624" s="62">
        <f>COUNTIF($G1624:$BP1624,"b")+COUNTIF($G1624:$BP1624,"r0,b5")/2+COUNTIF($G1624:$BP1624,"p5,b5")/2</f>
        <v/>
      </c>
      <c r="BT1624" s="62">
        <f>COUNTIF($G1624:$BP1624,"c")+COUNTIF($G1624:$BP1624,"r0,c5")/2+COUNTIF($G1624:$BP1624,"p5,c5")/2</f>
        <v/>
      </c>
      <c r="BU1624" s="62">
        <f>COUNTIF($G1624:$BP1624,"KH")+COUNTIF($G1624:$BP1624,"TL")+COUNTIF($G1624:$BP1624,"L")</f>
        <v/>
      </c>
      <c r="BV1624" s="62" t="n"/>
      <c r="BW1624" s="62">
        <f>COUNTIF($G1624:$BP1624,"hh")</f>
        <v/>
      </c>
      <c r="BX1624" s="62">
        <f>COUNTIF($G1624:$BP1624,"nt7")</f>
        <v/>
      </c>
      <c r="BY1624" s="62">
        <f>COUNTIF($G1624:$BP1624,"P")+COUNTIF($G1624:$BP1624,"p5,a5")/2+COUNTIF($G1624:$BP1624,"p5,b5")/2+COUNTIF($G1624:$BP1624,"p5,c5")/2+COUNTIF($G1624:$BP1624,"p5,d5")/2</f>
        <v/>
      </c>
      <c r="BZ1624" s="63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4">
        <f>IF(BZ1624&gt;25,4,IF(BZ1624&gt;18,3,IF(BZ1624&gt;12,2,IF(BZ1624&gt;4,1,0))))-BX1624-2+1</f>
        <v/>
      </c>
      <c r="CE1624" s="30" t="n"/>
      <c r="CF1624" s="64">
        <f>CD1624*CI1624</f>
        <v/>
      </c>
      <c r="CG1624" s="65">
        <f>F1624-BY1624+1</f>
        <v/>
      </c>
      <c r="CH1624" s="64">
        <f>CE1624*16</f>
        <v/>
      </c>
      <c r="CI1624" s="66">
        <f>VLOOKUP(A1624,[1]DATA!$A$6:$AI$331,34,0)</f>
        <v/>
      </c>
      <c r="CJ1624" s="67">
        <f>VLOOKUP(A1624,[2]CHAMCONG!A$7:CI$333,79,0)</f>
        <v/>
      </c>
      <c r="CK1624" s="68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62">
        <f>COUNTIF($G1625:$BP1625,"a")+COUNTIF($G1625:$BP1625,"r0,a5")/2+COUNTIF($G1625:$BP1625,"p5,a5")/2</f>
        <v/>
      </c>
      <c r="BR1625" s="62">
        <f>COUNTIF($G1625:$BP1625,"d")+COUNTIF($G1625:$BP1625,"r0,d5")/2+COUNTIF($G1625:$BP1625,"p5,d5")/2</f>
        <v/>
      </c>
      <c r="BS1625" s="62">
        <f>COUNTIF($G1625:$BP1625,"b")+COUNTIF($G1625:$BP1625,"r0,b5")/2+COUNTIF($G1625:$BP1625,"p5,b5")/2</f>
        <v/>
      </c>
      <c r="BT1625" s="62">
        <f>COUNTIF($G1625:$BP1625,"c")+COUNTIF($G1625:$BP1625,"r0,c5")/2+COUNTIF($G1625:$BP1625,"p5,c5")/2</f>
        <v/>
      </c>
      <c r="BU1625" s="62">
        <f>COUNTIF($G1625:$BP1625,"KH")+COUNTIF($G1625:$BP1625,"TL")+COUNTIF($G1625:$BP1625,"L")</f>
        <v/>
      </c>
      <c r="BV1625" s="62" t="n"/>
      <c r="BW1625" s="62">
        <f>COUNTIF($G1625:$BP1625,"hh")</f>
        <v/>
      </c>
      <c r="BX1625" s="62">
        <f>COUNTIF($G1625:$BP1625,"nt7")</f>
        <v/>
      </c>
      <c r="BY1625" s="62">
        <f>COUNTIF($G1625:$BP1625,"P")+COUNTIF($G1625:$BP1625,"p5,a5")/2+COUNTIF($G1625:$BP1625,"p5,b5")/2+COUNTIF($G1625:$BP1625,"p5,c5")/2+COUNTIF($G1625:$BP1625,"p5,d5")/2</f>
        <v/>
      </c>
      <c r="BZ1625" s="63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4">
        <f>IF(BZ1625&gt;25,4,IF(BZ1625&gt;18,3,IF(BZ1625&gt;12,2,IF(BZ1625&gt;4,1,0))))-BX1625-2+1</f>
        <v/>
      </c>
      <c r="CE1625" s="30" t="n"/>
      <c r="CF1625" s="64">
        <f>CD1625*CI1625</f>
        <v/>
      </c>
      <c r="CG1625" s="65">
        <f>F1625-BY1625+1</f>
        <v/>
      </c>
      <c r="CH1625" s="64">
        <f>CE1625*16</f>
        <v/>
      </c>
      <c r="CI1625" s="66">
        <f>VLOOKUP(A1625,[1]DATA!$A$6:$AI$331,34,0)</f>
        <v/>
      </c>
      <c r="CJ1625" s="67">
        <f>VLOOKUP(A1625,[2]CHAMCONG!A$7:CI$333,79,0)</f>
        <v/>
      </c>
      <c r="CK1625" s="68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62">
        <f>COUNTIF($G1626:$BP1626,"a")+COUNTIF($G1626:$BP1626,"r0,a5")/2+COUNTIF($G1626:$BP1626,"p5,a5")/2</f>
        <v/>
      </c>
      <c r="BR1626" s="62">
        <f>COUNTIF($G1626:$BP1626,"d")+COUNTIF($G1626:$BP1626,"r0,d5")/2+COUNTIF($G1626:$BP1626,"p5,d5")/2</f>
        <v/>
      </c>
      <c r="BS1626" s="62">
        <f>COUNTIF($G1626:$BP1626,"b")+COUNTIF($G1626:$BP1626,"r0,b5")/2+COUNTIF($G1626:$BP1626,"p5,b5")/2</f>
        <v/>
      </c>
      <c r="BT1626" s="62">
        <f>COUNTIF($G1626:$BP1626,"c")+COUNTIF($G1626:$BP1626,"r0,c5")/2+COUNTIF($G1626:$BP1626,"p5,c5")/2</f>
        <v/>
      </c>
      <c r="BU1626" s="62">
        <f>COUNTIF($G1626:$BP1626,"KH")+COUNTIF($G1626:$BP1626,"TL")+COUNTIF($G1626:$BP1626,"L")</f>
        <v/>
      </c>
      <c r="BV1626" s="62" t="n"/>
      <c r="BW1626" s="62">
        <f>COUNTIF($G1626:$BP1626,"hh")</f>
        <v/>
      </c>
      <c r="BX1626" s="62">
        <f>COUNTIF($G1626:$BP1626,"nt7")</f>
        <v/>
      </c>
      <c r="BY1626" s="62">
        <f>COUNTIF($G1626:$BP1626,"P")+COUNTIF($G1626:$BP1626,"p5,a5")/2+COUNTIF($G1626:$BP1626,"p5,b5")/2+COUNTIF($G1626:$BP1626,"p5,c5")/2+COUNTIF($G1626:$BP1626,"p5,d5")/2</f>
        <v/>
      </c>
      <c r="BZ1626" s="63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4">
        <f>IF(BZ1626&gt;25,4,IF(BZ1626&gt;18,3,IF(BZ1626&gt;12,2,IF(BZ1626&gt;4,1,0))))-BX1626-2+1</f>
        <v/>
      </c>
      <c r="CE1626" s="30" t="n"/>
      <c r="CF1626" s="64">
        <f>CD1626*CI1626</f>
        <v/>
      </c>
      <c r="CG1626" s="65">
        <f>F1626-BY1626+1</f>
        <v/>
      </c>
      <c r="CH1626" s="64">
        <f>CE1626*16</f>
        <v/>
      </c>
      <c r="CI1626" s="66">
        <f>VLOOKUP(A1626,[1]DATA!$A$6:$AI$331,34,0)</f>
        <v/>
      </c>
      <c r="CJ1626" s="67">
        <f>VLOOKUP(A1626,[2]CHAMCONG!A$7:CI$333,79,0)</f>
        <v/>
      </c>
      <c r="CK1626" s="68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62">
        <f>COUNTIF($G1627:$BP1627,"a")+COUNTIF($G1627:$BP1627,"r0,a5")/2+COUNTIF($G1627:$BP1627,"p5,a5")/2</f>
        <v/>
      </c>
      <c r="BR1627" s="62">
        <f>COUNTIF($G1627:$BP1627,"d")+COUNTIF($G1627:$BP1627,"r0,d5")/2+COUNTIF($G1627:$BP1627,"p5,d5")/2</f>
        <v/>
      </c>
      <c r="BS1627" s="62">
        <f>COUNTIF($G1627:$BP1627,"b")+COUNTIF($G1627:$BP1627,"r0,b5")/2+COUNTIF($G1627:$BP1627,"p5,b5")/2</f>
        <v/>
      </c>
      <c r="BT1627" s="62">
        <f>COUNTIF($G1627:$BP1627,"c")+COUNTIF($G1627:$BP1627,"r0,c5")/2+COUNTIF($G1627:$BP1627,"p5,c5")/2</f>
        <v/>
      </c>
      <c r="BU1627" s="62">
        <f>COUNTIF($G1627:$BP1627,"KH")+COUNTIF($G1627:$BP1627,"TL")+COUNTIF($G1627:$BP1627,"L")</f>
        <v/>
      </c>
      <c r="BV1627" s="62" t="n"/>
      <c r="BW1627" s="62">
        <f>COUNTIF($G1627:$BP1627,"hh")</f>
        <v/>
      </c>
      <c r="BX1627" s="62">
        <f>COUNTIF($G1627:$BP1627,"nt7")</f>
        <v/>
      </c>
      <c r="BY1627" s="62">
        <f>COUNTIF($G1627:$BP1627,"P")+COUNTIF($G1627:$BP1627,"p5,a5")/2+COUNTIF($G1627:$BP1627,"p5,b5")/2+COUNTIF($G1627:$BP1627,"p5,c5")/2+COUNTIF($G1627:$BP1627,"p5,d5")/2</f>
        <v/>
      </c>
      <c r="BZ1627" s="63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4">
        <f>IF(BZ1627&gt;25,4,IF(BZ1627&gt;18,3,IF(BZ1627&gt;12,2,IF(BZ1627&gt;4,1,0))))-BX1627-2+1</f>
        <v/>
      </c>
      <c r="CE1627" s="30" t="n"/>
      <c r="CF1627" s="64">
        <f>CD1627*CI1627</f>
        <v/>
      </c>
      <c r="CG1627" s="65">
        <f>F1627-BY1627+1</f>
        <v/>
      </c>
      <c r="CH1627" s="64">
        <f>CE1627*16</f>
        <v/>
      </c>
      <c r="CI1627" s="66">
        <f>VLOOKUP(A1627,[1]DATA!$A$6:$AI$331,34,0)</f>
        <v/>
      </c>
      <c r="CJ1627" s="67">
        <f>VLOOKUP(A1627,[2]CHAMCONG!A$7:CI$333,79,0)</f>
        <v/>
      </c>
      <c r="CK1627" s="68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62">
        <f>COUNTIF($G1628:$BP1628,"a")+COUNTIF($G1628:$BP1628,"r0,a5")/2+COUNTIF($G1628:$BP1628,"p5,a5")/2</f>
        <v/>
      </c>
      <c r="BR1628" s="62">
        <f>COUNTIF($G1628:$BP1628,"d")+COUNTIF($G1628:$BP1628,"r0,d5")/2+COUNTIF($G1628:$BP1628,"p5,d5")/2</f>
        <v/>
      </c>
      <c r="BS1628" s="62">
        <f>COUNTIF($G1628:$BP1628,"b")+COUNTIF($G1628:$BP1628,"r0,b5")/2+COUNTIF($G1628:$BP1628,"p5,b5")/2</f>
        <v/>
      </c>
      <c r="BT1628" s="62">
        <f>COUNTIF($G1628:$BP1628,"c")+COUNTIF($G1628:$BP1628,"r0,c5")/2+COUNTIF($G1628:$BP1628,"p5,c5")/2</f>
        <v/>
      </c>
      <c r="BU1628" s="62">
        <f>COUNTIF($G1628:$BP1628,"KH")+COUNTIF($G1628:$BP1628,"TL")+COUNTIF($G1628:$BP1628,"L")</f>
        <v/>
      </c>
      <c r="BV1628" s="62" t="n"/>
      <c r="BW1628" s="62">
        <f>COUNTIF($G1628:$BP1628,"hh")</f>
        <v/>
      </c>
      <c r="BX1628" s="62">
        <f>COUNTIF($G1628:$BP1628,"nt7")</f>
        <v/>
      </c>
      <c r="BY1628" s="62">
        <f>COUNTIF($G1628:$BP1628,"P")+COUNTIF($G1628:$BP1628,"p5,a5")/2+COUNTIF($G1628:$BP1628,"p5,b5")/2+COUNTIF($G1628:$BP1628,"p5,c5")/2+COUNTIF($G1628:$BP1628,"p5,d5")/2</f>
        <v/>
      </c>
      <c r="BZ1628" s="63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4">
        <f>IF(BZ1628&gt;25,4,IF(BZ1628&gt;18,3,IF(BZ1628&gt;12,2,IF(BZ1628&gt;4,1,0))))-BX1628-2+1</f>
        <v/>
      </c>
      <c r="CE1628" s="30" t="n"/>
      <c r="CF1628" s="64">
        <f>CD1628*CI1628</f>
        <v/>
      </c>
      <c r="CG1628" s="65">
        <f>F1628-BY1628+1</f>
        <v/>
      </c>
      <c r="CH1628" s="64">
        <f>CE1628*16</f>
        <v/>
      </c>
      <c r="CI1628" s="66">
        <f>VLOOKUP(A1628,[1]DATA!$A$6:$AI$331,34,0)</f>
        <v/>
      </c>
      <c r="CJ1628" s="67">
        <f>VLOOKUP(A1628,[2]CHAMCONG!A$7:CI$333,79,0)</f>
        <v/>
      </c>
      <c r="CK1628" s="68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62">
        <f>COUNTIF($G1629:$BP1629,"a")+COUNTIF($G1629:$BP1629,"r0,a5")/2+COUNTIF($G1629:$BP1629,"p5,a5")/2</f>
        <v/>
      </c>
      <c r="BR1629" s="62">
        <f>COUNTIF($G1629:$BP1629,"d")+COUNTIF($G1629:$BP1629,"r0,d5")/2+COUNTIF($G1629:$BP1629,"p5,d5")/2</f>
        <v/>
      </c>
      <c r="BS1629" s="62">
        <f>COUNTIF($G1629:$BP1629,"b")+COUNTIF($G1629:$BP1629,"r0,b5")/2+COUNTIF($G1629:$BP1629,"p5,b5")/2</f>
        <v/>
      </c>
      <c r="BT1629" s="62">
        <f>COUNTIF($G1629:$BP1629,"c")+COUNTIF($G1629:$BP1629,"r0,c5")/2+COUNTIF($G1629:$BP1629,"p5,c5")/2</f>
        <v/>
      </c>
      <c r="BU1629" s="62">
        <f>COUNTIF($G1629:$BP1629,"KH")+COUNTIF($G1629:$BP1629,"TL")+COUNTIF($G1629:$BP1629,"L")</f>
        <v/>
      </c>
      <c r="BV1629" s="62" t="n"/>
      <c r="BW1629" s="62">
        <f>COUNTIF($G1629:$BP1629,"hh")</f>
        <v/>
      </c>
      <c r="BX1629" s="62">
        <f>COUNTIF($G1629:$BP1629,"nt7")</f>
        <v/>
      </c>
      <c r="BY1629" s="62">
        <f>COUNTIF($G1629:$BP1629,"P")+COUNTIF($G1629:$BP1629,"p5,a5")/2+COUNTIF($G1629:$BP1629,"p5,b5")/2+COUNTIF($G1629:$BP1629,"p5,c5")/2+COUNTIF($G1629:$BP1629,"p5,d5")/2</f>
        <v/>
      </c>
      <c r="BZ1629" s="63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4">
        <f>IF(BZ1629&gt;25,4,IF(BZ1629&gt;18,3,IF(BZ1629&gt;12,2,IF(BZ1629&gt;4,1,0))))-BX1629-2+1</f>
        <v/>
      </c>
      <c r="CE1629" s="30" t="n"/>
      <c r="CF1629" s="64">
        <f>CD1629*CI1629</f>
        <v/>
      </c>
      <c r="CG1629" s="65">
        <f>F1629-BY1629+1</f>
        <v/>
      </c>
      <c r="CH1629" s="64">
        <f>CE1629*16</f>
        <v/>
      </c>
      <c r="CI1629" s="66">
        <f>VLOOKUP(A1629,[1]DATA!$A$6:$AI$331,34,0)</f>
        <v/>
      </c>
      <c r="CJ1629" s="67">
        <f>VLOOKUP(A1629,[2]CHAMCONG!A$7:CI$333,79,0)</f>
        <v/>
      </c>
      <c r="CK1629" s="68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62">
        <f>COUNTIF($G1630:$BP1630,"a")+COUNTIF($G1630:$BP1630,"r0,a5")/2+COUNTIF($G1630:$BP1630,"p5,a5")/2</f>
        <v/>
      </c>
      <c r="BR1630" s="62">
        <f>COUNTIF($G1630:$BP1630,"d")+COUNTIF($G1630:$BP1630,"r0,d5")/2+COUNTIF($G1630:$BP1630,"p5,d5")/2</f>
        <v/>
      </c>
      <c r="BS1630" s="62">
        <f>COUNTIF($G1630:$BP1630,"b")+COUNTIF($G1630:$BP1630,"r0,b5")/2+COUNTIF($G1630:$BP1630,"p5,b5")/2</f>
        <v/>
      </c>
      <c r="BT1630" s="62">
        <f>COUNTIF($G1630:$BP1630,"c")+COUNTIF($G1630:$BP1630,"r0,c5")/2+COUNTIF($G1630:$BP1630,"p5,c5")/2</f>
        <v/>
      </c>
      <c r="BU1630" s="62">
        <f>COUNTIF($G1630:$BP1630,"KH")+COUNTIF($G1630:$BP1630,"TL")+COUNTIF($G1630:$BP1630,"L")</f>
        <v/>
      </c>
      <c r="BV1630" s="62" t="n"/>
      <c r="BW1630" s="62">
        <f>COUNTIF($G1630:$BP1630,"hh")</f>
        <v/>
      </c>
      <c r="BX1630" s="62">
        <f>COUNTIF($G1630:$BP1630,"nt7")</f>
        <v/>
      </c>
      <c r="BY1630" s="62">
        <f>COUNTIF($G1630:$BP1630,"P")+COUNTIF($G1630:$BP1630,"p5,a5")/2+COUNTIF($G1630:$BP1630,"p5,b5")/2+COUNTIF($G1630:$BP1630,"p5,c5")/2+COUNTIF($G1630:$BP1630,"p5,d5")/2</f>
        <v/>
      </c>
      <c r="BZ1630" s="63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4">
        <f>IF(BZ1630&gt;25,4,IF(BZ1630&gt;18,3,IF(BZ1630&gt;12,2,IF(BZ1630&gt;4,1,0))))-BX1630-2+1</f>
        <v/>
      </c>
      <c r="CE1630" s="30" t="n"/>
      <c r="CF1630" s="64">
        <f>CD1630*CI1630</f>
        <v/>
      </c>
      <c r="CG1630" s="65">
        <f>F1630-BY1630+1</f>
        <v/>
      </c>
      <c r="CH1630" s="64">
        <f>CE1630*16</f>
        <v/>
      </c>
      <c r="CI1630" s="66">
        <f>VLOOKUP(A1630,[1]DATA!$A$6:$AI$331,34,0)</f>
        <v/>
      </c>
      <c r="CJ1630" s="67">
        <f>VLOOKUP(A1630,[2]CHAMCONG!A$7:CI$333,79,0)</f>
        <v/>
      </c>
      <c r="CK1630" s="68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62">
        <f>COUNTIF($G1631:$BP1631,"a")+COUNTIF($G1631:$BP1631,"r0,a5")/2+COUNTIF($G1631:$BP1631,"p5,a5")/2</f>
        <v/>
      </c>
      <c r="BR1631" s="62">
        <f>COUNTIF($G1631:$BP1631,"d")+COUNTIF($G1631:$BP1631,"r0,d5")/2+COUNTIF($G1631:$BP1631,"p5,d5")/2</f>
        <v/>
      </c>
      <c r="BS1631" s="62">
        <f>COUNTIF($G1631:$BP1631,"b")+COUNTIF($G1631:$BP1631,"r0,b5")/2+COUNTIF($G1631:$BP1631,"p5,b5")/2</f>
        <v/>
      </c>
      <c r="BT1631" s="62">
        <f>COUNTIF($G1631:$BP1631,"c")+COUNTIF($G1631:$BP1631,"r0,c5")/2+COUNTIF($G1631:$BP1631,"p5,c5")/2</f>
        <v/>
      </c>
      <c r="BU1631" s="62">
        <f>COUNTIF($G1631:$BP1631,"KH")+COUNTIF($G1631:$BP1631,"TL")+COUNTIF($G1631:$BP1631,"L")</f>
        <v/>
      </c>
      <c r="BV1631" s="62" t="n"/>
      <c r="BW1631" s="62">
        <f>COUNTIF($G1631:$BP1631,"hh")</f>
        <v/>
      </c>
      <c r="BX1631" s="62">
        <f>COUNTIF($G1631:$BP1631,"nt7")</f>
        <v/>
      </c>
      <c r="BY1631" s="62">
        <f>COUNTIF($G1631:$BP1631,"P")+COUNTIF($G1631:$BP1631,"p5,a5")/2+COUNTIF($G1631:$BP1631,"p5,b5")/2+COUNTIF($G1631:$BP1631,"p5,c5")/2+COUNTIF($G1631:$BP1631,"p5,d5")/2</f>
        <v/>
      </c>
      <c r="BZ1631" s="63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4">
        <f>IF(BZ1631&gt;25,4,IF(BZ1631&gt;18,3,IF(BZ1631&gt;12,2,IF(BZ1631&gt;4,1,0))))-BX1631-2+1</f>
        <v/>
      </c>
      <c r="CE1631" s="30" t="n"/>
      <c r="CF1631" s="64">
        <f>CD1631*CI1631</f>
        <v/>
      </c>
      <c r="CG1631" s="65">
        <f>F1631-BY1631+1</f>
        <v/>
      </c>
      <c r="CH1631" s="64">
        <f>CE1631*16</f>
        <v/>
      </c>
      <c r="CI1631" s="66">
        <f>VLOOKUP(A1631,[1]DATA!$A$6:$AI$331,34,0)</f>
        <v/>
      </c>
      <c r="CJ1631" s="67">
        <f>VLOOKUP(A1631,[2]CHAMCONG!A$7:CI$333,79,0)</f>
        <v/>
      </c>
      <c r="CK1631" s="68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62">
        <f>COUNTIF($G1632:$BP1632,"a")+COUNTIF($G1632:$BP1632,"r0,a5")/2+COUNTIF($G1632:$BP1632,"p5,a5")/2</f>
        <v/>
      </c>
      <c r="BR1632" s="62">
        <f>COUNTIF($G1632:$BP1632,"d")+COUNTIF($G1632:$BP1632,"r0,d5")/2+COUNTIF($G1632:$BP1632,"p5,d5")/2</f>
        <v/>
      </c>
      <c r="BS1632" s="62">
        <f>COUNTIF($G1632:$BP1632,"b")+COUNTIF($G1632:$BP1632,"r0,b5")/2+COUNTIF($G1632:$BP1632,"p5,b5")/2</f>
        <v/>
      </c>
      <c r="BT1632" s="62">
        <f>COUNTIF($G1632:$BP1632,"c")+COUNTIF($G1632:$BP1632,"r0,c5")/2+COUNTIF($G1632:$BP1632,"p5,c5")/2</f>
        <v/>
      </c>
      <c r="BU1632" s="62">
        <f>COUNTIF($G1632:$BP1632,"KH")+COUNTIF($G1632:$BP1632,"TL")+COUNTIF($G1632:$BP1632,"L")</f>
        <v/>
      </c>
      <c r="BV1632" s="62" t="n"/>
      <c r="BW1632" s="62">
        <f>COUNTIF($G1632:$BP1632,"hh")</f>
        <v/>
      </c>
      <c r="BX1632" s="62">
        <f>COUNTIF($G1632:$BP1632,"nt7")</f>
        <v/>
      </c>
      <c r="BY1632" s="62">
        <f>COUNTIF($G1632:$BP1632,"P")+COUNTIF($G1632:$BP1632,"p5,a5")/2+COUNTIF($G1632:$BP1632,"p5,b5")/2+COUNTIF($G1632:$BP1632,"p5,c5")/2+COUNTIF($G1632:$BP1632,"p5,d5")/2</f>
        <v/>
      </c>
      <c r="BZ1632" s="63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4">
        <f>IF(BZ1632&gt;25,4,IF(BZ1632&gt;18,3,IF(BZ1632&gt;12,2,IF(BZ1632&gt;4,1,0))))-BX1632-2+1</f>
        <v/>
      </c>
      <c r="CE1632" s="30" t="n"/>
      <c r="CF1632" s="64">
        <f>CD1632*CI1632</f>
        <v/>
      </c>
      <c r="CG1632" s="65">
        <f>F1632-BY1632+1</f>
        <v/>
      </c>
      <c r="CH1632" s="64">
        <f>CE1632*16</f>
        <v/>
      </c>
      <c r="CI1632" s="66">
        <f>VLOOKUP(A1632,[1]DATA!$A$6:$AI$331,34,0)</f>
        <v/>
      </c>
      <c r="CJ1632" s="67">
        <f>VLOOKUP(A1632,[2]CHAMCONG!A$7:CI$333,79,0)</f>
        <v/>
      </c>
      <c r="CK1632" s="68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62">
        <f>COUNTIF($G1633:$BP1633,"a")+COUNTIF($G1633:$BP1633,"r0,a5")/2+COUNTIF($G1633:$BP1633,"p5,a5")/2</f>
        <v/>
      </c>
      <c r="BR1633" s="62">
        <f>COUNTIF($G1633:$BP1633,"d")+COUNTIF($G1633:$BP1633,"r0,d5")/2+COUNTIF($G1633:$BP1633,"p5,d5")/2</f>
        <v/>
      </c>
      <c r="BS1633" s="62">
        <f>COUNTIF($G1633:$BP1633,"b")+COUNTIF($G1633:$BP1633,"r0,b5")/2+COUNTIF($G1633:$BP1633,"p5,b5")/2</f>
        <v/>
      </c>
      <c r="BT1633" s="62">
        <f>COUNTIF($G1633:$BP1633,"c")+COUNTIF($G1633:$BP1633,"r0,c5")/2+COUNTIF($G1633:$BP1633,"p5,c5")/2</f>
        <v/>
      </c>
      <c r="BU1633" s="62">
        <f>COUNTIF($G1633:$BP1633,"KH")+COUNTIF($G1633:$BP1633,"TL")+COUNTIF($G1633:$BP1633,"L")</f>
        <v/>
      </c>
      <c r="BV1633" s="62" t="n"/>
      <c r="BW1633" s="62">
        <f>COUNTIF($G1633:$BP1633,"hh")</f>
        <v/>
      </c>
      <c r="BX1633" s="62">
        <f>COUNTIF($G1633:$BP1633,"nt7")</f>
        <v/>
      </c>
      <c r="BY1633" s="62">
        <f>COUNTIF($G1633:$BP1633,"P")+COUNTIF($G1633:$BP1633,"p5,a5")/2+COUNTIF($G1633:$BP1633,"p5,b5")/2+COUNTIF($G1633:$BP1633,"p5,c5")/2+COUNTIF($G1633:$BP1633,"p5,d5")/2</f>
        <v/>
      </c>
      <c r="BZ1633" s="63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4">
        <f>IF(BZ1633&gt;25,4,IF(BZ1633&gt;18,3,IF(BZ1633&gt;12,2,IF(BZ1633&gt;4,1,0))))-BX1633-2+1</f>
        <v/>
      </c>
      <c r="CE1633" s="30" t="n"/>
      <c r="CF1633" s="64">
        <f>CD1633*CI1633</f>
        <v/>
      </c>
      <c r="CG1633" s="65">
        <f>F1633-BY1633+1</f>
        <v/>
      </c>
      <c r="CH1633" s="64">
        <f>CE1633*16</f>
        <v/>
      </c>
      <c r="CI1633" s="66">
        <f>VLOOKUP(A1633,[1]DATA!$A$6:$AI$331,34,0)</f>
        <v/>
      </c>
      <c r="CJ1633" s="67">
        <f>VLOOKUP(A1633,[2]CHAMCONG!A$7:CI$333,79,0)</f>
        <v/>
      </c>
      <c r="CK1633" s="68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62">
        <f>COUNTIF($G1634:$BP1634,"a")+COUNTIF($G1634:$BP1634,"r0,a5")/2+COUNTIF($G1634:$BP1634,"p5,a5")/2</f>
        <v/>
      </c>
      <c r="BR1634" s="62">
        <f>COUNTIF($G1634:$BP1634,"d")+COUNTIF($G1634:$BP1634,"r0,d5")/2+COUNTIF($G1634:$BP1634,"p5,d5")/2</f>
        <v/>
      </c>
      <c r="BS1634" s="62">
        <f>COUNTIF($G1634:$BP1634,"b")+COUNTIF($G1634:$BP1634,"r0,b5")/2+COUNTIF($G1634:$BP1634,"p5,b5")/2</f>
        <v/>
      </c>
      <c r="BT1634" s="62">
        <f>COUNTIF($G1634:$BP1634,"c")+COUNTIF($G1634:$BP1634,"r0,c5")/2+COUNTIF($G1634:$BP1634,"p5,c5")/2</f>
        <v/>
      </c>
      <c r="BU1634" s="62">
        <f>COUNTIF($G1634:$BP1634,"KH")+COUNTIF($G1634:$BP1634,"TL")+COUNTIF($G1634:$BP1634,"L")</f>
        <v/>
      </c>
      <c r="BV1634" s="62" t="n"/>
      <c r="BW1634" s="62">
        <f>COUNTIF($G1634:$BP1634,"hh")</f>
        <v/>
      </c>
      <c r="BX1634" s="62">
        <f>COUNTIF($G1634:$BP1634,"nt7")</f>
        <v/>
      </c>
      <c r="BY1634" s="62">
        <f>COUNTIF($G1634:$BP1634,"P")+COUNTIF($G1634:$BP1634,"p5,a5")/2+COUNTIF($G1634:$BP1634,"p5,b5")/2+COUNTIF($G1634:$BP1634,"p5,c5")/2+COUNTIF($G1634:$BP1634,"p5,d5")/2</f>
        <v/>
      </c>
      <c r="BZ1634" s="63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4">
        <f>IF(BZ1634&gt;25,4,IF(BZ1634&gt;18,3,IF(BZ1634&gt;12,2,IF(BZ1634&gt;4,1,0))))-BX1634-2+1</f>
        <v/>
      </c>
      <c r="CE1634" s="30" t="n"/>
      <c r="CF1634" s="64">
        <f>CD1634*CI1634</f>
        <v/>
      </c>
      <c r="CG1634" s="65">
        <f>F1634-BY1634+1</f>
        <v/>
      </c>
      <c r="CH1634" s="64">
        <f>CE1634*16</f>
        <v/>
      </c>
      <c r="CI1634" s="66">
        <f>VLOOKUP(A1634,[1]DATA!$A$6:$AI$331,34,0)</f>
        <v/>
      </c>
      <c r="CJ1634" s="67">
        <f>VLOOKUP(A1634,[2]CHAMCONG!A$7:CI$333,79,0)</f>
        <v/>
      </c>
      <c r="CK1634" s="68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62">
        <f>COUNTIF($G1635:$BP1635,"a")+COUNTIF($G1635:$BP1635,"r0,a5")/2+COUNTIF($G1635:$BP1635,"p5,a5")/2</f>
        <v/>
      </c>
      <c r="BR1635" s="62">
        <f>COUNTIF($G1635:$BP1635,"d")+COUNTIF($G1635:$BP1635,"r0,d5")/2+COUNTIF($G1635:$BP1635,"p5,d5")/2</f>
        <v/>
      </c>
      <c r="BS1635" s="62">
        <f>COUNTIF($G1635:$BP1635,"b")+COUNTIF($G1635:$BP1635,"r0,b5")/2+COUNTIF($G1635:$BP1635,"p5,b5")/2</f>
        <v/>
      </c>
      <c r="BT1635" s="62">
        <f>COUNTIF($G1635:$BP1635,"c")+COUNTIF($G1635:$BP1635,"r0,c5")/2+COUNTIF($G1635:$BP1635,"p5,c5")/2</f>
        <v/>
      </c>
      <c r="BU1635" s="62">
        <f>COUNTIF($G1635:$BP1635,"KH")+COUNTIF($G1635:$BP1635,"TL")+COUNTIF($G1635:$BP1635,"L")</f>
        <v/>
      </c>
      <c r="BV1635" s="62" t="n"/>
      <c r="BW1635" s="62">
        <f>COUNTIF($G1635:$BP1635,"hh")</f>
        <v/>
      </c>
      <c r="BX1635" s="62">
        <f>COUNTIF($G1635:$BP1635,"nt7")</f>
        <v/>
      </c>
      <c r="BY1635" s="62">
        <f>COUNTIF($G1635:$BP1635,"P")+COUNTIF($G1635:$BP1635,"p5,a5")/2+COUNTIF($G1635:$BP1635,"p5,b5")/2+COUNTIF($G1635:$BP1635,"p5,c5")/2+COUNTIF($G1635:$BP1635,"p5,d5")/2</f>
        <v/>
      </c>
      <c r="BZ1635" s="63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4">
        <f>IF(BZ1635&gt;25,4,IF(BZ1635&gt;18,3,IF(BZ1635&gt;12,2,IF(BZ1635&gt;4,1,0))))-BX1635-2+1</f>
        <v/>
      </c>
      <c r="CE1635" s="30" t="n"/>
      <c r="CF1635" s="64">
        <f>CD1635*CI1635</f>
        <v/>
      </c>
      <c r="CG1635" s="65">
        <f>F1635-BY1635+1</f>
        <v/>
      </c>
      <c r="CH1635" s="64">
        <f>CE1635*16</f>
        <v/>
      </c>
      <c r="CI1635" s="66">
        <f>VLOOKUP(A1635,[1]DATA!$A$6:$AI$331,34,0)</f>
        <v/>
      </c>
      <c r="CJ1635" s="67">
        <f>VLOOKUP(A1635,[2]CHAMCONG!A$7:CI$333,79,0)</f>
        <v/>
      </c>
      <c r="CK1635" s="68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62">
        <f>COUNTIF($G1636:$BP1636,"a")+COUNTIF($G1636:$BP1636,"r0,a5")/2+COUNTIF($G1636:$BP1636,"p5,a5")/2</f>
        <v/>
      </c>
      <c r="BR1636" s="62">
        <f>COUNTIF($G1636:$BP1636,"d")+COUNTIF($G1636:$BP1636,"r0,d5")/2+COUNTIF($G1636:$BP1636,"p5,d5")/2</f>
        <v/>
      </c>
      <c r="BS1636" s="62">
        <f>COUNTIF($G1636:$BP1636,"b")+COUNTIF($G1636:$BP1636,"r0,b5")/2+COUNTIF($G1636:$BP1636,"p5,b5")/2</f>
        <v/>
      </c>
      <c r="BT1636" s="62">
        <f>COUNTIF($G1636:$BP1636,"c")+COUNTIF($G1636:$BP1636,"r0,c5")/2+COUNTIF($G1636:$BP1636,"p5,c5")/2</f>
        <v/>
      </c>
      <c r="BU1636" s="62">
        <f>COUNTIF($G1636:$BP1636,"KH")+COUNTIF($G1636:$BP1636,"TL")+COUNTIF($G1636:$BP1636,"L")</f>
        <v/>
      </c>
      <c r="BV1636" s="62" t="n"/>
      <c r="BW1636" s="62">
        <f>COUNTIF($G1636:$BP1636,"hh")</f>
        <v/>
      </c>
      <c r="BX1636" s="62">
        <f>COUNTIF($G1636:$BP1636,"nt7")</f>
        <v/>
      </c>
      <c r="BY1636" s="62">
        <f>COUNTIF($G1636:$BP1636,"P")+COUNTIF($G1636:$BP1636,"p5,a5")/2+COUNTIF($G1636:$BP1636,"p5,b5")/2+COUNTIF($G1636:$BP1636,"p5,c5")/2+COUNTIF($G1636:$BP1636,"p5,d5")/2</f>
        <v/>
      </c>
      <c r="BZ1636" s="63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4">
        <f>IF(BZ1636&gt;25,4,IF(BZ1636&gt;18,3,IF(BZ1636&gt;12,2,IF(BZ1636&gt;4,1,0))))-BX1636-2+1</f>
        <v/>
      </c>
      <c r="CE1636" s="30" t="n"/>
      <c r="CF1636" s="64">
        <f>CD1636*CI1636</f>
        <v/>
      </c>
      <c r="CG1636" s="65">
        <f>F1636-BY1636+1</f>
        <v/>
      </c>
      <c r="CH1636" s="64">
        <f>CE1636*16</f>
        <v/>
      </c>
      <c r="CI1636" s="66">
        <f>VLOOKUP(A1636,[1]DATA!$A$6:$AI$331,34,0)</f>
        <v/>
      </c>
      <c r="CJ1636" s="67">
        <f>VLOOKUP(A1636,[2]CHAMCONG!A$7:CI$333,79,0)</f>
        <v/>
      </c>
      <c r="CK1636" s="68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62">
        <f>COUNTIF($G1637:$BP1637,"a")+COUNTIF($G1637:$BP1637,"r0,a5")/2+COUNTIF($G1637:$BP1637,"p5,a5")/2</f>
        <v/>
      </c>
      <c r="BR1637" s="62">
        <f>COUNTIF($G1637:$BP1637,"d")+COUNTIF($G1637:$BP1637,"r0,d5")/2+COUNTIF($G1637:$BP1637,"p5,d5")/2</f>
        <v/>
      </c>
      <c r="BS1637" s="62">
        <f>COUNTIF($G1637:$BP1637,"b")+COUNTIF($G1637:$BP1637,"r0,b5")/2+COUNTIF($G1637:$BP1637,"p5,b5")/2</f>
        <v/>
      </c>
      <c r="BT1637" s="62">
        <f>COUNTIF($G1637:$BP1637,"c")+COUNTIF($G1637:$BP1637,"r0,c5")/2+COUNTIF($G1637:$BP1637,"p5,c5")/2</f>
        <v/>
      </c>
      <c r="BU1637" s="62">
        <f>COUNTIF($G1637:$BP1637,"KH")+COUNTIF($G1637:$BP1637,"TL")+COUNTIF($G1637:$BP1637,"L")</f>
        <v/>
      </c>
      <c r="BV1637" s="62" t="n"/>
      <c r="BW1637" s="62">
        <f>COUNTIF($G1637:$BP1637,"hh")</f>
        <v/>
      </c>
      <c r="BX1637" s="62">
        <f>COUNTIF($G1637:$BP1637,"nt7")</f>
        <v/>
      </c>
      <c r="BY1637" s="62">
        <f>COUNTIF($G1637:$BP1637,"P")+COUNTIF($G1637:$BP1637,"p5,a5")/2+COUNTIF($G1637:$BP1637,"p5,b5")/2+COUNTIF($G1637:$BP1637,"p5,c5")/2+COUNTIF($G1637:$BP1637,"p5,d5")/2</f>
        <v/>
      </c>
      <c r="BZ1637" s="63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4">
        <f>IF(BZ1637&gt;25,4,IF(BZ1637&gt;18,3,IF(BZ1637&gt;12,2,IF(BZ1637&gt;4,1,0))))-BX1637-2+1</f>
        <v/>
      </c>
      <c r="CE1637" s="30" t="n"/>
      <c r="CF1637" s="64">
        <f>CD1637*CI1637</f>
        <v/>
      </c>
      <c r="CG1637" s="65">
        <f>F1637-BY1637+1</f>
        <v/>
      </c>
      <c r="CH1637" s="64">
        <f>CE1637*16</f>
        <v/>
      </c>
      <c r="CI1637" s="66">
        <f>VLOOKUP(A1637,[1]DATA!$A$6:$AI$331,34,0)</f>
        <v/>
      </c>
      <c r="CJ1637" s="67">
        <f>VLOOKUP(A1637,[2]CHAMCONG!A$7:CI$333,79,0)</f>
        <v/>
      </c>
      <c r="CK1637" s="68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62">
        <f>COUNTIF($G1638:$BP1638,"a")+COUNTIF($G1638:$BP1638,"r0,a5")/2+COUNTIF($G1638:$BP1638,"p5,a5")/2</f>
        <v/>
      </c>
      <c r="BR1638" s="62">
        <f>COUNTIF($G1638:$BP1638,"d")+COUNTIF($G1638:$BP1638,"r0,d5")/2+COUNTIF($G1638:$BP1638,"p5,d5")/2</f>
        <v/>
      </c>
      <c r="BS1638" s="62">
        <f>COUNTIF($G1638:$BP1638,"b")+COUNTIF($G1638:$BP1638,"r0,b5")/2+COUNTIF($G1638:$BP1638,"p5,b5")/2</f>
        <v/>
      </c>
      <c r="BT1638" s="62">
        <f>COUNTIF($G1638:$BP1638,"c")+COUNTIF($G1638:$BP1638,"r0,c5")/2+COUNTIF($G1638:$BP1638,"p5,c5")/2</f>
        <v/>
      </c>
      <c r="BU1638" s="62">
        <f>COUNTIF($G1638:$BP1638,"KH")+COUNTIF($G1638:$BP1638,"TL")+COUNTIF($G1638:$BP1638,"L")</f>
        <v/>
      </c>
      <c r="BV1638" s="62" t="n"/>
      <c r="BW1638" s="62">
        <f>COUNTIF($G1638:$BP1638,"hh")</f>
        <v/>
      </c>
      <c r="BX1638" s="62">
        <f>COUNTIF($G1638:$BP1638,"nt7")</f>
        <v/>
      </c>
      <c r="BY1638" s="62">
        <f>COUNTIF($G1638:$BP1638,"P")+COUNTIF($G1638:$BP1638,"p5,a5")/2+COUNTIF($G1638:$BP1638,"p5,b5")/2+COUNTIF($G1638:$BP1638,"p5,c5")/2+COUNTIF($G1638:$BP1638,"p5,d5")/2</f>
        <v/>
      </c>
      <c r="BZ1638" s="63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4">
        <f>IF(BZ1638&gt;25,4,IF(BZ1638&gt;18,3,IF(BZ1638&gt;12,2,IF(BZ1638&gt;4,1,0))))-BX1638-2+1</f>
        <v/>
      </c>
      <c r="CE1638" s="30" t="n"/>
      <c r="CF1638" s="64">
        <f>CD1638*CI1638</f>
        <v/>
      </c>
      <c r="CG1638" s="65">
        <f>F1638-BY1638+1</f>
        <v/>
      </c>
      <c r="CH1638" s="64">
        <f>CE1638*16</f>
        <v/>
      </c>
      <c r="CI1638" s="66">
        <f>VLOOKUP(A1638,[1]DATA!$A$6:$AI$331,34,0)</f>
        <v/>
      </c>
      <c r="CJ1638" s="67">
        <f>VLOOKUP(A1638,[2]CHAMCONG!A$7:CI$333,79,0)</f>
        <v/>
      </c>
      <c r="CK1638" s="68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62">
        <f>COUNTIF($G1639:$BP1639,"a")+COUNTIF($G1639:$BP1639,"r0,a5")/2+COUNTIF($G1639:$BP1639,"p5,a5")/2</f>
        <v/>
      </c>
      <c r="BR1639" s="62">
        <f>COUNTIF($G1639:$BP1639,"d")+COUNTIF($G1639:$BP1639,"r0,d5")/2+COUNTIF($G1639:$BP1639,"p5,d5")/2</f>
        <v/>
      </c>
      <c r="BS1639" s="62">
        <f>COUNTIF($G1639:$BP1639,"b")+COUNTIF($G1639:$BP1639,"r0,b5")/2+COUNTIF($G1639:$BP1639,"p5,b5")/2</f>
        <v/>
      </c>
      <c r="BT1639" s="62">
        <f>COUNTIF($G1639:$BP1639,"c")+COUNTIF($G1639:$BP1639,"r0,c5")/2+COUNTIF($G1639:$BP1639,"p5,c5")/2</f>
        <v/>
      </c>
      <c r="BU1639" s="62">
        <f>COUNTIF($G1639:$BP1639,"KH")+COUNTIF($G1639:$BP1639,"TL")+COUNTIF($G1639:$BP1639,"L")</f>
        <v/>
      </c>
      <c r="BV1639" s="62" t="n"/>
      <c r="BW1639" s="62">
        <f>COUNTIF($G1639:$BP1639,"hh")</f>
        <v/>
      </c>
      <c r="BX1639" s="62">
        <f>COUNTIF($G1639:$BP1639,"nt7")</f>
        <v/>
      </c>
      <c r="BY1639" s="62">
        <f>COUNTIF($G1639:$BP1639,"P")+COUNTIF($G1639:$BP1639,"p5,a5")/2+COUNTIF($G1639:$BP1639,"p5,b5")/2+COUNTIF($G1639:$BP1639,"p5,c5")/2+COUNTIF($G1639:$BP1639,"p5,d5")/2</f>
        <v/>
      </c>
      <c r="BZ1639" s="63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4">
        <f>IF(BZ1639&gt;25,4,IF(BZ1639&gt;18,3,IF(BZ1639&gt;12,2,IF(BZ1639&gt;4,1,0))))-BX1639-2+1</f>
        <v/>
      </c>
      <c r="CE1639" s="30" t="n"/>
      <c r="CF1639" s="64">
        <f>CD1639*CI1639</f>
        <v/>
      </c>
      <c r="CG1639" s="65">
        <f>F1639-BY1639+1</f>
        <v/>
      </c>
      <c r="CH1639" s="64">
        <f>CE1639*16</f>
        <v/>
      </c>
      <c r="CI1639" s="66">
        <f>VLOOKUP(A1639,[1]DATA!$A$6:$AI$331,34,0)</f>
        <v/>
      </c>
      <c r="CJ1639" s="67">
        <f>VLOOKUP(A1639,[2]CHAMCONG!A$7:CI$333,79,0)</f>
        <v/>
      </c>
      <c r="CK1639" s="68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62">
        <f>COUNTIF($G1640:$BP1640,"a")+COUNTIF($G1640:$BP1640,"r0,a5")/2+COUNTIF($G1640:$BP1640,"p5,a5")/2</f>
        <v/>
      </c>
      <c r="BR1640" s="62">
        <f>COUNTIF($G1640:$BP1640,"d")+COUNTIF($G1640:$BP1640,"r0,d5")/2+COUNTIF($G1640:$BP1640,"p5,d5")/2</f>
        <v/>
      </c>
      <c r="BS1640" s="62">
        <f>COUNTIF($G1640:$BP1640,"b")+COUNTIF($G1640:$BP1640,"r0,b5")/2+COUNTIF($G1640:$BP1640,"p5,b5")/2</f>
        <v/>
      </c>
      <c r="BT1640" s="62">
        <f>COUNTIF($G1640:$BP1640,"c")+COUNTIF($G1640:$BP1640,"r0,c5")/2+COUNTIF($G1640:$BP1640,"p5,c5")/2</f>
        <v/>
      </c>
      <c r="BU1640" s="62">
        <f>COUNTIF($G1640:$BP1640,"KH")+COUNTIF($G1640:$BP1640,"TL")+COUNTIF($G1640:$BP1640,"L")</f>
        <v/>
      </c>
      <c r="BV1640" s="62" t="n"/>
      <c r="BW1640" s="62">
        <f>COUNTIF($G1640:$BP1640,"hh")</f>
        <v/>
      </c>
      <c r="BX1640" s="62">
        <f>COUNTIF($G1640:$BP1640,"nt7")</f>
        <v/>
      </c>
      <c r="BY1640" s="62">
        <f>COUNTIF($G1640:$BP1640,"P")+COUNTIF($G1640:$BP1640,"p5,a5")/2+COUNTIF($G1640:$BP1640,"p5,b5")/2+COUNTIF($G1640:$BP1640,"p5,c5")/2+COUNTIF($G1640:$BP1640,"p5,d5")/2</f>
        <v/>
      </c>
      <c r="BZ1640" s="63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4">
        <f>IF(BZ1640&gt;25,4,IF(BZ1640&gt;18,3,IF(BZ1640&gt;12,2,IF(BZ1640&gt;4,1,0))))-BX1640-2+1</f>
        <v/>
      </c>
      <c r="CE1640" s="30" t="n"/>
      <c r="CF1640" s="64">
        <f>CD1640*CI1640</f>
        <v/>
      </c>
      <c r="CG1640" s="65">
        <f>F1640-BY1640+1</f>
        <v/>
      </c>
      <c r="CH1640" s="64">
        <f>CE1640*16</f>
        <v/>
      </c>
      <c r="CI1640" s="66">
        <f>VLOOKUP(A1640,[1]DATA!$A$6:$AI$331,34,0)</f>
        <v/>
      </c>
      <c r="CJ1640" s="67">
        <f>VLOOKUP(A1640,[2]CHAMCONG!A$7:CI$333,79,0)</f>
        <v/>
      </c>
      <c r="CK1640" s="68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62">
        <f>COUNTIF($G1641:$BP1641,"a")+COUNTIF($G1641:$BP1641,"r0,a5")/2+COUNTIF($G1641:$BP1641,"p5,a5")/2</f>
        <v/>
      </c>
      <c r="BR1641" s="62">
        <f>COUNTIF($G1641:$BP1641,"d")+COUNTIF($G1641:$BP1641,"r0,d5")/2+COUNTIF($G1641:$BP1641,"p5,d5")/2</f>
        <v/>
      </c>
      <c r="BS1641" s="62">
        <f>COUNTIF($G1641:$BP1641,"b")+COUNTIF($G1641:$BP1641,"r0,b5")/2+COUNTIF($G1641:$BP1641,"p5,b5")/2</f>
        <v/>
      </c>
      <c r="BT1641" s="62">
        <f>COUNTIF($G1641:$BP1641,"c")+COUNTIF($G1641:$BP1641,"r0,c5")/2+COUNTIF($G1641:$BP1641,"p5,c5")/2</f>
        <v/>
      </c>
      <c r="BU1641" s="62">
        <f>COUNTIF($G1641:$BP1641,"KH")+COUNTIF($G1641:$BP1641,"TL")+COUNTIF($G1641:$BP1641,"L")</f>
        <v/>
      </c>
      <c r="BV1641" s="62" t="n"/>
      <c r="BW1641" s="62">
        <f>COUNTIF($G1641:$BP1641,"hh")</f>
        <v/>
      </c>
      <c r="BX1641" s="62">
        <f>COUNTIF($G1641:$BP1641,"nt7")</f>
        <v/>
      </c>
      <c r="BY1641" s="62">
        <f>COUNTIF($G1641:$BP1641,"P")+COUNTIF($G1641:$BP1641,"p5,a5")/2+COUNTIF($G1641:$BP1641,"p5,b5")/2+COUNTIF($G1641:$BP1641,"p5,c5")/2+COUNTIF($G1641:$BP1641,"p5,d5")/2</f>
        <v/>
      </c>
      <c r="BZ1641" s="63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4">
        <f>IF(BZ1641&gt;25,4,IF(BZ1641&gt;18,3,IF(BZ1641&gt;12,2,IF(BZ1641&gt;4,1,0))))-BX1641-2+1</f>
        <v/>
      </c>
      <c r="CE1641" s="30" t="n"/>
      <c r="CF1641" s="64">
        <f>CD1641*CI1641</f>
        <v/>
      </c>
      <c r="CG1641" s="65">
        <f>F1641-BY1641+1</f>
        <v/>
      </c>
      <c r="CH1641" s="64">
        <f>CE1641*16</f>
        <v/>
      </c>
      <c r="CI1641" s="66">
        <f>VLOOKUP(A1641,[1]DATA!$A$6:$AI$331,34,0)</f>
        <v/>
      </c>
      <c r="CJ1641" s="67">
        <f>VLOOKUP(A1641,[2]CHAMCONG!A$7:CI$333,79,0)</f>
        <v/>
      </c>
      <c r="CK1641" s="68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62">
        <f>COUNTIF($G1642:$BP1642,"a")+COUNTIF($G1642:$BP1642,"r0,a5")/2+COUNTIF($G1642:$BP1642,"p5,a5")/2</f>
        <v/>
      </c>
      <c r="BR1642" s="62">
        <f>COUNTIF($G1642:$BP1642,"d")+COUNTIF($G1642:$BP1642,"r0,d5")/2+COUNTIF($G1642:$BP1642,"p5,d5")/2</f>
        <v/>
      </c>
      <c r="BS1642" s="62">
        <f>COUNTIF($G1642:$BP1642,"b")+COUNTIF($G1642:$BP1642,"r0,b5")/2+COUNTIF($G1642:$BP1642,"p5,b5")/2</f>
        <v/>
      </c>
      <c r="BT1642" s="62">
        <f>COUNTIF($G1642:$BP1642,"c")+COUNTIF($G1642:$BP1642,"r0,c5")/2+COUNTIF($G1642:$BP1642,"p5,c5")/2</f>
        <v/>
      </c>
      <c r="BU1642" s="62">
        <f>COUNTIF($G1642:$BP1642,"KH")+COUNTIF($G1642:$BP1642,"TL")+COUNTIF($G1642:$BP1642,"L")</f>
        <v/>
      </c>
      <c r="BV1642" s="62" t="n"/>
      <c r="BW1642" s="62">
        <f>COUNTIF($G1642:$BP1642,"hh")</f>
        <v/>
      </c>
      <c r="BX1642" s="62">
        <f>COUNTIF($G1642:$BP1642,"nt7")</f>
        <v/>
      </c>
      <c r="BY1642" s="62">
        <f>COUNTIF($G1642:$BP1642,"P")+COUNTIF($G1642:$BP1642,"p5,a5")/2+COUNTIF($G1642:$BP1642,"p5,b5")/2+COUNTIF($G1642:$BP1642,"p5,c5")/2+COUNTIF($G1642:$BP1642,"p5,d5")/2</f>
        <v/>
      </c>
      <c r="BZ1642" s="63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4">
        <f>IF(BZ1642&gt;25,4,IF(BZ1642&gt;18,3,IF(BZ1642&gt;12,2,IF(BZ1642&gt;4,1,0))))-BX1642-2+1</f>
        <v/>
      </c>
      <c r="CE1642" s="30" t="n"/>
      <c r="CF1642" s="64">
        <f>CD1642*CI1642</f>
        <v/>
      </c>
      <c r="CG1642" s="65">
        <f>F1642-BY1642+1</f>
        <v/>
      </c>
      <c r="CH1642" s="64">
        <f>CE1642*16</f>
        <v/>
      </c>
      <c r="CI1642" s="66">
        <f>VLOOKUP(A1642,[1]DATA!$A$6:$AI$331,34,0)</f>
        <v/>
      </c>
      <c r="CJ1642" s="67">
        <f>VLOOKUP(A1642,[2]CHAMCONG!A$7:CI$333,79,0)</f>
        <v/>
      </c>
      <c r="CK1642" s="68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62">
        <f>COUNTIF($G1643:$BP1643,"a")+COUNTIF($G1643:$BP1643,"r0,a5")/2+COUNTIF($G1643:$BP1643,"p5,a5")/2</f>
        <v/>
      </c>
      <c r="BR1643" s="62">
        <f>COUNTIF($G1643:$BP1643,"d")+COUNTIF($G1643:$BP1643,"r0,d5")/2+COUNTIF($G1643:$BP1643,"p5,d5")/2</f>
        <v/>
      </c>
      <c r="BS1643" s="62">
        <f>COUNTIF($G1643:$BP1643,"b")+COUNTIF($G1643:$BP1643,"r0,b5")/2+COUNTIF($G1643:$BP1643,"p5,b5")/2</f>
        <v/>
      </c>
      <c r="BT1643" s="62">
        <f>COUNTIF($G1643:$BP1643,"c")+COUNTIF($G1643:$BP1643,"r0,c5")/2+COUNTIF($G1643:$BP1643,"p5,c5")/2</f>
        <v/>
      </c>
      <c r="BU1643" s="62">
        <f>COUNTIF($G1643:$BP1643,"KH")+COUNTIF($G1643:$BP1643,"TL")+COUNTIF($G1643:$BP1643,"L")</f>
        <v/>
      </c>
      <c r="BV1643" s="62" t="n"/>
      <c r="BW1643" s="62">
        <f>COUNTIF($G1643:$BP1643,"hh")</f>
        <v/>
      </c>
      <c r="BX1643" s="62">
        <f>COUNTIF($G1643:$BP1643,"nt7")</f>
        <v/>
      </c>
      <c r="BY1643" s="62">
        <f>COUNTIF($G1643:$BP1643,"P")+COUNTIF($G1643:$BP1643,"p5,a5")/2+COUNTIF($G1643:$BP1643,"p5,b5")/2+COUNTIF($G1643:$BP1643,"p5,c5")/2+COUNTIF($G1643:$BP1643,"p5,d5")/2</f>
        <v/>
      </c>
      <c r="BZ1643" s="63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4">
        <f>IF(BZ1643&gt;25,4,IF(BZ1643&gt;18,3,IF(BZ1643&gt;12,2,IF(BZ1643&gt;4,1,0))))-BX1643-2+1</f>
        <v/>
      </c>
      <c r="CE1643" s="30" t="n"/>
      <c r="CF1643" s="64">
        <f>CD1643*CI1643</f>
        <v/>
      </c>
      <c r="CG1643" s="65">
        <f>F1643-BY1643+1</f>
        <v/>
      </c>
      <c r="CH1643" s="64">
        <f>CE1643*16</f>
        <v/>
      </c>
      <c r="CI1643" s="66">
        <f>VLOOKUP(A1643,[1]DATA!$A$6:$AI$331,34,0)</f>
        <v/>
      </c>
      <c r="CJ1643" s="67">
        <f>VLOOKUP(A1643,[2]CHAMCONG!A$7:CI$333,79,0)</f>
        <v/>
      </c>
      <c r="CK1643" s="68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62">
        <f>COUNTIF($G1644:$BP1644,"a")+COUNTIF($G1644:$BP1644,"r0,a5")/2+COUNTIF($G1644:$BP1644,"p5,a5")/2</f>
        <v/>
      </c>
      <c r="BR1644" s="62">
        <f>COUNTIF($G1644:$BP1644,"d")+COUNTIF($G1644:$BP1644,"r0,d5")/2+COUNTIF($G1644:$BP1644,"p5,d5")/2</f>
        <v/>
      </c>
      <c r="BS1644" s="62">
        <f>COUNTIF($G1644:$BP1644,"b")+COUNTIF($G1644:$BP1644,"r0,b5")/2+COUNTIF($G1644:$BP1644,"p5,b5")/2</f>
        <v/>
      </c>
      <c r="BT1644" s="62">
        <f>COUNTIF($G1644:$BP1644,"c")+COUNTIF($G1644:$BP1644,"r0,c5")/2+COUNTIF($G1644:$BP1644,"p5,c5")/2</f>
        <v/>
      </c>
      <c r="BU1644" s="62">
        <f>COUNTIF($G1644:$BP1644,"KH")+COUNTIF($G1644:$BP1644,"TL")+COUNTIF($G1644:$BP1644,"L")</f>
        <v/>
      </c>
      <c r="BV1644" s="62" t="n"/>
      <c r="BW1644" s="62">
        <f>COUNTIF($G1644:$BP1644,"hh")</f>
        <v/>
      </c>
      <c r="BX1644" s="62">
        <f>COUNTIF($G1644:$BP1644,"nt7")</f>
        <v/>
      </c>
      <c r="BY1644" s="62">
        <f>COUNTIF($G1644:$BP1644,"P")+COUNTIF($G1644:$BP1644,"p5,a5")/2+COUNTIF($G1644:$BP1644,"p5,b5")/2+COUNTIF($G1644:$BP1644,"p5,c5")/2+COUNTIF($G1644:$BP1644,"p5,d5")/2</f>
        <v/>
      </c>
      <c r="BZ1644" s="63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4">
        <f>IF(BZ1644&gt;25,4,IF(BZ1644&gt;18,3,IF(BZ1644&gt;12,2,IF(BZ1644&gt;4,1,0))))-BX1644-2+1</f>
        <v/>
      </c>
      <c r="CE1644" s="30" t="n"/>
      <c r="CF1644" s="64">
        <f>CD1644*CI1644</f>
        <v/>
      </c>
      <c r="CG1644" s="65">
        <f>F1644-BY1644+1</f>
        <v/>
      </c>
      <c r="CH1644" s="64">
        <f>CE1644*16</f>
        <v/>
      </c>
      <c r="CI1644" s="66">
        <f>VLOOKUP(A1644,[1]DATA!$A$6:$AI$331,34,0)</f>
        <v/>
      </c>
      <c r="CJ1644" s="67">
        <f>VLOOKUP(A1644,[2]CHAMCONG!A$7:CI$333,79,0)</f>
        <v/>
      </c>
      <c r="CK1644" s="68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62">
        <f>COUNTIF($G1645:$BP1645,"a")+COUNTIF($G1645:$BP1645,"r0,a5")/2+COUNTIF($G1645:$BP1645,"p5,a5")/2</f>
        <v/>
      </c>
      <c r="BR1645" s="62">
        <f>COUNTIF($G1645:$BP1645,"d")+COUNTIF($G1645:$BP1645,"r0,d5")/2+COUNTIF($G1645:$BP1645,"p5,d5")/2</f>
        <v/>
      </c>
      <c r="BS1645" s="62">
        <f>COUNTIF($G1645:$BP1645,"b")+COUNTIF($G1645:$BP1645,"r0,b5")/2+COUNTIF($G1645:$BP1645,"p5,b5")/2</f>
        <v/>
      </c>
      <c r="BT1645" s="62">
        <f>COUNTIF($G1645:$BP1645,"c")+COUNTIF($G1645:$BP1645,"r0,c5")/2+COUNTIF($G1645:$BP1645,"p5,c5")/2</f>
        <v/>
      </c>
      <c r="BU1645" s="62">
        <f>COUNTIF($G1645:$BP1645,"KH")+COUNTIF($G1645:$BP1645,"TL")+COUNTIF($G1645:$BP1645,"L")</f>
        <v/>
      </c>
      <c r="BV1645" s="62" t="n"/>
      <c r="BW1645" s="62">
        <f>COUNTIF($G1645:$BP1645,"hh")</f>
        <v/>
      </c>
      <c r="BX1645" s="62">
        <f>COUNTIF($G1645:$BP1645,"nt7")</f>
        <v/>
      </c>
      <c r="BY1645" s="62">
        <f>COUNTIF($G1645:$BP1645,"P")+COUNTIF($G1645:$BP1645,"p5,a5")/2+COUNTIF($G1645:$BP1645,"p5,b5")/2+COUNTIF($G1645:$BP1645,"p5,c5")/2+COUNTIF($G1645:$BP1645,"p5,d5")/2</f>
        <v/>
      </c>
      <c r="BZ1645" s="63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4">
        <f>IF(BZ1645&gt;25,4,IF(BZ1645&gt;18,3,IF(BZ1645&gt;12,2,IF(BZ1645&gt;4,1,0))))-BX1645-2+1</f>
        <v/>
      </c>
      <c r="CE1645" s="30" t="n"/>
      <c r="CF1645" s="64">
        <f>CD1645*CI1645</f>
        <v/>
      </c>
      <c r="CG1645" s="65">
        <f>F1645-BY1645+1</f>
        <v/>
      </c>
      <c r="CH1645" s="64">
        <f>CE1645*16</f>
        <v/>
      </c>
      <c r="CI1645" s="66">
        <f>VLOOKUP(A1645,[1]DATA!$A$6:$AI$331,34,0)</f>
        <v/>
      </c>
      <c r="CJ1645" s="67">
        <f>VLOOKUP(A1645,[2]CHAMCONG!A$7:CI$333,79,0)</f>
        <v/>
      </c>
      <c r="CK1645" s="68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62">
        <f>COUNTIF($G1646:$BP1646,"a")+COUNTIF($G1646:$BP1646,"r0,a5")/2+COUNTIF($G1646:$BP1646,"p5,a5")/2</f>
        <v/>
      </c>
      <c r="BR1646" s="62">
        <f>COUNTIF($G1646:$BP1646,"d")+COUNTIF($G1646:$BP1646,"r0,d5")/2+COUNTIF($G1646:$BP1646,"p5,d5")/2</f>
        <v/>
      </c>
      <c r="BS1646" s="62">
        <f>COUNTIF($G1646:$BP1646,"b")+COUNTIF($G1646:$BP1646,"r0,b5")/2+COUNTIF($G1646:$BP1646,"p5,b5")/2</f>
        <v/>
      </c>
      <c r="BT1646" s="62">
        <f>COUNTIF($G1646:$BP1646,"c")+COUNTIF($G1646:$BP1646,"r0,c5")/2+COUNTIF($G1646:$BP1646,"p5,c5")/2</f>
        <v/>
      </c>
      <c r="BU1646" s="62">
        <f>COUNTIF($G1646:$BP1646,"KH")+COUNTIF($G1646:$BP1646,"TL")+COUNTIF($G1646:$BP1646,"L")</f>
        <v/>
      </c>
      <c r="BV1646" s="62" t="n"/>
      <c r="BW1646" s="62">
        <f>COUNTIF($G1646:$BP1646,"hh")</f>
        <v/>
      </c>
      <c r="BX1646" s="62">
        <f>COUNTIF($G1646:$BP1646,"nt7")</f>
        <v/>
      </c>
      <c r="BY1646" s="62">
        <f>COUNTIF($G1646:$BP1646,"P")+COUNTIF($G1646:$BP1646,"p5,a5")/2+COUNTIF($G1646:$BP1646,"p5,b5")/2+COUNTIF($G1646:$BP1646,"p5,c5")/2+COUNTIF($G1646:$BP1646,"p5,d5")/2</f>
        <v/>
      </c>
      <c r="BZ1646" s="63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4">
        <f>IF(BZ1646&gt;25,4,IF(BZ1646&gt;18,3,IF(BZ1646&gt;12,2,IF(BZ1646&gt;4,1,0))))-BX1646-2+1</f>
        <v/>
      </c>
      <c r="CE1646" s="30" t="n"/>
      <c r="CF1646" s="64">
        <f>CD1646*CI1646</f>
        <v/>
      </c>
      <c r="CG1646" s="65">
        <f>F1646-BY1646+1</f>
        <v/>
      </c>
      <c r="CH1646" s="64">
        <f>CE1646*16</f>
        <v/>
      </c>
      <c r="CI1646" s="66">
        <f>VLOOKUP(A1646,[1]DATA!$A$6:$AI$331,34,0)</f>
        <v/>
      </c>
      <c r="CJ1646" s="67">
        <f>VLOOKUP(A1646,[2]CHAMCONG!A$7:CI$333,79,0)</f>
        <v/>
      </c>
      <c r="CK1646" s="68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62">
        <f>COUNTIF($G1647:$BP1647,"a")+COUNTIF($G1647:$BP1647,"r0,a5")/2+COUNTIF($G1647:$BP1647,"p5,a5")/2</f>
        <v/>
      </c>
      <c r="BR1647" s="62">
        <f>COUNTIF($G1647:$BP1647,"d")+COUNTIF($G1647:$BP1647,"r0,d5")/2+COUNTIF($G1647:$BP1647,"p5,d5")/2</f>
        <v/>
      </c>
      <c r="BS1647" s="62">
        <f>COUNTIF($G1647:$BP1647,"b")+COUNTIF($G1647:$BP1647,"r0,b5")/2+COUNTIF($G1647:$BP1647,"p5,b5")/2</f>
        <v/>
      </c>
      <c r="BT1647" s="62">
        <f>COUNTIF($G1647:$BP1647,"c")+COUNTIF($G1647:$BP1647,"r0,c5")/2+COUNTIF($G1647:$BP1647,"p5,c5")/2</f>
        <v/>
      </c>
      <c r="BU1647" s="62">
        <f>COUNTIF($G1647:$BP1647,"KH")+COUNTIF($G1647:$BP1647,"TL")+COUNTIF($G1647:$BP1647,"L")</f>
        <v/>
      </c>
      <c r="BV1647" s="62" t="n"/>
      <c r="BW1647" s="62">
        <f>COUNTIF($G1647:$BP1647,"hh")</f>
        <v/>
      </c>
      <c r="BX1647" s="62">
        <f>COUNTIF($G1647:$BP1647,"nt7")</f>
        <v/>
      </c>
      <c r="BY1647" s="62">
        <f>COUNTIF($G1647:$BP1647,"P")+COUNTIF($G1647:$BP1647,"p5,a5")/2+COUNTIF($G1647:$BP1647,"p5,b5")/2+COUNTIF($G1647:$BP1647,"p5,c5")/2+COUNTIF($G1647:$BP1647,"p5,d5")/2</f>
        <v/>
      </c>
      <c r="BZ1647" s="63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4">
        <f>IF(BZ1647&gt;25,4,IF(BZ1647&gt;18,3,IF(BZ1647&gt;12,2,IF(BZ1647&gt;4,1,0))))-BX1647-2+1</f>
        <v/>
      </c>
      <c r="CE1647" s="30" t="n"/>
      <c r="CF1647" s="64">
        <f>CD1647*CI1647</f>
        <v/>
      </c>
      <c r="CG1647" s="65">
        <f>F1647-BY1647+1</f>
        <v/>
      </c>
      <c r="CH1647" s="64">
        <f>CE1647*16</f>
        <v/>
      </c>
      <c r="CI1647" s="66">
        <f>VLOOKUP(A1647,[1]DATA!$A$6:$AI$331,34,0)</f>
        <v/>
      </c>
      <c r="CJ1647" s="67">
        <f>VLOOKUP(A1647,[2]CHAMCONG!A$7:CI$333,79,0)</f>
        <v/>
      </c>
      <c r="CK1647" s="68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62">
        <f>COUNTIF($G1648:$BP1648,"a")+COUNTIF($G1648:$BP1648,"r0,a5")/2+COUNTIF($G1648:$BP1648,"p5,a5")/2</f>
        <v/>
      </c>
      <c r="BR1648" s="62">
        <f>COUNTIF($G1648:$BP1648,"d")+COUNTIF($G1648:$BP1648,"r0,d5")/2+COUNTIF($G1648:$BP1648,"p5,d5")/2</f>
        <v/>
      </c>
      <c r="BS1648" s="62">
        <f>COUNTIF($G1648:$BP1648,"b")+COUNTIF($G1648:$BP1648,"r0,b5")/2+COUNTIF($G1648:$BP1648,"p5,b5")/2</f>
        <v/>
      </c>
      <c r="BT1648" s="62">
        <f>COUNTIF($G1648:$BP1648,"c")+COUNTIF($G1648:$BP1648,"r0,c5")/2+COUNTIF($G1648:$BP1648,"p5,c5")/2</f>
        <v/>
      </c>
      <c r="BU1648" s="62">
        <f>COUNTIF($G1648:$BP1648,"KH")+COUNTIF($G1648:$BP1648,"TL")+COUNTIF($G1648:$BP1648,"L")</f>
        <v/>
      </c>
      <c r="BV1648" s="62" t="n"/>
      <c r="BW1648" s="62">
        <f>COUNTIF($G1648:$BP1648,"hh")</f>
        <v/>
      </c>
      <c r="BX1648" s="62">
        <f>COUNTIF($G1648:$BP1648,"nt7")</f>
        <v/>
      </c>
      <c r="BY1648" s="62">
        <f>COUNTIF($G1648:$BP1648,"P")+COUNTIF($G1648:$BP1648,"p5,a5")/2+COUNTIF($G1648:$BP1648,"p5,b5")/2+COUNTIF($G1648:$BP1648,"p5,c5")/2+COUNTIF($G1648:$BP1648,"p5,d5")/2</f>
        <v/>
      </c>
      <c r="BZ1648" s="63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4">
        <f>IF(BZ1648&gt;25,4,IF(BZ1648&gt;18,3,IF(BZ1648&gt;12,2,IF(BZ1648&gt;4,1,0))))-BX1648-2+1</f>
        <v/>
      </c>
      <c r="CE1648" s="30" t="n"/>
      <c r="CF1648" s="64">
        <f>CD1648*CI1648</f>
        <v/>
      </c>
      <c r="CG1648" s="65">
        <f>F1648-BY1648+1</f>
        <v/>
      </c>
      <c r="CH1648" s="64">
        <f>CE1648*16</f>
        <v/>
      </c>
      <c r="CI1648" s="66">
        <f>VLOOKUP(A1648,[1]DATA!$A$6:$AI$331,34,0)</f>
        <v/>
      </c>
      <c r="CJ1648" s="67">
        <f>VLOOKUP(A1648,[2]CHAMCONG!A$7:CI$333,79,0)</f>
        <v/>
      </c>
      <c r="CK1648" s="68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62">
        <f>COUNTIF($G1649:$BP1649,"a")+COUNTIF($G1649:$BP1649,"r0,a5")/2+COUNTIF($G1649:$BP1649,"p5,a5")/2</f>
        <v/>
      </c>
      <c r="BR1649" s="62">
        <f>COUNTIF($G1649:$BP1649,"d")+COUNTIF($G1649:$BP1649,"r0,d5")/2+COUNTIF($G1649:$BP1649,"p5,d5")/2</f>
        <v/>
      </c>
      <c r="BS1649" s="62">
        <f>COUNTIF($G1649:$BP1649,"b")+COUNTIF($G1649:$BP1649,"r0,b5")/2+COUNTIF($G1649:$BP1649,"p5,b5")/2</f>
        <v/>
      </c>
      <c r="BT1649" s="62">
        <f>COUNTIF($G1649:$BP1649,"c")+COUNTIF($G1649:$BP1649,"r0,c5")/2+COUNTIF($G1649:$BP1649,"p5,c5")/2</f>
        <v/>
      </c>
      <c r="BU1649" s="62">
        <f>COUNTIF($G1649:$BP1649,"KH")+COUNTIF($G1649:$BP1649,"TL")+COUNTIF($G1649:$BP1649,"L")</f>
        <v/>
      </c>
      <c r="BV1649" s="62" t="n"/>
      <c r="BW1649" s="62">
        <f>COUNTIF($G1649:$BP1649,"hh")</f>
        <v/>
      </c>
      <c r="BX1649" s="62">
        <f>COUNTIF($G1649:$BP1649,"nt7")</f>
        <v/>
      </c>
      <c r="BY1649" s="62">
        <f>COUNTIF($G1649:$BP1649,"P")+COUNTIF($G1649:$BP1649,"p5,a5")/2+COUNTIF($G1649:$BP1649,"p5,b5")/2+COUNTIF($G1649:$BP1649,"p5,c5")/2+COUNTIF($G1649:$BP1649,"p5,d5")/2</f>
        <v/>
      </c>
      <c r="BZ1649" s="63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4">
        <f>IF(BZ1649&gt;25,4,IF(BZ1649&gt;18,3,IF(BZ1649&gt;12,2,IF(BZ1649&gt;4,1,0))))-BX1649-2+1</f>
        <v/>
      </c>
      <c r="CE1649" s="30" t="n"/>
      <c r="CF1649" s="64">
        <f>CD1649*CI1649</f>
        <v/>
      </c>
      <c r="CG1649" s="65">
        <f>F1649-BY1649+1</f>
        <v/>
      </c>
      <c r="CH1649" s="64">
        <f>CE1649*16</f>
        <v/>
      </c>
      <c r="CI1649" s="66">
        <f>VLOOKUP(A1649,[1]DATA!$A$6:$AI$331,34,0)</f>
        <v/>
      </c>
      <c r="CJ1649" s="67">
        <f>VLOOKUP(A1649,[2]CHAMCONG!A$7:CI$333,79,0)</f>
        <v/>
      </c>
      <c r="CK1649" s="68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62">
        <f>COUNTIF($G1650:$BP1650,"a")+COUNTIF($G1650:$BP1650,"r0,a5")/2+COUNTIF($G1650:$BP1650,"p5,a5")/2</f>
        <v/>
      </c>
      <c r="BR1650" s="62">
        <f>COUNTIF($G1650:$BP1650,"d")+COUNTIF($G1650:$BP1650,"r0,d5")/2+COUNTIF($G1650:$BP1650,"p5,d5")/2</f>
        <v/>
      </c>
      <c r="BS1650" s="62">
        <f>COUNTIF($G1650:$BP1650,"b")+COUNTIF($G1650:$BP1650,"r0,b5")/2+COUNTIF($G1650:$BP1650,"p5,b5")/2</f>
        <v/>
      </c>
      <c r="BT1650" s="62">
        <f>COUNTIF($G1650:$BP1650,"c")+COUNTIF($G1650:$BP1650,"r0,c5")/2+COUNTIF($G1650:$BP1650,"p5,c5")/2</f>
        <v/>
      </c>
      <c r="BU1650" s="62">
        <f>COUNTIF($G1650:$BP1650,"KH")+COUNTIF($G1650:$BP1650,"TL")+COUNTIF($G1650:$BP1650,"L")</f>
        <v/>
      </c>
      <c r="BV1650" s="62" t="n"/>
      <c r="BW1650" s="62">
        <f>COUNTIF($G1650:$BP1650,"hh")</f>
        <v/>
      </c>
      <c r="BX1650" s="62">
        <f>COUNTIF($G1650:$BP1650,"nt7")</f>
        <v/>
      </c>
      <c r="BY1650" s="62">
        <f>COUNTIF($G1650:$BP1650,"P")+COUNTIF($G1650:$BP1650,"p5,a5")/2+COUNTIF($G1650:$BP1650,"p5,b5")/2+COUNTIF($G1650:$BP1650,"p5,c5")/2+COUNTIF($G1650:$BP1650,"p5,d5")/2</f>
        <v/>
      </c>
      <c r="BZ1650" s="63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4">
        <f>IF(BZ1650&gt;25,4,IF(BZ1650&gt;18,3,IF(BZ1650&gt;12,2,IF(BZ1650&gt;4,1,0))))-BX1650-2+1</f>
        <v/>
      </c>
      <c r="CE1650" s="30" t="n"/>
      <c r="CF1650" s="64">
        <f>CD1650*CI1650</f>
        <v/>
      </c>
      <c r="CG1650" s="65">
        <f>F1650-BY1650+1</f>
        <v/>
      </c>
      <c r="CH1650" s="64">
        <f>CE1650*16</f>
        <v/>
      </c>
      <c r="CI1650" s="66">
        <f>VLOOKUP(A1650,[1]DATA!$A$6:$AI$331,34,0)</f>
        <v/>
      </c>
      <c r="CJ1650" s="67">
        <f>VLOOKUP(A1650,[2]CHAMCONG!A$7:CI$333,79,0)</f>
        <v/>
      </c>
      <c r="CK1650" s="68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62">
        <f>COUNTIF($G1651:$BP1651,"a")+COUNTIF($G1651:$BP1651,"r0,a5")/2+COUNTIF($G1651:$BP1651,"p5,a5")/2</f>
        <v/>
      </c>
      <c r="BR1651" s="62">
        <f>COUNTIF($G1651:$BP1651,"d")+COUNTIF($G1651:$BP1651,"r0,d5")/2+COUNTIF($G1651:$BP1651,"p5,d5")/2</f>
        <v/>
      </c>
      <c r="BS1651" s="62">
        <f>COUNTIF($G1651:$BP1651,"b")+COUNTIF($G1651:$BP1651,"r0,b5")/2+COUNTIF($G1651:$BP1651,"p5,b5")/2</f>
        <v/>
      </c>
      <c r="BT1651" s="62">
        <f>COUNTIF($G1651:$BP1651,"c")+COUNTIF($G1651:$BP1651,"r0,c5")/2+COUNTIF($G1651:$BP1651,"p5,c5")/2</f>
        <v/>
      </c>
      <c r="BU1651" s="62">
        <f>COUNTIF($G1651:$BP1651,"KH")+COUNTIF($G1651:$BP1651,"TL")+COUNTIF($G1651:$BP1651,"L")</f>
        <v/>
      </c>
      <c r="BV1651" s="62" t="n"/>
      <c r="BW1651" s="62">
        <f>COUNTIF($G1651:$BP1651,"hh")</f>
        <v/>
      </c>
      <c r="BX1651" s="62">
        <f>COUNTIF($G1651:$BP1651,"nt7")</f>
        <v/>
      </c>
      <c r="BY1651" s="62">
        <f>COUNTIF($G1651:$BP1651,"P")+COUNTIF($G1651:$BP1651,"p5,a5")/2+COUNTIF($G1651:$BP1651,"p5,b5")/2+COUNTIF($G1651:$BP1651,"p5,c5")/2+COUNTIF($G1651:$BP1651,"p5,d5")/2</f>
        <v/>
      </c>
      <c r="BZ1651" s="63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4">
        <f>IF(BZ1651&gt;25,4,IF(BZ1651&gt;18,3,IF(BZ1651&gt;12,2,IF(BZ1651&gt;4,1,0))))-BX1651-2+1</f>
        <v/>
      </c>
      <c r="CE1651" s="30" t="n"/>
      <c r="CF1651" s="64">
        <f>CD1651*CI1651</f>
        <v/>
      </c>
      <c r="CG1651" s="65">
        <f>F1651-BY1651+1</f>
        <v/>
      </c>
      <c r="CH1651" s="64">
        <f>CE1651*16</f>
        <v/>
      </c>
      <c r="CI1651" s="66">
        <f>VLOOKUP(A1651,[1]DATA!$A$6:$AI$331,34,0)</f>
        <v/>
      </c>
      <c r="CJ1651" s="67">
        <f>VLOOKUP(A1651,[2]CHAMCONG!A$7:CI$333,79,0)</f>
        <v/>
      </c>
      <c r="CK1651" s="68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62">
        <f>COUNTIF($G1652:$BP1652,"a")+COUNTIF($G1652:$BP1652,"r0,a5")/2+COUNTIF($G1652:$BP1652,"p5,a5")/2</f>
        <v/>
      </c>
      <c r="BR1652" s="62">
        <f>COUNTIF($G1652:$BP1652,"d")+COUNTIF($G1652:$BP1652,"r0,d5")/2+COUNTIF($G1652:$BP1652,"p5,d5")/2</f>
        <v/>
      </c>
      <c r="BS1652" s="62">
        <f>COUNTIF($G1652:$BP1652,"b")+COUNTIF($G1652:$BP1652,"r0,b5")/2+COUNTIF($G1652:$BP1652,"p5,b5")/2</f>
        <v/>
      </c>
      <c r="BT1652" s="62">
        <f>COUNTIF($G1652:$BP1652,"c")+COUNTIF($G1652:$BP1652,"r0,c5")/2+COUNTIF($G1652:$BP1652,"p5,c5")/2</f>
        <v/>
      </c>
      <c r="BU1652" s="62">
        <f>COUNTIF($G1652:$BP1652,"KH")+COUNTIF($G1652:$BP1652,"TL")+COUNTIF($G1652:$BP1652,"L")</f>
        <v/>
      </c>
      <c r="BV1652" s="62" t="n"/>
      <c r="BW1652" s="62">
        <f>COUNTIF($G1652:$BP1652,"hh")</f>
        <v/>
      </c>
      <c r="BX1652" s="62">
        <f>COUNTIF($G1652:$BP1652,"nt7")</f>
        <v/>
      </c>
      <c r="BY1652" s="62">
        <f>COUNTIF($G1652:$BP1652,"P")+COUNTIF($G1652:$BP1652,"p5,a5")/2+COUNTIF($G1652:$BP1652,"p5,b5")/2+COUNTIF($G1652:$BP1652,"p5,c5")/2+COUNTIF($G1652:$BP1652,"p5,d5")/2</f>
        <v/>
      </c>
      <c r="BZ1652" s="63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4">
        <f>IF(BZ1652&gt;25,4,IF(BZ1652&gt;18,3,IF(BZ1652&gt;12,2,IF(BZ1652&gt;4,1,0))))-BX1652-2+1</f>
        <v/>
      </c>
      <c r="CE1652" s="30" t="n"/>
      <c r="CF1652" s="64">
        <f>CD1652*CI1652</f>
        <v/>
      </c>
      <c r="CG1652" s="65">
        <f>F1652-BY1652+1</f>
        <v/>
      </c>
      <c r="CH1652" s="64">
        <f>CE1652*16</f>
        <v/>
      </c>
      <c r="CI1652" s="66">
        <f>VLOOKUP(A1652,[1]DATA!$A$6:$AI$331,34,0)</f>
        <v/>
      </c>
      <c r="CJ1652" s="67">
        <f>VLOOKUP(A1652,[2]CHAMCONG!A$7:CI$333,79,0)</f>
        <v/>
      </c>
      <c r="CK1652" s="68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62">
        <f>COUNTIF($G1653:$BP1653,"a")+COUNTIF($G1653:$BP1653,"r0,a5")/2+COUNTIF($G1653:$BP1653,"p5,a5")/2</f>
        <v/>
      </c>
      <c r="BR1653" s="62">
        <f>COUNTIF($G1653:$BP1653,"d")+COUNTIF($G1653:$BP1653,"r0,d5")/2+COUNTIF($G1653:$BP1653,"p5,d5")/2</f>
        <v/>
      </c>
      <c r="BS1653" s="62">
        <f>COUNTIF($G1653:$BP1653,"b")+COUNTIF($G1653:$BP1653,"r0,b5")/2+COUNTIF($G1653:$BP1653,"p5,b5")/2</f>
        <v/>
      </c>
      <c r="BT1653" s="62">
        <f>COUNTIF($G1653:$BP1653,"c")+COUNTIF($G1653:$BP1653,"r0,c5")/2+COUNTIF($G1653:$BP1653,"p5,c5")/2</f>
        <v/>
      </c>
      <c r="BU1653" s="62">
        <f>COUNTIF($G1653:$BP1653,"KH")+COUNTIF($G1653:$BP1653,"TL")+COUNTIF($G1653:$BP1653,"L")</f>
        <v/>
      </c>
      <c r="BV1653" s="62" t="n"/>
      <c r="BW1653" s="62">
        <f>COUNTIF($G1653:$BP1653,"hh")</f>
        <v/>
      </c>
      <c r="BX1653" s="62">
        <f>COUNTIF($G1653:$BP1653,"nt7")</f>
        <v/>
      </c>
      <c r="BY1653" s="62">
        <f>COUNTIF($G1653:$BP1653,"P")+COUNTIF($G1653:$BP1653,"p5,a5")/2+COUNTIF($G1653:$BP1653,"p5,b5")/2+COUNTIF($G1653:$BP1653,"p5,c5")/2+COUNTIF($G1653:$BP1653,"p5,d5")/2</f>
        <v/>
      </c>
      <c r="BZ1653" s="63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4">
        <f>IF(BZ1653&gt;25,4,IF(BZ1653&gt;18,3,IF(BZ1653&gt;12,2,IF(BZ1653&gt;4,1,0))))-BX1653-2+1</f>
        <v/>
      </c>
      <c r="CE1653" s="30" t="n"/>
      <c r="CF1653" s="64">
        <f>CD1653*CI1653</f>
        <v/>
      </c>
      <c r="CG1653" s="65">
        <f>F1653-BY1653+1</f>
        <v/>
      </c>
      <c r="CH1653" s="64">
        <f>CE1653*16</f>
        <v/>
      </c>
      <c r="CI1653" s="66">
        <f>VLOOKUP(A1653,[1]DATA!$A$6:$AI$331,34,0)</f>
        <v/>
      </c>
      <c r="CJ1653" s="67">
        <f>VLOOKUP(A1653,[2]CHAMCONG!A$7:CI$333,79,0)</f>
        <v/>
      </c>
      <c r="CK1653" s="68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62">
        <f>COUNTIF($G1654:$BP1654,"a")+COUNTIF($G1654:$BP1654,"r0,a5")/2+COUNTIF($G1654:$BP1654,"p5,a5")/2</f>
        <v/>
      </c>
      <c r="BR1654" s="62">
        <f>COUNTIF($G1654:$BP1654,"d")+COUNTIF($G1654:$BP1654,"r0,d5")/2+COUNTIF($G1654:$BP1654,"p5,d5")/2</f>
        <v/>
      </c>
      <c r="BS1654" s="62">
        <f>COUNTIF($G1654:$BP1654,"b")+COUNTIF($G1654:$BP1654,"r0,b5")/2+COUNTIF($G1654:$BP1654,"p5,b5")/2</f>
        <v/>
      </c>
      <c r="BT1654" s="62">
        <f>COUNTIF($G1654:$BP1654,"c")+COUNTIF($G1654:$BP1654,"r0,c5")/2+COUNTIF($G1654:$BP1654,"p5,c5")/2</f>
        <v/>
      </c>
      <c r="BU1654" s="62">
        <f>COUNTIF($G1654:$BP1654,"KH")+COUNTIF($G1654:$BP1654,"TL")+COUNTIF($G1654:$BP1654,"L")</f>
        <v/>
      </c>
      <c r="BV1654" s="62" t="n"/>
      <c r="BW1654" s="62">
        <f>COUNTIF($G1654:$BP1654,"hh")</f>
        <v/>
      </c>
      <c r="BX1654" s="62">
        <f>COUNTIF($G1654:$BP1654,"nt7")</f>
        <v/>
      </c>
      <c r="BY1654" s="62">
        <f>COUNTIF($G1654:$BP1654,"P")+COUNTIF($G1654:$BP1654,"p5,a5")/2+COUNTIF($G1654:$BP1654,"p5,b5")/2+COUNTIF($G1654:$BP1654,"p5,c5")/2+COUNTIF($G1654:$BP1654,"p5,d5")/2</f>
        <v/>
      </c>
      <c r="BZ1654" s="63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4">
        <f>IF(BZ1654&gt;25,4,IF(BZ1654&gt;18,3,IF(BZ1654&gt;12,2,IF(BZ1654&gt;4,1,0))))-BX1654-2+1</f>
        <v/>
      </c>
      <c r="CE1654" s="30" t="n"/>
      <c r="CF1654" s="64">
        <f>CD1654*CI1654</f>
        <v/>
      </c>
      <c r="CG1654" s="65">
        <f>F1654-BY1654+1</f>
        <v/>
      </c>
      <c r="CH1654" s="64">
        <f>CE1654*16</f>
        <v/>
      </c>
      <c r="CI1654" s="66">
        <f>VLOOKUP(A1654,[1]DATA!$A$6:$AI$331,34,0)</f>
        <v/>
      </c>
      <c r="CJ1654" s="67">
        <f>VLOOKUP(A1654,[2]CHAMCONG!A$7:CI$333,79,0)</f>
        <v/>
      </c>
      <c r="CK1654" s="68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62">
        <f>COUNTIF($G1655:$BP1655,"a")+COUNTIF($G1655:$BP1655,"r0,a5")/2+COUNTIF($G1655:$BP1655,"p5,a5")/2</f>
        <v/>
      </c>
      <c r="BR1655" s="62">
        <f>COUNTIF($G1655:$BP1655,"d")+COUNTIF($G1655:$BP1655,"r0,d5")/2+COUNTIF($G1655:$BP1655,"p5,d5")/2</f>
        <v/>
      </c>
      <c r="BS1655" s="62">
        <f>COUNTIF($G1655:$BP1655,"b")+COUNTIF($G1655:$BP1655,"r0,b5")/2+COUNTIF($G1655:$BP1655,"p5,b5")/2</f>
        <v/>
      </c>
      <c r="BT1655" s="62">
        <f>COUNTIF($G1655:$BP1655,"c")+COUNTIF($G1655:$BP1655,"r0,c5")/2+COUNTIF($G1655:$BP1655,"p5,c5")/2</f>
        <v/>
      </c>
      <c r="BU1655" s="62">
        <f>COUNTIF($G1655:$BP1655,"KH")+COUNTIF($G1655:$BP1655,"TL")+COUNTIF($G1655:$BP1655,"L")</f>
        <v/>
      </c>
      <c r="BV1655" s="62" t="n"/>
      <c r="BW1655" s="62">
        <f>COUNTIF($G1655:$BP1655,"hh")</f>
        <v/>
      </c>
      <c r="BX1655" s="62">
        <f>COUNTIF($G1655:$BP1655,"nt7")</f>
        <v/>
      </c>
      <c r="BY1655" s="62">
        <f>COUNTIF($G1655:$BP1655,"P")+COUNTIF($G1655:$BP1655,"p5,a5")/2+COUNTIF($G1655:$BP1655,"p5,b5")/2+COUNTIF($G1655:$BP1655,"p5,c5")/2+COUNTIF($G1655:$BP1655,"p5,d5")/2</f>
        <v/>
      </c>
      <c r="BZ1655" s="63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4">
        <f>IF(BZ1655&gt;25,4,IF(BZ1655&gt;18,3,IF(BZ1655&gt;12,2,IF(BZ1655&gt;4,1,0))))-BX1655-2+1</f>
        <v/>
      </c>
      <c r="CE1655" s="30" t="n"/>
      <c r="CF1655" s="64">
        <f>CD1655*CI1655</f>
        <v/>
      </c>
      <c r="CG1655" s="65">
        <f>F1655-BY1655+1</f>
        <v/>
      </c>
      <c r="CH1655" s="64">
        <f>CE1655*16</f>
        <v/>
      </c>
      <c r="CI1655" s="66">
        <f>VLOOKUP(A1655,[1]DATA!$A$6:$AI$331,34,0)</f>
        <v/>
      </c>
      <c r="CJ1655" s="67">
        <f>VLOOKUP(A1655,[2]CHAMCONG!A$7:CI$333,79,0)</f>
        <v/>
      </c>
      <c r="CK1655" s="68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62">
        <f>COUNTIF($G1656:$BP1656,"a")+COUNTIF($G1656:$BP1656,"r0,a5")/2+COUNTIF($G1656:$BP1656,"p5,a5")/2</f>
        <v/>
      </c>
      <c r="BR1656" s="62">
        <f>COUNTIF($G1656:$BP1656,"d")+COUNTIF($G1656:$BP1656,"r0,d5")/2+COUNTIF($G1656:$BP1656,"p5,d5")/2</f>
        <v/>
      </c>
      <c r="BS1656" s="62">
        <f>COUNTIF($G1656:$BP1656,"b")+COUNTIF($G1656:$BP1656,"r0,b5")/2+COUNTIF($G1656:$BP1656,"p5,b5")/2</f>
        <v/>
      </c>
      <c r="BT1656" s="62">
        <f>COUNTIF($G1656:$BP1656,"c")+COUNTIF($G1656:$BP1656,"r0,c5")/2+COUNTIF($G1656:$BP1656,"p5,c5")/2</f>
        <v/>
      </c>
      <c r="BU1656" s="62">
        <f>COUNTIF($G1656:$BP1656,"KH")+COUNTIF($G1656:$BP1656,"TL")+COUNTIF($G1656:$BP1656,"L")</f>
        <v/>
      </c>
      <c r="BV1656" s="62" t="n"/>
      <c r="BW1656" s="62">
        <f>COUNTIF($G1656:$BP1656,"hh")</f>
        <v/>
      </c>
      <c r="BX1656" s="62">
        <f>COUNTIF($G1656:$BP1656,"nt7")</f>
        <v/>
      </c>
      <c r="BY1656" s="62">
        <f>COUNTIF($G1656:$BP1656,"P")+COUNTIF($G1656:$BP1656,"p5,a5")/2+COUNTIF($G1656:$BP1656,"p5,b5")/2+COUNTIF($G1656:$BP1656,"p5,c5")/2+COUNTIF($G1656:$BP1656,"p5,d5")/2</f>
        <v/>
      </c>
      <c r="BZ1656" s="63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4">
        <f>IF(BZ1656&gt;25,4,IF(BZ1656&gt;18,3,IF(BZ1656&gt;12,2,IF(BZ1656&gt;4,1,0))))-BX1656-2+1</f>
        <v/>
      </c>
      <c r="CE1656" s="30" t="n"/>
      <c r="CF1656" s="64">
        <f>CD1656*CI1656</f>
        <v/>
      </c>
      <c r="CG1656" s="65">
        <f>F1656-BY1656+1</f>
        <v/>
      </c>
      <c r="CH1656" s="64">
        <f>CE1656*16</f>
        <v/>
      </c>
      <c r="CI1656" s="66">
        <f>VLOOKUP(A1656,[1]DATA!$A$6:$AI$331,34,0)</f>
        <v/>
      </c>
      <c r="CJ1656" s="67">
        <f>VLOOKUP(A1656,[2]CHAMCONG!A$7:CI$333,79,0)</f>
        <v/>
      </c>
      <c r="CK1656" s="68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62">
        <f>COUNTIF($G1657:$BP1657,"a")+COUNTIF($G1657:$BP1657,"r0,a5")/2+COUNTIF($G1657:$BP1657,"p5,a5")/2</f>
        <v/>
      </c>
      <c r="BR1657" s="62">
        <f>COUNTIF($G1657:$BP1657,"d")+COUNTIF($G1657:$BP1657,"r0,d5")/2+COUNTIF($G1657:$BP1657,"p5,d5")/2</f>
        <v/>
      </c>
      <c r="BS1657" s="62">
        <f>COUNTIF($G1657:$BP1657,"b")+COUNTIF($G1657:$BP1657,"r0,b5")/2+COUNTIF($G1657:$BP1657,"p5,b5")/2</f>
        <v/>
      </c>
      <c r="BT1657" s="62">
        <f>COUNTIF($G1657:$BP1657,"c")+COUNTIF($G1657:$BP1657,"r0,c5")/2+COUNTIF($G1657:$BP1657,"p5,c5")/2</f>
        <v/>
      </c>
      <c r="BU1657" s="62">
        <f>COUNTIF($G1657:$BP1657,"KH")+COUNTIF($G1657:$BP1657,"TL")+COUNTIF($G1657:$BP1657,"L")</f>
        <v/>
      </c>
      <c r="BV1657" s="62" t="n"/>
      <c r="BW1657" s="62">
        <f>COUNTIF($G1657:$BP1657,"hh")</f>
        <v/>
      </c>
      <c r="BX1657" s="62">
        <f>COUNTIF($G1657:$BP1657,"nt7")</f>
        <v/>
      </c>
      <c r="BY1657" s="62">
        <f>COUNTIF($G1657:$BP1657,"P")+COUNTIF($G1657:$BP1657,"p5,a5")/2+COUNTIF($G1657:$BP1657,"p5,b5")/2+COUNTIF($G1657:$BP1657,"p5,c5")/2+COUNTIF($G1657:$BP1657,"p5,d5")/2</f>
        <v/>
      </c>
      <c r="BZ1657" s="63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4">
        <f>IF(BZ1657&gt;25,4,IF(BZ1657&gt;18,3,IF(BZ1657&gt;12,2,IF(BZ1657&gt;4,1,0))))-BX1657-2+1</f>
        <v/>
      </c>
      <c r="CE1657" s="30" t="n"/>
      <c r="CF1657" s="64">
        <f>CD1657*CI1657</f>
        <v/>
      </c>
      <c r="CG1657" s="65">
        <f>F1657-BY1657+1</f>
        <v/>
      </c>
      <c r="CH1657" s="64">
        <f>CE1657*16</f>
        <v/>
      </c>
      <c r="CI1657" s="66">
        <f>VLOOKUP(A1657,[1]DATA!$A$6:$AI$331,34,0)</f>
        <v/>
      </c>
      <c r="CJ1657" s="67">
        <f>VLOOKUP(A1657,[2]CHAMCONG!A$7:CI$333,79,0)</f>
        <v/>
      </c>
      <c r="CK1657" s="68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62">
        <f>COUNTIF($G1658:$BP1658,"a")+COUNTIF($G1658:$BP1658,"r0,a5")/2+COUNTIF($G1658:$BP1658,"p5,a5")/2</f>
        <v/>
      </c>
      <c r="BR1658" s="62">
        <f>COUNTIF($G1658:$BP1658,"d")+COUNTIF($G1658:$BP1658,"r0,d5")/2+COUNTIF($G1658:$BP1658,"p5,d5")/2</f>
        <v/>
      </c>
      <c r="BS1658" s="62">
        <f>COUNTIF($G1658:$BP1658,"b")+COUNTIF($G1658:$BP1658,"r0,b5")/2+COUNTIF($G1658:$BP1658,"p5,b5")/2</f>
        <v/>
      </c>
      <c r="BT1658" s="62">
        <f>COUNTIF($G1658:$BP1658,"c")+COUNTIF($G1658:$BP1658,"r0,c5")/2+COUNTIF($G1658:$BP1658,"p5,c5")/2</f>
        <v/>
      </c>
      <c r="BU1658" s="62">
        <f>COUNTIF($G1658:$BP1658,"KH")+COUNTIF($G1658:$BP1658,"TL")+COUNTIF($G1658:$BP1658,"L")</f>
        <v/>
      </c>
      <c r="BV1658" s="62" t="n"/>
      <c r="BW1658" s="62">
        <f>COUNTIF($G1658:$BP1658,"hh")</f>
        <v/>
      </c>
      <c r="BX1658" s="62">
        <f>COUNTIF($G1658:$BP1658,"nt7")</f>
        <v/>
      </c>
      <c r="BY1658" s="62">
        <f>COUNTIF($G1658:$BP1658,"P")+COUNTIF($G1658:$BP1658,"p5,a5")/2+COUNTIF($G1658:$BP1658,"p5,b5")/2+COUNTIF($G1658:$BP1658,"p5,c5")/2+COUNTIF($G1658:$BP1658,"p5,d5")/2</f>
        <v/>
      </c>
      <c r="BZ1658" s="63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4">
        <f>IF(BZ1658&gt;25,4,IF(BZ1658&gt;18,3,IF(BZ1658&gt;12,2,IF(BZ1658&gt;4,1,0))))-BX1658-2+1</f>
        <v/>
      </c>
      <c r="CE1658" s="30" t="n"/>
      <c r="CF1658" s="64">
        <f>CD1658*CI1658</f>
        <v/>
      </c>
      <c r="CG1658" s="65">
        <f>F1658-BY1658+1</f>
        <v/>
      </c>
      <c r="CH1658" s="64">
        <f>CE1658*16</f>
        <v/>
      </c>
      <c r="CI1658" s="66">
        <f>VLOOKUP(A1658,[1]DATA!$A$6:$AI$331,34,0)</f>
        <v/>
      </c>
      <c r="CJ1658" s="67">
        <f>VLOOKUP(A1658,[2]CHAMCONG!A$7:CI$333,79,0)</f>
        <v/>
      </c>
      <c r="CK1658" s="68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62">
        <f>COUNTIF($G1659:$BP1659,"a")+COUNTIF($G1659:$BP1659,"r0,a5")/2+COUNTIF($G1659:$BP1659,"p5,a5")/2</f>
        <v/>
      </c>
      <c r="BR1659" s="62">
        <f>COUNTIF($G1659:$BP1659,"d")+COUNTIF($G1659:$BP1659,"r0,d5")/2+COUNTIF($G1659:$BP1659,"p5,d5")/2</f>
        <v/>
      </c>
      <c r="BS1659" s="62">
        <f>COUNTIF($G1659:$BP1659,"b")+COUNTIF($G1659:$BP1659,"r0,b5")/2+COUNTIF($G1659:$BP1659,"p5,b5")/2</f>
        <v/>
      </c>
      <c r="BT1659" s="62">
        <f>COUNTIF($G1659:$BP1659,"c")+COUNTIF($G1659:$BP1659,"r0,c5")/2+COUNTIF($G1659:$BP1659,"p5,c5")/2</f>
        <v/>
      </c>
      <c r="BU1659" s="62">
        <f>COUNTIF($G1659:$BP1659,"KH")+COUNTIF($G1659:$BP1659,"TL")+COUNTIF($G1659:$BP1659,"L")</f>
        <v/>
      </c>
      <c r="BV1659" s="62" t="n"/>
      <c r="BW1659" s="62">
        <f>COUNTIF($G1659:$BP1659,"hh")</f>
        <v/>
      </c>
      <c r="BX1659" s="62">
        <f>COUNTIF($G1659:$BP1659,"nt7")</f>
        <v/>
      </c>
      <c r="BY1659" s="62">
        <f>COUNTIF($G1659:$BP1659,"P")+COUNTIF($G1659:$BP1659,"p5,a5")/2+COUNTIF($G1659:$BP1659,"p5,b5")/2+COUNTIF($G1659:$BP1659,"p5,c5")/2+COUNTIF($G1659:$BP1659,"p5,d5")/2</f>
        <v/>
      </c>
      <c r="BZ1659" s="63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4">
        <f>IF(BZ1659&gt;25,4,IF(BZ1659&gt;18,3,IF(BZ1659&gt;12,2,IF(BZ1659&gt;4,1,0))))-BX1659-2+1</f>
        <v/>
      </c>
      <c r="CE1659" s="30" t="n"/>
      <c r="CF1659" s="64">
        <f>CD1659*CI1659</f>
        <v/>
      </c>
      <c r="CG1659" s="65">
        <f>F1659-BY1659+1</f>
        <v/>
      </c>
      <c r="CH1659" s="64">
        <f>CE1659*16</f>
        <v/>
      </c>
      <c r="CI1659" s="66">
        <f>VLOOKUP(A1659,[1]DATA!$A$6:$AI$331,34,0)</f>
        <v/>
      </c>
      <c r="CJ1659" s="67">
        <f>VLOOKUP(A1659,[2]CHAMCONG!A$7:CI$333,79,0)</f>
        <v/>
      </c>
      <c r="CK1659" s="68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62">
        <f>COUNTIF($G1660:$BP1660,"a")+COUNTIF($G1660:$BP1660,"r0,a5")/2+COUNTIF($G1660:$BP1660,"p5,a5")/2</f>
        <v/>
      </c>
      <c r="BR1660" s="62">
        <f>COUNTIF($G1660:$BP1660,"d")+COUNTIF($G1660:$BP1660,"r0,d5")/2+COUNTIF($G1660:$BP1660,"p5,d5")/2</f>
        <v/>
      </c>
      <c r="BS1660" s="62">
        <f>COUNTIF($G1660:$BP1660,"b")+COUNTIF($G1660:$BP1660,"r0,b5")/2+COUNTIF($G1660:$BP1660,"p5,b5")/2</f>
        <v/>
      </c>
      <c r="BT1660" s="62">
        <f>COUNTIF($G1660:$BP1660,"c")+COUNTIF($G1660:$BP1660,"r0,c5")/2+COUNTIF($G1660:$BP1660,"p5,c5")/2</f>
        <v/>
      </c>
      <c r="BU1660" s="62">
        <f>COUNTIF($G1660:$BP1660,"KH")+COUNTIF($G1660:$BP1660,"TL")+COUNTIF($G1660:$BP1660,"L")</f>
        <v/>
      </c>
      <c r="BV1660" s="62" t="n"/>
      <c r="BW1660" s="62">
        <f>COUNTIF($G1660:$BP1660,"hh")</f>
        <v/>
      </c>
      <c r="BX1660" s="62">
        <f>COUNTIF($G1660:$BP1660,"nt7")</f>
        <v/>
      </c>
      <c r="BY1660" s="62">
        <f>COUNTIF($G1660:$BP1660,"P")+COUNTIF($G1660:$BP1660,"p5,a5")/2+COUNTIF($G1660:$BP1660,"p5,b5")/2+COUNTIF($G1660:$BP1660,"p5,c5")/2+COUNTIF($G1660:$BP1660,"p5,d5")/2</f>
        <v/>
      </c>
      <c r="BZ1660" s="63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4">
        <f>IF(BZ1660&gt;25,4,IF(BZ1660&gt;18,3,IF(BZ1660&gt;12,2,IF(BZ1660&gt;4,1,0))))-BX1660-2+1</f>
        <v/>
      </c>
      <c r="CE1660" s="30" t="n"/>
      <c r="CF1660" s="64">
        <f>CD1660*CI1660</f>
        <v/>
      </c>
      <c r="CG1660" s="65">
        <f>F1660-BY1660+1</f>
        <v/>
      </c>
      <c r="CH1660" s="64">
        <f>CE1660*16</f>
        <v/>
      </c>
      <c r="CI1660" s="66">
        <f>VLOOKUP(A1660,[1]DATA!$A$6:$AI$331,34,0)</f>
        <v/>
      </c>
      <c r="CJ1660" s="67">
        <f>VLOOKUP(A1660,[2]CHAMCONG!A$7:CI$333,79,0)</f>
        <v/>
      </c>
      <c r="CK1660" s="68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62">
        <f>COUNTIF($G1661:$BP1661,"a")+COUNTIF($G1661:$BP1661,"r0,a5")/2+COUNTIF($G1661:$BP1661,"p5,a5")/2</f>
        <v/>
      </c>
      <c r="BR1661" s="62">
        <f>COUNTIF($G1661:$BP1661,"d")+COUNTIF($G1661:$BP1661,"r0,d5")/2+COUNTIF($G1661:$BP1661,"p5,d5")/2</f>
        <v/>
      </c>
      <c r="BS1661" s="62">
        <f>COUNTIF($G1661:$BP1661,"b")+COUNTIF($G1661:$BP1661,"r0,b5")/2+COUNTIF($G1661:$BP1661,"p5,b5")/2</f>
        <v/>
      </c>
      <c r="BT1661" s="62">
        <f>COUNTIF($G1661:$BP1661,"c")+COUNTIF($G1661:$BP1661,"r0,c5")/2+COUNTIF($G1661:$BP1661,"p5,c5")/2</f>
        <v/>
      </c>
      <c r="BU1661" s="62">
        <f>COUNTIF($G1661:$BP1661,"KH")+COUNTIF($G1661:$BP1661,"TL")+COUNTIF($G1661:$BP1661,"L")</f>
        <v/>
      </c>
      <c r="BV1661" s="62" t="n"/>
      <c r="BW1661" s="62">
        <f>COUNTIF($G1661:$BP1661,"hh")</f>
        <v/>
      </c>
      <c r="BX1661" s="62">
        <f>COUNTIF($G1661:$BP1661,"nt7")</f>
        <v/>
      </c>
      <c r="BY1661" s="62">
        <f>COUNTIF($G1661:$BP1661,"P")+COUNTIF($G1661:$BP1661,"p5,a5")/2+COUNTIF($G1661:$BP1661,"p5,b5")/2+COUNTIF($G1661:$BP1661,"p5,c5")/2+COUNTIF($G1661:$BP1661,"p5,d5")/2</f>
        <v/>
      </c>
      <c r="BZ1661" s="63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4">
        <f>IF(BZ1661&gt;25,4,IF(BZ1661&gt;18,3,IF(BZ1661&gt;12,2,IF(BZ1661&gt;4,1,0))))-BX1661-2+1</f>
        <v/>
      </c>
      <c r="CE1661" s="30" t="n"/>
      <c r="CF1661" s="64">
        <f>CD1661*CI1661</f>
        <v/>
      </c>
      <c r="CG1661" s="65">
        <f>F1661-BY1661+1</f>
        <v/>
      </c>
      <c r="CH1661" s="64">
        <f>CE1661*16</f>
        <v/>
      </c>
      <c r="CI1661" s="66">
        <f>VLOOKUP(A1661,[1]DATA!$A$6:$AI$331,34,0)</f>
        <v/>
      </c>
      <c r="CJ1661" s="67">
        <f>VLOOKUP(A1661,[2]CHAMCONG!A$7:CI$333,79,0)</f>
        <v/>
      </c>
      <c r="CK1661" s="68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62">
        <f>COUNTIF($G1662:$BP1662,"a")+COUNTIF($G1662:$BP1662,"r0,a5")/2+COUNTIF($G1662:$BP1662,"p5,a5")/2</f>
        <v/>
      </c>
      <c r="BR1662" s="62">
        <f>COUNTIF($G1662:$BP1662,"d")+COUNTIF($G1662:$BP1662,"r0,d5")/2+COUNTIF($G1662:$BP1662,"p5,d5")/2</f>
        <v/>
      </c>
      <c r="BS1662" s="62">
        <f>COUNTIF($G1662:$BP1662,"b")+COUNTIF($G1662:$BP1662,"r0,b5")/2+COUNTIF($G1662:$BP1662,"p5,b5")/2</f>
        <v/>
      </c>
      <c r="BT1662" s="62">
        <f>COUNTIF($G1662:$BP1662,"c")+COUNTIF($G1662:$BP1662,"r0,c5")/2+COUNTIF($G1662:$BP1662,"p5,c5")/2</f>
        <v/>
      </c>
      <c r="BU1662" s="62">
        <f>COUNTIF($G1662:$BP1662,"KH")+COUNTIF($G1662:$BP1662,"TL")+COUNTIF($G1662:$BP1662,"L")</f>
        <v/>
      </c>
      <c r="BV1662" s="62" t="n"/>
      <c r="BW1662" s="62">
        <f>COUNTIF($G1662:$BP1662,"hh")</f>
        <v/>
      </c>
      <c r="BX1662" s="62">
        <f>COUNTIF($G1662:$BP1662,"nt7")</f>
        <v/>
      </c>
      <c r="BY1662" s="62">
        <f>COUNTIF($G1662:$BP1662,"P")+COUNTIF($G1662:$BP1662,"p5,a5")/2+COUNTIF($G1662:$BP1662,"p5,b5")/2+COUNTIF($G1662:$BP1662,"p5,c5")/2+COUNTIF($G1662:$BP1662,"p5,d5")/2</f>
        <v/>
      </c>
      <c r="BZ1662" s="63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4">
        <f>IF(BZ1662&gt;25,4,IF(BZ1662&gt;18,3,IF(BZ1662&gt;12,2,IF(BZ1662&gt;4,1,0))))-BX1662-2+1</f>
        <v/>
      </c>
      <c r="CE1662" s="30" t="n"/>
      <c r="CF1662" s="64">
        <f>CD1662*CI1662</f>
        <v/>
      </c>
      <c r="CG1662" s="65">
        <f>F1662-BY1662+1</f>
        <v/>
      </c>
      <c r="CH1662" s="64">
        <f>CE1662*16</f>
        <v/>
      </c>
      <c r="CI1662" s="66">
        <f>VLOOKUP(A1662,[1]DATA!$A$6:$AI$331,34,0)</f>
        <v/>
      </c>
      <c r="CJ1662" s="67">
        <f>VLOOKUP(A1662,[2]CHAMCONG!A$7:CI$333,79,0)</f>
        <v/>
      </c>
      <c r="CK1662" s="68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62">
        <f>COUNTIF($G1663:$BP1663,"a")+COUNTIF($G1663:$BP1663,"r0,a5")/2+COUNTIF($G1663:$BP1663,"p5,a5")/2</f>
        <v/>
      </c>
      <c r="BR1663" s="62">
        <f>COUNTIF($G1663:$BP1663,"d")+COUNTIF($G1663:$BP1663,"r0,d5")/2+COUNTIF($G1663:$BP1663,"p5,d5")/2</f>
        <v/>
      </c>
      <c r="BS1663" s="62">
        <f>COUNTIF($G1663:$BP1663,"b")+COUNTIF($G1663:$BP1663,"r0,b5")/2+COUNTIF($G1663:$BP1663,"p5,b5")/2</f>
        <v/>
      </c>
      <c r="BT1663" s="62">
        <f>COUNTIF($G1663:$BP1663,"c")+COUNTIF($G1663:$BP1663,"r0,c5")/2+COUNTIF($G1663:$BP1663,"p5,c5")/2</f>
        <v/>
      </c>
      <c r="BU1663" s="62">
        <f>COUNTIF($G1663:$BP1663,"KH")+COUNTIF($G1663:$BP1663,"TL")+COUNTIF($G1663:$BP1663,"L")</f>
        <v/>
      </c>
      <c r="BV1663" s="62" t="n"/>
      <c r="BW1663" s="62">
        <f>COUNTIF($G1663:$BP1663,"hh")</f>
        <v/>
      </c>
      <c r="BX1663" s="62">
        <f>COUNTIF($G1663:$BP1663,"nt7")</f>
        <v/>
      </c>
      <c r="BY1663" s="62">
        <f>COUNTIF($G1663:$BP1663,"P")+COUNTIF($G1663:$BP1663,"p5,a5")/2+COUNTIF($G1663:$BP1663,"p5,b5")/2+COUNTIF($G1663:$BP1663,"p5,c5")/2+COUNTIF($G1663:$BP1663,"p5,d5")/2</f>
        <v/>
      </c>
      <c r="BZ1663" s="63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4">
        <f>IF(BZ1663&gt;25,4,IF(BZ1663&gt;18,3,IF(BZ1663&gt;12,2,IF(BZ1663&gt;4,1,0))))-BX1663-2+1</f>
        <v/>
      </c>
      <c r="CE1663" s="30" t="n"/>
      <c r="CF1663" s="64">
        <f>CD1663*CI1663</f>
        <v/>
      </c>
      <c r="CG1663" s="65">
        <f>F1663-BY1663+1</f>
        <v/>
      </c>
      <c r="CH1663" s="64">
        <f>CE1663*16</f>
        <v/>
      </c>
      <c r="CI1663" s="66">
        <f>VLOOKUP(A1663,[1]DATA!$A$6:$AI$331,34,0)</f>
        <v/>
      </c>
      <c r="CJ1663" s="67">
        <f>VLOOKUP(A1663,[2]CHAMCONG!A$7:CI$333,79,0)</f>
        <v/>
      </c>
      <c r="CK1663" s="68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62">
        <f>COUNTIF($G1664:$BP1664,"a")+COUNTIF($G1664:$BP1664,"r0,a5")/2+COUNTIF($G1664:$BP1664,"p5,a5")/2</f>
        <v/>
      </c>
      <c r="BR1664" s="62">
        <f>COUNTIF($G1664:$BP1664,"d")+COUNTIF($G1664:$BP1664,"r0,d5")/2+COUNTIF($G1664:$BP1664,"p5,d5")/2</f>
        <v/>
      </c>
      <c r="BS1664" s="62">
        <f>COUNTIF($G1664:$BP1664,"b")+COUNTIF($G1664:$BP1664,"r0,b5")/2+COUNTIF($G1664:$BP1664,"p5,b5")/2</f>
        <v/>
      </c>
      <c r="BT1664" s="62">
        <f>COUNTIF($G1664:$BP1664,"c")+COUNTIF($G1664:$BP1664,"r0,c5")/2+COUNTIF($G1664:$BP1664,"p5,c5")/2</f>
        <v/>
      </c>
      <c r="BU1664" s="62">
        <f>COUNTIF($G1664:$BP1664,"KH")+COUNTIF($G1664:$BP1664,"TL")+COUNTIF($G1664:$BP1664,"L")</f>
        <v/>
      </c>
      <c r="BV1664" s="62" t="n"/>
      <c r="BW1664" s="62">
        <f>COUNTIF($G1664:$BP1664,"hh")</f>
        <v/>
      </c>
      <c r="BX1664" s="62">
        <f>COUNTIF($G1664:$BP1664,"nt7")</f>
        <v/>
      </c>
      <c r="BY1664" s="62">
        <f>COUNTIF($G1664:$BP1664,"P")+COUNTIF($G1664:$BP1664,"p5,a5")/2+COUNTIF($G1664:$BP1664,"p5,b5")/2+COUNTIF($G1664:$BP1664,"p5,c5")/2+COUNTIF($G1664:$BP1664,"p5,d5")/2</f>
        <v/>
      </c>
      <c r="BZ1664" s="63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4">
        <f>IF(BZ1664&gt;25,4,IF(BZ1664&gt;18,3,IF(BZ1664&gt;12,2,IF(BZ1664&gt;4,1,0))))-BX1664-2+1</f>
        <v/>
      </c>
      <c r="CE1664" s="30" t="n"/>
      <c r="CF1664" s="64">
        <f>CD1664*CI1664</f>
        <v/>
      </c>
      <c r="CG1664" s="65">
        <f>F1664-BY1664+1</f>
        <v/>
      </c>
      <c r="CH1664" s="64">
        <f>CE1664*16</f>
        <v/>
      </c>
      <c r="CI1664" s="66">
        <f>VLOOKUP(A1664,[1]DATA!$A$6:$AI$331,34,0)</f>
        <v/>
      </c>
      <c r="CJ1664" s="67">
        <f>VLOOKUP(A1664,[2]CHAMCONG!A$7:CI$333,79,0)</f>
        <v/>
      </c>
      <c r="CK1664" s="68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62">
        <f>COUNTIF($G1665:$BP1665,"a")+COUNTIF($G1665:$BP1665,"r0,a5")/2+COUNTIF($G1665:$BP1665,"p5,a5")/2</f>
        <v/>
      </c>
      <c r="BR1665" s="62">
        <f>COUNTIF($G1665:$BP1665,"d")+COUNTIF($G1665:$BP1665,"r0,d5")/2+COUNTIF($G1665:$BP1665,"p5,d5")/2</f>
        <v/>
      </c>
      <c r="BS1665" s="62">
        <f>COUNTIF($G1665:$BP1665,"b")+COUNTIF($G1665:$BP1665,"r0,b5")/2+COUNTIF($G1665:$BP1665,"p5,b5")/2</f>
        <v/>
      </c>
      <c r="BT1665" s="62">
        <f>COUNTIF($G1665:$BP1665,"c")+COUNTIF($G1665:$BP1665,"r0,c5")/2+COUNTIF($G1665:$BP1665,"p5,c5")/2</f>
        <v/>
      </c>
      <c r="BU1665" s="62">
        <f>COUNTIF($G1665:$BP1665,"KH")+COUNTIF($G1665:$BP1665,"TL")+COUNTIF($G1665:$BP1665,"L")</f>
        <v/>
      </c>
      <c r="BV1665" s="62" t="n"/>
      <c r="BW1665" s="62">
        <f>COUNTIF($G1665:$BP1665,"hh")</f>
        <v/>
      </c>
      <c r="BX1665" s="62">
        <f>COUNTIF($G1665:$BP1665,"nt7")</f>
        <v/>
      </c>
      <c r="BY1665" s="62">
        <f>COUNTIF($G1665:$BP1665,"P")+COUNTIF($G1665:$BP1665,"p5,a5")/2+COUNTIF($G1665:$BP1665,"p5,b5")/2+COUNTIF($G1665:$BP1665,"p5,c5")/2+COUNTIF($G1665:$BP1665,"p5,d5")/2</f>
        <v/>
      </c>
      <c r="BZ1665" s="63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4">
        <f>IF(BZ1665&gt;25,4,IF(BZ1665&gt;18,3,IF(BZ1665&gt;12,2,IF(BZ1665&gt;4,1,0))))-BX1665-2+1</f>
        <v/>
      </c>
      <c r="CE1665" s="30" t="n"/>
      <c r="CF1665" s="64">
        <f>CD1665*CI1665</f>
        <v/>
      </c>
      <c r="CG1665" s="65">
        <f>F1665-BY1665+1</f>
        <v/>
      </c>
      <c r="CH1665" s="64">
        <f>CE1665*16</f>
        <v/>
      </c>
      <c r="CI1665" s="66">
        <f>VLOOKUP(A1665,[1]DATA!$A$6:$AI$331,34,0)</f>
        <v/>
      </c>
      <c r="CJ1665" s="67">
        <f>VLOOKUP(A1665,[2]CHAMCONG!A$7:CI$333,79,0)</f>
        <v/>
      </c>
      <c r="CK1665" s="68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62">
        <f>COUNTIF($G1666:$BP1666,"a")+COUNTIF($G1666:$BP1666,"r0,a5")/2+COUNTIF($G1666:$BP1666,"p5,a5")/2</f>
        <v/>
      </c>
      <c r="BR1666" s="62">
        <f>COUNTIF($G1666:$BP1666,"d")+COUNTIF($G1666:$BP1666,"r0,d5")/2+COUNTIF($G1666:$BP1666,"p5,d5")/2</f>
        <v/>
      </c>
      <c r="BS1666" s="62">
        <f>COUNTIF($G1666:$BP1666,"b")+COUNTIF($G1666:$BP1666,"r0,b5")/2+COUNTIF($G1666:$BP1666,"p5,b5")/2</f>
        <v/>
      </c>
      <c r="BT1666" s="62">
        <f>COUNTIF($G1666:$BP1666,"c")+COUNTIF($G1666:$BP1666,"r0,c5")/2+COUNTIF($G1666:$BP1666,"p5,c5")/2</f>
        <v/>
      </c>
      <c r="BU1666" s="62">
        <f>COUNTIF($G1666:$BP1666,"KH")+COUNTIF($G1666:$BP1666,"TL")+COUNTIF($G1666:$BP1666,"L")</f>
        <v/>
      </c>
      <c r="BV1666" s="62" t="n"/>
      <c r="BW1666" s="62">
        <f>COUNTIF($G1666:$BP1666,"hh")</f>
        <v/>
      </c>
      <c r="BX1666" s="62">
        <f>COUNTIF($G1666:$BP1666,"nt7")</f>
        <v/>
      </c>
      <c r="BY1666" s="62">
        <f>COUNTIF($G1666:$BP1666,"P")+COUNTIF($G1666:$BP1666,"p5,a5")/2+COUNTIF($G1666:$BP1666,"p5,b5")/2+COUNTIF($G1666:$BP1666,"p5,c5")/2+COUNTIF($G1666:$BP1666,"p5,d5")/2</f>
        <v/>
      </c>
      <c r="BZ1666" s="63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4">
        <f>IF(BZ1666&gt;25,4,IF(BZ1666&gt;18,3,IF(BZ1666&gt;12,2,IF(BZ1666&gt;4,1,0))))-BX1666-2+1</f>
        <v/>
      </c>
      <c r="CE1666" s="30" t="n"/>
      <c r="CF1666" s="64">
        <f>CD1666*CI1666</f>
        <v/>
      </c>
      <c r="CG1666" s="65">
        <f>F1666-BY1666+1</f>
        <v/>
      </c>
      <c r="CH1666" s="64">
        <f>CE1666*16</f>
        <v/>
      </c>
      <c r="CI1666" s="66">
        <f>VLOOKUP(A1666,[1]DATA!$A$6:$AI$331,34,0)</f>
        <v/>
      </c>
      <c r="CJ1666" s="67">
        <f>VLOOKUP(A1666,[2]CHAMCONG!A$7:CI$333,79,0)</f>
        <v/>
      </c>
      <c r="CK1666" s="68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62">
        <f>COUNTIF($G1667:$BP1667,"a")+COUNTIF($G1667:$BP1667,"r0,a5")/2+COUNTIF($G1667:$BP1667,"p5,a5")/2</f>
        <v/>
      </c>
      <c r="BR1667" s="62">
        <f>COUNTIF($G1667:$BP1667,"d")+COUNTIF($G1667:$BP1667,"r0,d5")/2+COUNTIF($G1667:$BP1667,"p5,d5")/2</f>
        <v/>
      </c>
      <c r="BS1667" s="62">
        <f>COUNTIF($G1667:$BP1667,"b")+COUNTIF($G1667:$BP1667,"r0,b5")/2+COUNTIF($G1667:$BP1667,"p5,b5")/2</f>
        <v/>
      </c>
      <c r="BT1667" s="62">
        <f>COUNTIF($G1667:$BP1667,"c")+COUNTIF($G1667:$BP1667,"r0,c5")/2+COUNTIF($G1667:$BP1667,"p5,c5")/2</f>
        <v/>
      </c>
      <c r="BU1667" s="62">
        <f>COUNTIF($G1667:$BP1667,"KH")+COUNTIF($G1667:$BP1667,"TL")+COUNTIF($G1667:$BP1667,"L")</f>
        <v/>
      </c>
      <c r="BV1667" s="62" t="n"/>
      <c r="BW1667" s="62">
        <f>COUNTIF($G1667:$BP1667,"hh")</f>
        <v/>
      </c>
      <c r="BX1667" s="62">
        <f>COUNTIF($G1667:$BP1667,"nt7")</f>
        <v/>
      </c>
      <c r="BY1667" s="62">
        <f>COUNTIF($G1667:$BP1667,"P")+COUNTIF($G1667:$BP1667,"p5,a5")/2+COUNTIF($G1667:$BP1667,"p5,b5")/2+COUNTIF($G1667:$BP1667,"p5,c5")/2+COUNTIF($G1667:$BP1667,"p5,d5")/2</f>
        <v/>
      </c>
      <c r="BZ1667" s="63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4">
        <f>IF(BZ1667&gt;25,4,IF(BZ1667&gt;18,3,IF(BZ1667&gt;12,2,IF(BZ1667&gt;4,1,0))))-BX1667-2+1</f>
        <v/>
      </c>
      <c r="CE1667" s="30" t="n"/>
      <c r="CF1667" s="64">
        <f>CD1667*CI1667</f>
        <v/>
      </c>
      <c r="CG1667" s="65">
        <f>F1667-BY1667+1</f>
        <v/>
      </c>
      <c r="CH1667" s="64">
        <f>CE1667*16</f>
        <v/>
      </c>
      <c r="CI1667" s="66">
        <f>VLOOKUP(A1667,[1]DATA!$A$6:$AI$331,34,0)</f>
        <v/>
      </c>
      <c r="CJ1667" s="67">
        <f>VLOOKUP(A1667,[2]CHAMCONG!A$7:CI$333,79,0)</f>
        <v/>
      </c>
      <c r="CK1667" s="68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62">
        <f>COUNTIF($G1668:$BP1668,"a")+COUNTIF($G1668:$BP1668,"r0,a5")/2+COUNTIF($G1668:$BP1668,"p5,a5")/2</f>
        <v/>
      </c>
      <c r="BR1668" s="62">
        <f>COUNTIF($G1668:$BP1668,"d")+COUNTIF($G1668:$BP1668,"r0,d5")/2+COUNTIF($G1668:$BP1668,"p5,d5")/2</f>
        <v/>
      </c>
      <c r="BS1668" s="62">
        <f>COUNTIF($G1668:$BP1668,"b")+COUNTIF($G1668:$BP1668,"r0,b5")/2+COUNTIF($G1668:$BP1668,"p5,b5")/2</f>
        <v/>
      </c>
      <c r="BT1668" s="62">
        <f>COUNTIF($G1668:$BP1668,"c")+COUNTIF($G1668:$BP1668,"r0,c5")/2+COUNTIF($G1668:$BP1668,"p5,c5")/2</f>
        <v/>
      </c>
      <c r="BU1668" s="62">
        <f>COUNTIF($G1668:$BP1668,"KH")+COUNTIF($G1668:$BP1668,"TL")+COUNTIF($G1668:$BP1668,"L")</f>
        <v/>
      </c>
      <c r="BV1668" s="62" t="n"/>
      <c r="BW1668" s="62">
        <f>COUNTIF($G1668:$BP1668,"hh")</f>
        <v/>
      </c>
      <c r="BX1668" s="62">
        <f>COUNTIF($G1668:$BP1668,"nt7")</f>
        <v/>
      </c>
      <c r="BY1668" s="62">
        <f>COUNTIF($G1668:$BP1668,"P")+COUNTIF($G1668:$BP1668,"p5,a5")/2+COUNTIF($G1668:$BP1668,"p5,b5")/2+COUNTIF($G1668:$BP1668,"p5,c5")/2+COUNTIF($G1668:$BP1668,"p5,d5")/2</f>
        <v/>
      </c>
      <c r="BZ1668" s="63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4">
        <f>IF(BZ1668&gt;25,4,IF(BZ1668&gt;18,3,IF(BZ1668&gt;12,2,IF(BZ1668&gt;4,1,0))))-BX1668-2+1</f>
        <v/>
      </c>
      <c r="CE1668" s="30" t="n"/>
      <c r="CF1668" s="64">
        <f>CD1668*CI1668</f>
        <v/>
      </c>
      <c r="CG1668" s="65">
        <f>F1668-BY1668+1</f>
        <v/>
      </c>
      <c r="CH1668" s="64">
        <f>CE1668*16</f>
        <v/>
      </c>
      <c r="CI1668" s="66">
        <f>VLOOKUP(A1668,[1]DATA!$A$6:$AI$331,34,0)</f>
        <v/>
      </c>
      <c r="CJ1668" s="67">
        <f>VLOOKUP(A1668,[2]CHAMCONG!A$7:CI$333,79,0)</f>
        <v/>
      </c>
      <c r="CK1668" s="68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62">
        <f>COUNTIF($G1669:$BP1669,"a")+COUNTIF($G1669:$BP1669,"r0,a5")/2+COUNTIF($G1669:$BP1669,"p5,a5")/2</f>
        <v/>
      </c>
      <c r="BR1669" s="62">
        <f>COUNTIF($G1669:$BP1669,"d")+COUNTIF($G1669:$BP1669,"r0,d5")/2+COUNTIF($G1669:$BP1669,"p5,d5")/2</f>
        <v/>
      </c>
      <c r="BS1669" s="62">
        <f>COUNTIF($G1669:$BP1669,"b")+COUNTIF($G1669:$BP1669,"r0,b5")/2+COUNTIF($G1669:$BP1669,"p5,b5")/2</f>
        <v/>
      </c>
      <c r="BT1669" s="62">
        <f>COUNTIF($G1669:$BP1669,"c")+COUNTIF($G1669:$BP1669,"r0,c5")/2+COUNTIF($G1669:$BP1669,"p5,c5")/2</f>
        <v/>
      </c>
      <c r="BU1669" s="62">
        <f>COUNTIF($G1669:$BP1669,"KH")+COUNTIF($G1669:$BP1669,"TL")+COUNTIF($G1669:$BP1669,"L")</f>
        <v/>
      </c>
      <c r="BV1669" s="62" t="n"/>
      <c r="BW1669" s="62">
        <f>COUNTIF($G1669:$BP1669,"hh")</f>
        <v/>
      </c>
      <c r="BX1669" s="62">
        <f>COUNTIF($G1669:$BP1669,"nt7")</f>
        <v/>
      </c>
      <c r="BY1669" s="62">
        <f>COUNTIF($G1669:$BP1669,"P")+COUNTIF($G1669:$BP1669,"p5,a5")/2+COUNTIF($G1669:$BP1669,"p5,b5")/2+COUNTIF($G1669:$BP1669,"p5,c5")/2+COUNTIF($G1669:$BP1669,"p5,d5")/2</f>
        <v/>
      </c>
      <c r="BZ1669" s="63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4">
        <f>IF(BZ1669&gt;25,4,IF(BZ1669&gt;18,3,IF(BZ1669&gt;12,2,IF(BZ1669&gt;4,1,0))))-BX1669-2+1</f>
        <v/>
      </c>
      <c r="CE1669" s="30" t="n"/>
      <c r="CF1669" s="64">
        <f>CD1669*CI1669</f>
        <v/>
      </c>
      <c r="CG1669" s="65">
        <f>F1669-BY1669+1</f>
        <v/>
      </c>
      <c r="CH1669" s="64">
        <f>CE1669*16</f>
        <v/>
      </c>
      <c r="CI1669" s="66">
        <f>VLOOKUP(A1669,[1]DATA!$A$6:$AI$331,34,0)</f>
        <v/>
      </c>
      <c r="CJ1669" s="67">
        <f>VLOOKUP(A1669,[2]CHAMCONG!A$7:CI$333,79,0)</f>
        <v/>
      </c>
      <c r="CK1669" s="68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62">
        <f>COUNTIF($G1670:$BP1670,"a")+COUNTIF($G1670:$BP1670,"r0,a5")/2+COUNTIF($G1670:$BP1670,"p5,a5")/2</f>
        <v/>
      </c>
      <c r="BR1670" s="62">
        <f>COUNTIF($G1670:$BP1670,"d")+COUNTIF($G1670:$BP1670,"r0,d5")/2+COUNTIF($G1670:$BP1670,"p5,d5")/2</f>
        <v/>
      </c>
      <c r="BS1670" s="62">
        <f>COUNTIF($G1670:$BP1670,"b")+COUNTIF($G1670:$BP1670,"r0,b5")/2+COUNTIF($G1670:$BP1670,"p5,b5")/2</f>
        <v/>
      </c>
      <c r="BT1670" s="62">
        <f>COUNTIF($G1670:$BP1670,"c")+COUNTIF($G1670:$BP1670,"r0,c5")/2+COUNTIF($G1670:$BP1670,"p5,c5")/2</f>
        <v/>
      </c>
      <c r="BU1670" s="62">
        <f>COUNTIF($G1670:$BP1670,"KH")+COUNTIF($G1670:$BP1670,"TL")+COUNTIF($G1670:$BP1670,"L")</f>
        <v/>
      </c>
      <c r="BV1670" s="62" t="n"/>
      <c r="BW1670" s="62">
        <f>COUNTIF($G1670:$BP1670,"hh")</f>
        <v/>
      </c>
      <c r="BX1670" s="62">
        <f>COUNTIF($G1670:$BP1670,"nt7")</f>
        <v/>
      </c>
      <c r="BY1670" s="62">
        <f>COUNTIF($G1670:$BP1670,"P")+COUNTIF($G1670:$BP1670,"p5,a5")/2+COUNTIF($G1670:$BP1670,"p5,b5")/2+COUNTIF($G1670:$BP1670,"p5,c5")/2+COUNTIF($G1670:$BP1670,"p5,d5")/2</f>
        <v/>
      </c>
      <c r="BZ1670" s="63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4">
        <f>IF(BZ1670&gt;25,4,IF(BZ1670&gt;18,3,IF(BZ1670&gt;12,2,IF(BZ1670&gt;4,1,0))))-BX1670-2+1</f>
        <v/>
      </c>
      <c r="CE1670" s="30" t="n"/>
      <c r="CF1670" s="64">
        <f>CD1670*CI1670</f>
        <v/>
      </c>
      <c r="CG1670" s="65">
        <f>F1670-BY1670+1</f>
        <v/>
      </c>
      <c r="CH1670" s="64">
        <f>CE1670*16</f>
        <v/>
      </c>
      <c r="CI1670" s="66">
        <f>VLOOKUP(A1670,[1]DATA!$A$6:$AI$331,34,0)</f>
        <v/>
      </c>
      <c r="CJ1670" s="67">
        <f>VLOOKUP(A1670,[2]CHAMCONG!A$7:CI$333,79,0)</f>
        <v/>
      </c>
      <c r="CK1670" s="68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62">
        <f>COUNTIF($G1671:$BP1671,"a")+COUNTIF($G1671:$BP1671,"r0,a5")/2+COUNTIF($G1671:$BP1671,"p5,a5")/2</f>
        <v/>
      </c>
      <c r="BR1671" s="62">
        <f>COUNTIF($G1671:$BP1671,"d")+COUNTIF($G1671:$BP1671,"r0,d5")/2+COUNTIF($G1671:$BP1671,"p5,d5")/2</f>
        <v/>
      </c>
      <c r="BS1671" s="62">
        <f>COUNTIF($G1671:$BP1671,"b")+COUNTIF($G1671:$BP1671,"r0,b5")/2+COUNTIF($G1671:$BP1671,"p5,b5")/2</f>
        <v/>
      </c>
      <c r="BT1671" s="62">
        <f>COUNTIF($G1671:$BP1671,"c")+COUNTIF($G1671:$BP1671,"r0,c5")/2+COUNTIF($G1671:$BP1671,"p5,c5")/2</f>
        <v/>
      </c>
      <c r="BU1671" s="62">
        <f>COUNTIF($G1671:$BP1671,"KH")+COUNTIF($G1671:$BP1671,"TL")+COUNTIF($G1671:$BP1671,"L")</f>
        <v/>
      </c>
      <c r="BV1671" s="62" t="n"/>
      <c r="BW1671" s="62">
        <f>COUNTIF($G1671:$BP1671,"hh")</f>
        <v/>
      </c>
      <c r="BX1671" s="62">
        <f>COUNTIF($G1671:$BP1671,"nt7")</f>
        <v/>
      </c>
      <c r="BY1671" s="62">
        <f>COUNTIF($G1671:$BP1671,"P")+COUNTIF($G1671:$BP1671,"p5,a5")/2+COUNTIF($G1671:$BP1671,"p5,b5")/2+COUNTIF($G1671:$BP1671,"p5,c5")/2+COUNTIF($G1671:$BP1671,"p5,d5")/2</f>
        <v/>
      </c>
      <c r="BZ1671" s="63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4">
        <f>IF(BZ1671&gt;25,4,IF(BZ1671&gt;18,3,IF(BZ1671&gt;12,2,IF(BZ1671&gt;4,1,0))))-BX1671-2+1</f>
        <v/>
      </c>
      <c r="CE1671" s="30" t="n"/>
      <c r="CF1671" s="64">
        <f>CD1671*CI1671</f>
        <v/>
      </c>
      <c r="CG1671" s="65">
        <f>F1671-BY1671+1</f>
        <v/>
      </c>
      <c r="CH1671" s="64">
        <f>CE1671*16</f>
        <v/>
      </c>
      <c r="CI1671" s="66">
        <f>VLOOKUP(A1671,[1]DATA!$A$6:$AI$331,34,0)</f>
        <v/>
      </c>
      <c r="CJ1671" s="67">
        <f>VLOOKUP(A1671,[2]CHAMCONG!A$7:CI$333,79,0)</f>
        <v/>
      </c>
      <c r="CK1671" s="68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62">
        <f>COUNTIF($G1672:$BP1672,"a")+COUNTIF($G1672:$BP1672,"r0,a5")/2+COUNTIF($G1672:$BP1672,"p5,a5")/2</f>
        <v/>
      </c>
      <c r="BR1672" s="62">
        <f>COUNTIF($G1672:$BP1672,"d")+COUNTIF($G1672:$BP1672,"r0,d5")/2+COUNTIF($G1672:$BP1672,"p5,d5")/2</f>
        <v/>
      </c>
      <c r="BS1672" s="62">
        <f>COUNTIF($G1672:$BP1672,"b")+COUNTIF($G1672:$BP1672,"r0,b5")/2+COUNTIF($G1672:$BP1672,"p5,b5")/2</f>
        <v/>
      </c>
      <c r="BT1672" s="62">
        <f>COUNTIF($G1672:$BP1672,"c")+COUNTIF($G1672:$BP1672,"r0,c5")/2+COUNTIF($G1672:$BP1672,"p5,c5")/2</f>
        <v/>
      </c>
      <c r="BU1672" s="62">
        <f>COUNTIF($G1672:$BP1672,"KH")+COUNTIF($G1672:$BP1672,"TL")+COUNTIF($G1672:$BP1672,"L")</f>
        <v/>
      </c>
      <c r="BV1672" s="62" t="n"/>
      <c r="BW1672" s="62">
        <f>COUNTIF($G1672:$BP1672,"hh")</f>
        <v/>
      </c>
      <c r="BX1672" s="62">
        <f>COUNTIF($G1672:$BP1672,"nt7")</f>
        <v/>
      </c>
      <c r="BY1672" s="62">
        <f>COUNTIF($G1672:$BP1672,"P")+COUNTIF($G1672:$BP1672,"p5,a5")/2+COUNTIF($G1672:$BP1672,"p5,b5")/2+COUNTIF($G1672:$BP1672,"p5,c5")/2+COUNTIF($G1672:$BP1672,"p5,d5")/2</f>
        <v/>
      </c>
      <c r="BZ1672" s="63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4">
        <f>IF(BZ1672&gt;25,4,IF(BZ1672&gt;18,3,IF(BZ1672&gt;12,2,IF(BZ1672&gt;4,1,0))))-BX1672-2+1</f>
        <v/>
      </c>
      <c r="CE1672" s="30" t="n"/>
      <c r="CF1672" s="64">
        <f>CD1672*CI1672</f>
        <v/>
      </c>
      <c r="CG1672" s="65">
        <f>F1672-BY1672+1</f>
        <v/>
      </c>
      <c r="CH1672" s="64">
        <f>CE1672*16</f>
        <v/>
      </c>
      <c r="CI1672" s="66">
        <f>VLOOKUP(A1672,[1]DATA!$A$6:$AI$331,34,0)</f>
        <v/>
      </c>
      <c r="CJ1672" s="67">
        <f>VLOOKUP(A1672,[2]CHAMCONG!A$7:CI$333,79,0)</f>
        <v/>
      </c>
      <c r="CK1672" s="68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62">
        <f>COUNTIF($G1673:$BP1673,"a")+COUNTIF($G1673:$BP1673,"r0,a5")/2+COUNTIF($G1673:$BP1673,"p5,a5")/2</f>
        <v/>
      </c>
      <c r="BR1673" s="62">
        <f>COUNTIF($G1673:$BP1673,"d")+COUNTIF($G1673:$BP1673,"r0,d5")/2+COUNTIF($G1673:$BP1673,"p5,d5")/2</f>
        <v/>
      </c>
      <c r="BS1673" s="62">
        <f>COUNTIF($G1673:$BP1673,"b")+COUNTIF($G1673:$BP1673,"r0,b5")/2+COUNTIF($G1673:$BP1673,"p5,b5")/2</f>
        <v/>
      </c>
      <c r="BT1673" s="62">
        <f>COUNTIF($G1673:$BP1673,"c")+COUNTIF($G1673:$BP1673,"r0,c5")/2+COUNTIF($G1673:$BP1673,"p5,c5")/2</f>
        <v/>
      </c>
      <c r="BU1673" s="62">
        <f>COUNTIF($G1673:$BP1673,"KH")+COUNTIF($G1673:$BP1673,"TL")+COUNTIF($G1673:$BP1673,"L")</f>
        <v/>
      </c>
      <c r="BV1673" s="62" t="n"/>
      <c r="BW1673" s="62">
        <f>COUNTIF($G1673:$BP1673,"hh")</f>
        <v/>
      </c>
      <c r="BX1673" s="62">
        <f>COUNTIF($G1673:$BP1673,"nt7")</f>
        <v/>
      </c>
      <c r="BY1673" s="62">
        <f>COUNTIF($G1673:$BP1673,"P")+COUNTIF($G1673:$BP1673,"p5,a5")/2+COUNTIF($G1673:$BP1673,"p5,b5")/2+COUNTIF($G1673:$BP1673,"p5,c5")/2+COUNTIF($G1673:$BP1673,"p5,d5")/2</f>
        <v/>
      </c>
      <c r="BZ1673" s="63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4">
        <f>IF(BZ1673&gt;25,4,IF(BZ1673&gt;18,3,IF(BZ1673&gt;12,2,IF(BZ1673&gt;4,1,0))))-BX1673-2+1</f>
        <v/>
      </c>
      <c r="CE1673" s="30" t="n"/>
      <c r="CF1673" s="64">
        <f>CD1673*CI1673</f>
        <v/>
      </c>
      <c r="CG1673" s="65">
        <f>F1673-BY1673+1</f>
        <v/>
      </c>
      <c r="CH1673" s="64">
        <f>CE1673*16</f>
        <v/>
      </c>
      <c r="CI1673" s="66">
        <f>VLOOKUP(A1673,[1]DATA!$A$6:$AI$331,34,0)</f>
        <v/>
      </c>
      <c r="CJ1673" s="67">
        <f>VLOOKUP(A1673,[2]CHAMCONG!A$7:CI$333,79,0)</f>
        <v/>
      </c>
      <c r="CK1673" s="68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62">
        <f>COUNTIF($G1674:$BP1674,"a")+COUNTIF($G1674:$BP1674,"r0,a5")/2+COUNTIF($G1674:$BP1674,"p5,a5")/2</f>
        <v/>
      </c>
      <c r="BR1674" s="62">
        <f>COUNTIF($G1674:$BP1674,"d")+COUNTIF($G1674:$BP1674,"r0,d5")/2+COUNTIF($G1674:$BP1674,"p5,d5")/2</f>
        <v/>
      </c>
      <c r="BS1674" s="62">
        <f>COUNTIF($G1674:$BP1674,"b")+COUNTIF($G1674:$BP1674,"r0,b5")/2+COUNTIF($G1674:$BP1674,"p5,b5")/2</f>
        <v/>
      </c>
      <c r="BT1674" s="62">
        <f>COUNTIF($G1674:$BP1674,"c")+COUNTIF($G1674:$BP1674,"r0,c5")/2+COUNTIF($G1674:$BP1674,"p5,c5")/2</f>
        <v/>
      </c>
      <c r="BU1674" s="62">
        <f>COUNTIF($G1674:$BP1674,"KH")+COUNTIF($G1674:$BP1674,"TL")+COUNTIF($G1674:$BP1674,"L")</f>
        <v/>
      </c>
      <c r="BV1674" s="62" t="n"/>
      <c r="BW1674" s="62">
        <f>COUNTIF($G1674:$BP1674,"hh")</f>
        <v/>
      </c>
      <c r="BX1674" s="62">
        <f>COUNTIF($G1674:$BP1674,"nt7")</f>
        <v/>
      </c>
      <c r="BY1674" s="62">
        <f>COUNTIF($G1674:$BP1674,"P")+COUNTIF($G1674:$BP1674,"p5,a5")/2+COUNTIF($G1674:$BP1674,"p5,b5")/2+COUNTIF($G1674:$BP1674,"p5,c5")/2+COUNTIF($G1674:$BP1674,"p5,d5")/2</f>
        <v/>
      </c>
      <c r="BZ1674" s="63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4">
        <f>IF(BZ1674&gt;25,4,IF(BZ1674&gt;18,3,IF(BZ1674&gt;12,2,IF(BZ1674&gt;4,1,0))))-BX1674-2+1</f>
        <v/>
      </c>
      <c r="CE1674" s="30" t="n"/>
      <c r="CF1674" s="64">
        <f>CD1674*CI1674</f>
        <v/>
      </c>
      <c r="CG1674" s="65">
        <f>F1674-BY1674+1</f>
        <v/>
      </c>
      <c r="CH1674" s="64">
        <f>CE1674*16</f>
        <v/>
      </c>
      <c r="CI1674" s="66">
        <f>VLOOKUP(A1674,[1]DATA!$A$6:$AI$331,34,0)</f>
        <v/>
      </c>
      <c r="CJ1674" s="67">
        <f>VLOOKUP(A1674,[2]CHAMCONG!A$7:CI$333,79,0)</f>
        <v/>
      </c>
      <c r="CK1674" s="68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62">
        <f>COUNTIF($G1675:$BP1675,"a")+COUNTIF($G1675:$BP1675,"r0,a5")/2+COUNTIF($G1675:$BP1675,"p5,a5")/2</f>
        <v/>
      </c>
      <c r="BR1675" s="62">
        <f>COUNTIF($G1675:$BP1675,"d")+COUNTIF($G1675:$BP1675,"r0,d5")/2+COUNTIF($G1675:$BP1675,"p5,d5")/2</f>
        <v/>
      </c>
      <c r="BS1675" s="62">
        <f>COUNTIF($G1675:$BP1675,"b")+COUNTIF($G1675:$BP1675,"r0,b5")/2+COUNTIF($G1675:$BP1675,"p5,b5")/2</f>
        <v/>
      </c>
      <c r="BT1675" s="62">
        <f>COUNTIF($G1675:$BP1675,"c")+COUNTIF($G1675:$BP1675,"r0,c5")/2+COUNTIF($G1675:$BP1675,"p5,c5")/2</f>
        <v/>
      </c>
      <c r="BU1675" s="62">
        <f>COUNTIF($G1675:$BP1675,"KH")+COUNTIF($G1675:$BP1675,"TL")+COUNTIF($G1675:$BP1675,"L")</f>
        <v/>
      </c>
      <c r="BV1675" s="62" t="n"/>
      <c r="BW1675" s="62">
        <f>COUNTIF($G1675:$BP1675,"hh")</f>
        <v/>
      </c>
      <c r="BX1675" s="62">
        <f>COUNTIF($G1675:$BP1675,"nt7")</f>
        <v/>
      </c>
      <c r="BY1675" s="62">
        <f>COUNTIF($G1675:$BP1675,"P")+COUNTIF($G1675:$BP1675,"p5,a5")/2+COUNTIF($G1675:$BP1675,"p5,b5")/2+COUNTIF($G1675:$BP1675,"p5,c5")/2+COUNTIF($G1675:$BP1675,"p5,d5")/2</f>
        <v/>
      </c>
      <c r="BZ1675" s="63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4">
        <f>IF(BZ1675&gt;25,4,IF(BZ1675&gt;18,3,IF(BZ1675&gt;12,2,IF(BZ1675&gt;4,1,0))))-BX1675-2+1</f>
        <v/>
      </c>
      <c r="CE1675" s="30" t="n"/>
      <c r="CF1675" s="64">
        <f>CD1675*CI1675</f>
        <v/>
      </c>
      <c r="CG1675" s="65">
        <f>F1675-BY1675+1</f>
        <v/>
      </c>
      <c r="CH1675" s="64">
        <f>CE1675*16</f>
        <v/>
      </c>
      <c r="CI1675" s="66">
        <f>VLOOKUP(A1675,[1]DATA!$A$6:$AI$331,34,0)</f>
        <v/>
      </c>
      <c r="CJ1675" s="67">
        <f>VLOOKUP(A1675,[2]CHAMCONG!A$7:CI$333,79,0)</f>
        <v/>
      </c>
      <c r="CK1675" s="68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62">
        <f>COUNTIF($G1676:$BP1676,"a")+COUNTIF($G1676:$BP1676,"r0,a5")/2+COUNTIF($G1676:$BP1676,"p5,a5")/2</f>
        <v/>
      </c>
      <c r="BR1676" s="62">
        <f>COUNTIF($G1676:$BP1676,"d")+COUNTIF($G1676:$BP1676,"r0,d5")/2+COUNTIF($G1676:$BP1676,"p5,d5")/2</f>
        <v/>
      </c>
      <c r="BS1676" s="62">
        <f>COUNTIF($G1676:$BP1676,"b")+COUNTIF($G1676:$BP1676,"r0,b5")/2+COUNTIF($G1676:$BP1676,"p5,b5")/2</f>
        <v/>
      </c>
      <c r="BT1676" s="62">
        <f>COUNTIF($G1676:$BP1676,"c")+COUNTIF($G1676:$BP1676,"r0,c5")/2+COUNTIF($G1676:$BP1676,"p5,c5")/2</f>
        <v/>
      </c>
      <c r="BU1676" s="62">
        <f>COUNTIF($G1676:$BP1676,"KH")+COUNTIF($G1676:$BP1676,"TL")+COUNTIF($G1676:$BP1676,"L")</f>
        <v/>
      </c>
      <c r="BV1676" s="62" t="n"/>
      <c r="BW1676" s="62">
        <f>COUNTIF($G1676:$BP1676,"hh")</f>
        <v/>
      </c>
      <c r="BX1676" s="62">
        <f>COUNTIF($G1676:$BP1676,"nt7")</f>
        <v/>
      </c>
      <c r="BY1676" s="62">
        <f>COUNTIF($G1676:$BP1676,"P")+COUNTIF($G1676:$BP1676,"p5,a5")/2+COUNTIF($G1676:$BP1676,"p5,b5")/2+COUNTIF($G1676:$BP1676,"p5,c5")/2+COUNTIF($G1676:$BP1676,"p5,d5")/2</f>
        <v/>
      </c>
      <c r="BZ1676" s="63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4">
        <f>IF(BZ1676&gt;25,4,IF(BZ1676&gt;18,3,IF(BZ1676&gt;12,2,IF(BZ1676&gt;4,1,0))))-BX1676-2+1</f>
        <v/>
      </c>
      <c r="CE1676" s="30" t="n"/>
      <c r="CF1676" s="64">
        <f>CD1676*CI1676</f>
        <v/>
      </c>
      <c r="CG1676" s="65">
        <f>F1676-BY1676+1</f>
        <v/>
      </c>
      <c r="CH1676" s="64">
        <f>CE1676*16</f>
        <v/>
      </c>
      <c r="CI1676" s="66">
        <f>VLOOKUP(A1676,[1]DATA!$A$6:$AI$331,34,0)</f>
        <v/>
      </c>
      <c r="CJ1676" s="67">
        <f>VLOOKUP(A1676,[2]CHAMCONG!A$7:CI$333,79,0)</f>
        <v/>
      </c>
      <c r="CK1676" s="68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62">
        <f>COUNTIF($G1677:$BP1677,"a")+COUNTIF($G1677:$BP1677,"r0,a5")/2+COUNTIF($G1677:$BP1677,"p5,a5")/2</f>
        <v/>
      </c>
      <c r="BR1677" s="62">
        <f>COUNTIF($G1677:$BP1677,"d")+COUNTIF($G1677:$BP1677,"r0,d5")/2+COUNTIF($G1677:$BP1677,"p5,d5")/2</f>
        <v/>
      </c>
      <c r="BS1677" s="62">
        <f>COUNTIF($G1677:$BP1677,"b")+COUNTIF($G1677:$BP1677,"r0,b5")/2+COUNTIF($G1677:$BP1677,"p5,b5")/2</f>
        <v/>
      </c>
      <c r="BT1677" s="62">
        <f>COUNTIF($G1677:$BP1677,"c")+COUNTIF($G1677:$BP1677,"r0,c5")/2+COUNTIF($G1677:$BP1677,"p5,c5")/2</f>
        <v/>
      </c>
      <c r="BU1677" s="62">
        <f>COUNTIF($G1677:$BP1677,"KH")+COUNTIF($G1677:$BP1677,"TL")+COUNTIF($G1677:$BP1677,"L")</f>
        <v/>
      </c>
      <c r="BV1677" s="62" t="n"/>
      <c r="BW1677" s="62">
        <f>COUNTIF($G1677:$BP1677,"hh")</f>
        <v/>
      </c>
      <c r="BX1677" s="62">
        <f>COUNTIF($G1677:$BP1677,"nt7")</f>
        <v/>
      </c>
      <c r="BY1677" s="62">
        <f>COUNTIF($G1677:$BP1677,"P")+COUNTIF($G1677:$BP1677,"p5,a5")/2+COUNTIF($G1677:$BP1677,"p5,b5")/2+COUNTIF($G1677:$BP1677,"p5,c5")/2+COUNTIF($G1677:$BP1677,"p5,d5")/2</f>
        <v/>
      </c>
      <c r="BZ1677" s="63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4">
        <f>IF(BZ1677&gt;25,4,IF(BZ1677&gt;18,3,IF(BZ1677&gt;12,2,IF(BZ1677&gt;4,1,0))))-BX1677-2+1</f>
        <v/>
      </c>
      <c r="CE1677" s="30" t="n"/>
      <c r="CF1677" s="64">
        <f>CD1677*CI1677</f>
        <v/>
      </c>
      <c r="CG1677" s="65">
        <f>F1677-BY1677+1</f>
        <v/>
      </c>
      <c r="CH1677" s="64">
        <f>CE1677*16</f>
        <v/>
      </c>
      <c r="CI1677" s="66">
        <f>VLOOKUP(A1677,[1]DATA!$A$6:$AI$331,34,0)</f>
        <v/>
      </c>
      <c r="CJ1677" s="67">
        <f>VLOOKUP(A1677,[2]CHAMCONG!A$7:CI$333,79,0)</f>
        <v/>
      </c>
      <c r="CK1677" s="68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62">
        <f>COUNTIF($G1678:$BP1678,"a")+COUNTIF($G1678:$BP1678,"r0,a5")/2+COUNTIF($G1678:$BP1678,"p5,a5")/2</f>
        <v/>
      </c>
      <c r="BR1678" s="62">
        <f>COUNTIF($G1678:$BP1678,"d")+COUNTIF($G1678:$BP1678,"r0,d5")/2+COUNTIF($G1678:$BP1678,"p5,d5")/2</f>
        <v/>
      </c>
      <c r="BS1678" s="62">
        <f>COUNTIF($G1678:$BP1678,"b")+COUNTIF($G1678:$BP1678,"r0,b5")/2+COUNTIF($G1678:$BP1678,"p5,b5")/2</f>
        <v/>
      </c>
      <c r="BT1678" s="62">
        <f>COUNTIF($G1678:$BP1678,"c")+COUNTIF($G1678:$BP1678,"r0,c5")/2+COUNTIF($G1678:$BP1678,"p5,c5")/2</f>
        <v/>
      </c>
      <c r="BU1678" s="62">
        <f>COUNTIF($G1678:$BP1678,"KH")+COUNTIF($G1678:$BP1678,"TL")+COUNTIF($G1678:$BP1678,"L")</f>
        <v/>
      </c>
      <c r="BV1678" s="62" t="n"/>
      <c r="BW1678" s="62">
        <f>COUNTIF($G1678:$BP1678,"hh")</f>
        <v/>
      </c>
      <c r="BX1678" s="62">
        <f>COUNTIF($G1678:$BP1678,"nt7")</f>
        <v/>
      </c>
      <c r="BY1678" s="62">
        <f>COUNTIF($G1678:$BP1678,"P")+COUNTIF($G1678:$BP1678,"p5,a5")/2+COUNTIF($G1678:$BP1678,"p5,b5")/2+COUNTIF($G1678:$BP1678,"p5,c5")/2+COUNTIF($G1678:$BP1678,"p5,d5")/2</f>
        <v/>
      </c>
      <c r="BZ1678" s="63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4">
        <f>IF(BZ1678&gt;25,4,IF(BZ1678&gt;18,3,IF(BZ1678&gt;12,2,IF(BZ1678&gt;4,1,0))))-BX1678-2+1</f>
        <v/>
      </c>
      <c r="CE1678" s="30" t="n"/>
      <c r="CF1678" s="64">
        <f>CD1678*CI1678</f>
        <v/>
      </c>
      <c r="CG1678" s="65">
        <f>F1678-BY1678+1</f>
        <v/>
      </c>
      <c r="CH1678" s="64">
        <f>CE1678*16</f>
        <v/>
      </c>
      <c r="CI1678" s="66">
        <f>VLOOKUP(A1678,[1]DATA!$A$6:$AI$331,34,0)</f>
        <v/>
      </c>
      <c r="CJ1678" s="67">
        <f>VLOOKUP(A1678,[2]CHAMCONG!A$7:CI$333,79,0)</f>
        <v/>
      </c>
      <c r="CK1678" s="68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62">
        <f>COUNTIF($G1679:$BP1679,"a")+COUNTIF($G1679:$BP1679,"r0,a5")/2+COUNTIF($G1679:$BP1679,"p5,a5")/2</f>
        <v/>
      </c>
      <c r="BR1679" s="62">
        <f>COUNTIF($G1679:$BP1679,"d")+COUNTIF($G1679:$BP1679,"r0,d5")/2+COUNTIF($G1679:$BP1679,"p5,d5")/2</f>
        <v/>
      </c>
      <c r="BS1679" s="62">
        <f>COUNTIF($G1679:$BP1679,"b")+COUNTIF($G1679:$BP1679,"r0,b5")/2+COUNTIF($G1679:$BP1679,"p5,b5")/2</f>
        <v/>
      </c>
      <c r="BT1679" s="62">
        <f>COUNTIF($G1679:$BP1679,"c")+COUNTIF($G1679:$BP1679,"r0,c5")/2+COUNTIF($G1679:$BP1679,"p5,c5")/2</f>
        <v/>
      </c>
      <c r="BU1679" s="62">
        <f>COUNTIF($G1679:$BP1679,"KH")+COUNTIF($G1679:$BP1679,"TL")+COUNTIF($G1679:$BP1679,"L")</f>
        <v/>
      </c>
      <c r="BV1679" s="62" t="n"/>
      <c r="BW1679" s="62">
        <f>COUNTIF($G1679:$BP1679,"hh")</f>
        <v/>
      </c>
      <c r="BX1679" s="62">
        <f>COUNTIF($G1679:$BP1679,"nt7")</f>
        <v/>
      </c>
      <c r="BY1679" s="62">
        <f>COUNTIF($G1679:$BP1679,"P")+COUNTIF($G1679:$BP1679,"p5,a5")/2+COUNTIF($G1679:$BP1679,"p5,b5")/2+COUNTIF($G1679:$BP1679,"p5,c5")/2+COUNTIF($G1679:$BP1679,"p5,d5")/2</f>
        <v/>
      </c>
      <c r="BZ1679" s="63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4">
        <f>IF(BZ1679&gt;25,4,IF(BZ1679&gt;18,3,IF(BZ1679&gt;12,2,IF(BZ1679&gt;4,1,0))))-BX1679-2+1</f>
        <v/>
      </c>
      <c r="CE1679" s="30" t="n"/>
      <c r="CF1679" s="64">
        <f>CD1679*CI1679</f>
        <v/>
      </c>
      <c r="CG1679" s="65">
        <f>F1679-BY1679+1</f>
        <v/>
      </c>
      <c r="CH1679" s="64">
        <f>CE1679*16</f>
        <v/>
      </c>
      <c r="CI1679" s="66">
        <f>VLOOKUP(A1679,[1]DATA!$A$6:$AI$331,34,0)</f>
        <v/>
      </c>
      <c r="CJ1679" s="67">
        <f>VLOOKUP(A1679,[2]CHAMCONG!A$7:CI$333,79,0)</f>
        <v/>
      </c>
      <c r="CK1679" s="68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62">
        <f>COUNTIF($G1680:$BP1680,"a")+COUNTIF($G1680:$BP1680,"r0,a5")/2+COUNTIF($G1680:$BP1680,"p5,a5")/2</f>
        <v/>
      </c>
      <c r="BR1680" s="62">
        <f>COUNTIF($G1680:$BP1680,"d")+COUNTIF($G1680:$BP1680,"r0,d5")/2+COUNTIF($G1680:$BP1680,"p5,d5")/2</f>
        <v/>
      </c>
      <c r="BS1680" s="62">
        <f>COUNTIF($G1680:$BP1680,"b")+COUNTIF($G1680:$BP1680,"r0,b5")/2+COUNTIF($G1680:$BP1680,"p5,b5")/2</f>
        <v/>
      </c>
      <c r="BT1680" s="62">
        <f>COUNTIF($G1680:$BP1680,"c")+COUNTIF($G1680:$BP1680,"r0,c5")/2+COUNTIF($G1680:$BP1680,"p5,c5")/2</f>
        <v/>
      </c>
      <c r="BU1680" s="62">
        <f>COUNTIF($G1680:$BP1680,"KH")+COUNTIF($G1680:$BP1680,"TL")+COUNTIF($G1680:$BP1680,"L")</f>
        <v/>
      </c>
      <c r="BV1680" s="62" t="n"/>
      <c r="BW1680" s="62">
        <f>COUNTIF($G1680:$BP1680,"hh")</f>
        <v/>
      </c>
      <c r="BX1680" s="62">
        <f>COUNTIF($G1680:$BP1680,"nt7")</f>
        <v/>
      </c>
      <c r="BY1680" s="62">
        <f>COUNTIF($G1680:$BP1680,"P")+COUNTIF($G1680:$BP1680,"p5,a5")/2+COUNTIF($G1680:$BP1680,"p5,b5")/2+COUNTIF($G1680:$BP1680,"p5,c5")/2+COUNTIF($G1680:$BP1680,"p5,d5")/2</f>
        <v/>
      </c>
      <c r="BZ1680" s="63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4">
        <f>IF(BZ1680&gt;25,4,IF(BZ1680&gt;18,3,IF(BZ1680&gt;12,2,IF(BZ1680&gt;4,1,0))))-BX1680-2+1</f>
        <v/>
      </c>
      <c r="CE1680" s="30" t="n"/>
      <c r="CF1680" s="64">
        <f>CD1680*CI1680</f>
        <v/>
      </c>
      <c r="CG1680" s="65">
        <f>F1680-BY1680+1</f>
        <v/>
      </c>
      <c r="CH1680" s="64">
        <f>CE1680*16</f>
        <v/>
      </c>
      <c r="CI1680" s="66">
        <f>VLOOKUP(A1680,[1]DATA!$A$6:$AI$331,34,0)</f>
        <v/>
      </c>
      <c r="CJ1680" s="67">
        <f>VLOOKUP(A1680,[2]CHAMCONG!A$7:CI$333,79,0)</f>
        <v/>
      </c>
      <c r="CK1680" s="68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62">
        <f>COUNTIF($G1681:$BP1681,"a")+COUNTIF($G1681:$BP1681,"r0,a5")/2+COUNTIF($G1681:$BP1681,"p5,a5")/2</f>
        <v/>
      </c>
      <c r="BR1681" s="62">
        <f>COUNTIF($G1681:$BP1681,"d")+COUNTIF($G1681:$BP1681,"r0,d5")/2+COUNTIF($G1681:$BP1681,"p5,d5")/2</f>
        <v/>
      </c>
      <c r="BS1681" s="62">
        <f>COUNTIF($G1681:$BP1681,"b")+COUNTIF($G1681:$BP1681,"r0,b5")/2+COUNTIF($G1681:$BP1681,"p5,b5")/2</f>
        <v/>
      </c>
      <c r="BT1681" s="62">
        <f>COUNTIF($G1681:$BP1681,"c")+COUNTIF($G1681:$BP1681,"r0,c5")/2+COUNTIF($G1681:$BP1681,"p5,c5")/2</f>
        <v/>
      </c>
      <c r="BU1681" s="62">
        <f>COUNTIF($G1681:$BP1681,"KH")+COUNTIF($G1681:$BP1681,"TL")+COUNTIF($G1681:$BP1681,"L")</f>
        <v/>
      </c>
      <c r="BV1681" s="62" t="n"/>
      <c r="BW1681" s="62">
        <f>COUNTIF($G1681:$BP1681,"hh")</f>
        <v/>
      </c>
      <c r="BX1681" s="62">
        <f>COUNTIF($G1681:$BP1681,"nt7")</f>
        <v/>
      </c>
      <c r="BY1681" s="62">
        <f>COUNTIF($G1681:$BP1681,"P")+COUNTIF($G1681:$BP1681,"p5,a5")/2+COUNTIF($G1681:$BP1681,"p5,b5")/2+COUNTIF($G1681:$BP1681,"p5,c5")/2+COUNTIF($G1681:$BP1681,"p5,d5")/2</f>
        <v/>
      </c>
      <c r="BZ1681" s="63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4">
        <f>IF(BZ1681&gt;25,4,IF(BZ1681&gt;18,3,IF(BZ1681&gt;12,2,IF(BZ1681&gt;4,1,0))))-BX1681-2+1</f>
        <v/>
      </c>
      <c r="CE1681" s="30" t="n"/>
      <c r="CF1681" s="64">
        <f>CD1681*CI1681</f>
        <v/>
      </c>
      <c r="CG1681" s="65">
        <f>F1681-BY1681+1</f>
        <v/>
      </c>
      <c r="CH1681" s="64">
        <f>CE1681*16</f>
        <v/>
      </c>
      <c r="CI1681" s="66">
        <f>VLOOKUP(A1681,[1]DATA!$A$6:$AI$331,34,0)</f>
        <v/>
      </c>
      <c r="CJ1681" s="67">
        <f>VLOOKUP(A1681,[2]CHAMCONG!A$7:CI$333,79,0)</f>
        <v/>
      </c>
      <c r="CK1681" s="68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62">
        <f>COUNTIF($G1682:$BP1682,"a")+COUNTIF($G1682:$BP1682,"r0,a5")/2+COUNTIF($G1682:$BP1682,"p5,a5")/2</f>
        <v/>
      </c>
      <c r="BR1682" s="62">
        <f>COUNTIF($G1682:$BP1682,"d")+COUNTIF($G1682:$BP1682,"r0,d5")/2+COUNTIF($G1682:$BP1682,"p5,d5")/2</f>
        <v/>
      </c>
      <c r="BS1682" s="62">
        <f>COUNTIF($G1682:$BP1682,"b")+COUNTIF($G1682:$BP1682,"r0,b5")/2+COUNTIF($G1682:$BP1682,"p5,b5")/2</f>
        <v/>
      </c>
      <c r="BT1682" s="62">
        <f>COUNTIF($G1682:$BP1682,"c")+COUNTIF($G1682:$BP1682,"r0,c5")/2+COUNTIF($G1682:$BP1682,"p5,c5")/2</f>
        <v/>
      </c>
      <c r="BU1682" s="62">
        <f>COUNTIF($G1682:$BP1682,"KH")+COUNTIF($G1682:$BP1682,"TL")+COUNTIF($G1682:$BP1682,"L")</f>
        <v/>
      </c>
      <c r="BV1682" s="62" t="n"/>
      <c r="BW1682" s="62">
        <f>COUNTIF($G1682:$BP1682,"hh")</f>
        <v/>
      </c>
      <c r="BX1682" s="62">
        <f>COUNTIF($G1682:$BP1682,"nt7")</f>
        <v/>
      </c>
      <c r="BY1682" s="62">
        <f>COUNTIF($G1682:$BP1682,"P")+COUNTIF($G1682:$BP1682,"p5,a5")/2+COUNTIF($G1682:$BP1682,"p5,b5")/2+COUNTIF($G1682:$BP1682,"p5,c5")/2+COUNTIF($G1682:$BP1682,"p5,d5")/2</f>
        <v/>
      </c>
      <c r="BZ1682" s="63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4">
        <f>IF(BZ1682&gt;25,4,IF(BZ1682&gt;18,3,IF(BZ1682&gt;12,2,IF(BZ1682&gt;4,1,0))))-BX1682-2+1</f>
        <v/>
      </c>
      <c r="CE1682" s="30" t="n"/>
      <c r="CF1682" s="64">
        <f>CD1682*CI1682</f>
        <v/>
      </c>
      <c r="CG1682" s="65">
        <f>F1682-BY1682+1</f>
        <v/>
      </c>
      <c r="CH1682" s="64">
        <f>CE1682*16</f>
        <v/>
      </c>
      <c r="CI1682" s="66">
        <f>VLOOKUP(A1682,[1]DATA!$A$6:$AI$331,34,0)</f>
        <v/>
      </c>
      <c r="CJ1682" s="67">
        <f>VLOOKUP(A1682,[2]CHAMCONG!A$7:CI$333,79,0)</f>
        <v/>
      </c>
      <c r="CK1682" s="68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62">
        <f>COUNTIF($G1683:$BP1683,"a")+COUNTIF($G1683:$BP1683,"r0,a5")/2+COUNTIF($G1683:$BP1683,"p5,a5")/2</f>
        <v/>
      </c>
      <c r="BR1683" s="62">
        <f>COUNTIF($G1683:$BP1683,"d")+COUNTIF($G1683:$BP1683,"r0,d5")/2+COUNTIF($G1683:$BP1683,"p5,d5")/2</f>
        <v/>
      </c>
      <c r="BS1683" s="62">
        <f>COUNTIF($G1683:$BP1683,"b")+COUNTIF($G1683:$BP1683,"r0,b5")/2+COUNTIF($G1683:$BP1683,"p5,b5")/2</f>
        <v/>
      </c>
      <c r="BT1683" s="62">
        <f>COUNTIF($G1683:$BP1683,"c")+COUNTIF($G1683:$BP1683,"r0,c5")/2+COUNTIF($G1683:$BP1683,"p5,c5")/2</f>
        <v/>
      </c>
      <c r="BU1683" s="62">
        <f>COUNTIF($G1683:$BP1683,"KH")+COUNTIF($G1683:$BP1683,"TL")+COUNTIF($G1683:$BP1683,"L")</f>
        <v/>
      </c>
      <c r="BV1683" s="62" t="n"/>
      <c r="BW1683" s="62">
        <f>COUNTIF($G1683:$BP1683,"hh")</f>
        <v/>
      </c>
      <c r="BX1683" s="62">
        <f>COUNTIF($G1683:$BP1683,"nt7")</f>
        <v/>
      </c>
      <c r="BY1683" s="62">
        <f>COUNTIF($G1683:$BP1683,"P")+COUNTIF($G1683:$BP1683,"p5,a5")/2+COUNTIF($G1683:$BP1683,"p5,b5")/2+COUNTIF($G1683:$BP1683,"p5,c5")/2+COUNTIF($G1683:$BP1683,"p5,d5")/2</f>
        <v/>
      </c>
      <c r="BZ1683" s="63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4">
        <f>IF(BZ1683&gt;25,4,IF(BZ1683&gt;18,3,IF(BZ1683&gt;12,2,IF(BZ1683&gt;4,1,0))))-BX1683-2+1</f>
        <v/>
      </c>
      <c r="CE1683" s="30" t="n"/>
      <c r="CF1683" s="64">
        <f>CD1683*CI1683</f>
        <v/>
      </c>
      <c r="CG1683" s="65">
        <f>F1683-BY1683+1</f>
        <v/>
      </c>
      <c r="CH1683" s="64">
        <f>CE1683*16</f>
        <v/>
      </c>
      <c r="CI1683" s="66">
        <f>VLOOKUP(A1683,[1]DATA!$A$6:$AI$331,34,0)</f>
        <v/>
      </c>
      <c r="CJ1683" s="67">
        <f>VLOOKUP(A1683,[2]CHAMCONG!A$7:CI$333,79,0)</f>
        <v/>
      </c>
      <c r="CK1683" s="68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62">
        <f>COUNTIF($G1684:$BP1684,"a")+COUNTIF($G1684:$BP1684,"r0,a5")/2+COUNTIF($G1684:$BP1684,"p5,a5")/2</f>
        <v/>
      </c>
      <c r="BR1684" s="62">
        <f>COUNTIF($G1684:$BP1684,"d")+COUNTIF($G1684:$BP1684,"r0,d5")/2+COUNTIF($G1684:$BP1684,"p5,d5")/2</f>
        <v/>
      </c>
      <c r="BS1684" s="62">
        <f>COUNTIF($G1684:$BP1684,"b")+COUNTIF($G1684:$BP1684,"r0,b5")/2+COUNTIF($G1684:$BP1684,"p5,b5")/2</f>
        <v/>
      </c>
      <c r="BT1684" s="62">
        <f>COUNTIF($G1684:$BP1684,"c")+COUNTIF($G1684:$BP1684,"r0,c5")/2+COUNTIF($G1684:$BP1684,"p5,c5")/2</f>
        <v/>
      </c>
      <c r="BU1684" s="62">
        <f>COUNTIF($G1684:$BP1684,"KH")+COUNTIF($G1684:$BP1684,"TL")+COUNTIF($G1684:$BP1684,"L")</f>
        <v/>
      </c>
      <c r="BV1684" s="62" t="n"/>
      <c r="BW1684" s="62">
        <f>COUNTIF($G1684:$BP1684,"hh")</f>
        <v/>
      </c>
      <c r="BX1684" s="62">
        <f>COUNTIF($G1684:$BP1684,"nt7")</f>
        <v/>
      </c>
      <c r="BY1684" s="62">
        <f>COUNTIF($G1684:$BP1684,"P")+COUNTIF($G1684:$BP1684,"p5,a5")/2+COUNTIF($G1684:$BP1684,"p5,b5")/2+COUNTIF($G1684:$BP1684,"p5,c5")/2+COUNTIF($G1684:$BP1684,"p5,d5")/2</f>
        <v/>
      </c>
      <c r="BZ1684" s="63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4">
        <f>IF(BZ1684&gt;25,4,IF(BZ1684&gt;18,3,IF(BZ1684&gt;12,2,IF(BZ1684&gt;4,1,0))))-BX1684-2+1</f>
        <v/>
      </c>
      <c r="CE1684" s="30" t="n"/>
      <c r="CF1684" s="64">
        <f>CD1684*CI1684</f>
        <v/>
      </c>
      <c r="CG1684" s="65">
        <f>F1684-BY1684+1</f>
        <v/>
      </c>
      <c r="CH1684" s="64">
        <f>CE1684*16</f>
        <v/>
      </c>
      <c r="CI1684" s="66">
        <f>VLOOKUP(A1684,[1]DATA!$A$6:$AI$331,34,0)</f>
        <v/>
      </c>
      <c r="CJ1684" s="67">
        <f>VLOOKUP(A1684,[2]CHAMCONG!A$7:CI$333,79,0)</f>
        <v/>
      </c>
      <c r="CK1684" s="68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62">
        <f>COUNTIF($G1685:$BP1685,"a")+COUNTIF($G1685:$BP1685,"r0,a5")/2+COUNTIF($G1685:$BP1685,"p5,a5")/2</f>
        <v/>
      </c>
      <c r="BR1685" s="62">
        <f>COUNTIF($G1685:$BP1685,"d")+COUNTIF($G1685:$BP1685,"r0,d5")/2+COUNTIF($G1685:$BP1685,"p5,d5")/2</f>
        <v/>
      </c>
      <c r="BS1685" s="62">
        <f>COUNTIF($G1685:$BP1685,"b")+COUNTIF($G1685:$BP1685,"r0,b5")/2+COUNTIF($G1685:$BP1685,"p5,b5")/2</f>
        <v/>
      </c>
      <c r="BT1685" s="62">
        <f>COUNTIF($G1685:$BP1685,"c")+COUNTIF($G1685:$BP1685,"r0,c5")/2+COUNTIF($G1685:$BP1685,"p5,c5")/2</f>
        <v/>
      </c>
      <c r="BU1685" s="62">
        <f>COUNTIF($G1685:$BP1685,"KH")+COUNTIF($G1685:$BP1685,"TL")+COUNTIF($G1685:$BP1685,"L")</f>
        <v/>
      </c>
      <c r="BV1685" s="62" t="n"/>
      <c r="BW1685" s="62">
        <f>COUNTIF($G1685:$BP1685,"hh")</f>
        <v/>
      </c>
      <c r="BX1685" s="62">
        <f>COUNTIF($G1685:$BP1685,"nt7")</f>
        <v/>
      </c>
      <c r="BY1685" s="62">
        <f>COUNTIF($G1685:$BP1685,"P")+COUNTIF($G1685:$BP1685,"p5,a5")/2+COUNTIF($G1685:$BP1685,"p5,b5")/2+COUNTIF($G1685:$BP1685,"p5,c5")/2+COUNTIF($G1685:$BP1685,"p5,d5")/2</f>
        <v/>
      </c>
      <c r="BZ1685" s="63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4">
        <f>IF(BZ1685&gt;25,4,IF(BZ1685&gt;18,3,IF(BZ1685&gt;12,2,IF(BZ1685&gt;4,1,0))))-BX1685-2+1</f>
        <v/>
      </c>
      <c r="CE1685" s="30" t="n"/>
      <c r="CF1685" s="64">
        <f>CD1685*CI1685</f>
        <v/>
      </c>
      <c r="CG1685" s="65">
        <f>F1685-BY1685+1</f>
        <v/>
      </c>
      <c r="CH1685" s="64">
        <f>CE1685*16</f>
        <v/>
      </c>
      <c r="CI1685" s="66">
        <f>VLOOKUP(A1685,[1]DATA!$A$6:$AI$331,34,0)</f>
        <v/>
      </c>
      <c r="CJ1685" s="67">
        <f>VLOOKUP(A1685,[2]CHAMCONG!A$7:CI$333,79,0)</f>
        <v/>
      </c>
      <c r="CK1685" s="68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62">
        <f>COUNTIF($G1686:$BP1686,"a")+COUNTIF($G1686:$BP1686,"r0,a5")/2+COUNTIF($G1686:$BP1686,"p5,a5")/2</f>
        <v/>
      </c>
      <c r="BR1686" s="62">
        <f>COUNTIF($G1686:$BP1686,"d")+COUNTIF($G1686:$BP1686,"r0,d5")/2+COUNTIF($G1686:$BP1686,"p5,d5")/2</f>
        <v/>
      </c>
      <c r="BS1686" s="62">
        <f>COUNTIF($G1686:$BP1686,"b")+COUNTIF($G1686:$BP1686,"r0,b5")/2+COUNTIF($G1686:$BP1686,"p5,b5")/2</f>
        <v/>
      </c>
      <c r="BT1686" s="62">
        <f>COUNTIF($G1686:$BP1686,"c")+COUNTIF($G1686:$BP1686,"r0,c5")/2+COUNTIF($G1686:$BP1686,"p5,c5")/2</f>
        <v/>
      </c>
      <c r="BU1686" s="62">
        <f>COUNTIF($G1686:$BP1686,"KH")+COUNTIF($G1686:$BP1686,"TL")+COUNTIF($G1686:$BP1686,"L")</f>
        <v/>
      </c>
      <c r="BV1686" s="62" t="n"/>
      <c r="BW1686" s="62">
        <f>COUNTIF($G1686:$BP1686,"hh")</f>
        <v/>
      </c>
      <c r="BX1686" s="62">
        <f>COUNTIF($G1686:$BP1686,"nt7")</f>
        <v/>
      </c>
      <c r="BY1686" s="62">
        <f>COUNTIF($G1686:$BP1686,"P")+COUNTIF($G1686:$BP1686,"p5,a5")/2+COUNTIF($G1686:$BP1686,"p5,b5")/2+COUNTIF($G1686:$BP1686,"p5,c5")/2+COUNTIF($G1686:$BP1686,"p5,d5")/2</f>
        <v/>
      </c>
      <c r="BZ1686" s="63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4">
        <f>IF(BZ1686&gt;25,4,IF(BZ1686&gt;18,3,IF(BZ1686&gt;12,2,IF(BZ1686&gt;4,1,0))))-BX1686-2+1</f>
        <v/>
      </c>
      <c r="CE1686" s="30" t="n"/>
      <c r="CF1686" s="64">
        <f>CD1686*CI1686</f>
        <v/>
      </c>
      <c r="CG1686" s="65">
        <f>F1686-BY1686+1</f>
        <v/>
      </c>
      <c r="CH1686" s="64">
        <f>CE1686*16</f>
        <v/>
      </c>
      <c r="CI1686" s="66">
        <f>VLOOKUP(A1686,[1]DATA!$A$6:$AI$331,34,0)</f>
        <v/>
      </c>
      <c r="CJ1686" s="67">
        <f>VLOOKUP(A1686,[2]CHAMCONG!A$7:CI$333,79,0)</f>
        <v/>
      </c>
      <c r="CK1686" s="68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62">
        <f>COUNTIF($G1687:$BP1687,"a")+COUNTIF($G1687:$BP1687,"r0,a5")/2+COUNTIF($G1687:$BP1687,"p5,a5")/2</f>
        <v/>
      </c>
      <c r="BR1687" s="62">
        <f>COUNTIF($G1687:$BP1687,"d")+COUNTIF($G1687:$BP1687,"r0,d5")/2+COUNTIF($G1687:$BP1687,"p5,d5")/2</f>
        <v/>
      </c>
      <c r="BS1687" s="62">
        <f>COUNTIF($G1687:$BP1687,"b")+COUNTIF($G1687:$BP1687,"r0,b5")/2+COUNTIF($G1687:$BP1687,"p5,b5")/2</f>
        <v/>
      </c>
      <c r="BT1687" s="62">
        <f>COUNTIF($G1687:$BP1687,"c")+COUNTIF($G1687:$BP1687,"r0,c5")/2+COUNTIF($G1687:$BP1687,"p5,c5")/2</f>
        <v/>
      </c>
      <c r="BU1687" s="62">
        <f>COUNTIF($G1687:$BP1687,"KH")+COUNTIF($G1687:$BP1687,"TL")+COUNTIF($G1687:$BP1687,"L")</f>
        <v/>
      </c>
      <c r="BV1687" s="62" t="n"/>
      <c r="BW1687" s="62">
        <f>COUNTIF($G1687:$BP1687,"hh")</f>
        <v/>
      </c>
      <c r="BX1687" s="62">
        <f>COUNTIF($G1687:$BP1687,"nt7")</f>
        <v/>
      </c>
      <c r="BY1687" s="62">
        <f>COUNTIF($G1687:$BP1687,"P")+COUNTIF($G1687:$BP1687,"p5,a5")/2+COUNTIF($G1687:$BP1687,"p5,b5")/2+COUNTIF($G1687:$BP1687,"p5,c5")/2+COUNTIF($G1687:$BP1687,"p5,d5")/2</f>
        <v/>
      </c>
      <c r="BZ1687" s="63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4">
        <f>IF(BZ1687&gt;25,4,IF(BZ1687&gt;18,3,IF(BZ1687&gt;12,2,IF(BZ1687&gt;4,1,0))))-BX1687-2+1</f>
        <v/>
      </c>
      <c r="CE1687" s="30" t="n"/>
      <c r="CF1687" s="64">
        <f>CD1687*CI1687</f>
        <v/>
      </c>
      <c r="CG1687" s="65">
        <f>F1687-BY1687+1</f>
        <v/>
      </c>
      <c r="CH1687" s="64">
        <f>CE1687*16</f>
        <v/>
      </c>
      <c r="CI1687" s="66">
        <f>VLOOKUP(A1687,[1]DATA!$A$6:$AI$331,34,0)</f>
        <v/>
      </c>
      <c r="CJ1687" s="67">
        <f>VLOOKUP(A1687,[2]CHAMCONG!A$7:CI$333,79,0)</f>
        <v/>
      </c>
      <c r="CK1687" s="68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62">
        <f>COUNTIF($G1688:$BP1688,"a")+COUNTIF($G1688:$BP1688,"r0,a5")/2+COUNTIF($G1688:$BP1688,"p5,a5")/2</f>
        <v/>
      </c>
      <c r="BR1688" s="62">
        <f>COUNTIF($G1688:$BP1688,"d")+COUNTIF($G1688:$BP1688,"r0,d5")/2+COUNTIF($G1688:$BP1688,"p5,d5")/2</f>
        <v/>
      </c>
      <c r="BS1688" s="62">
        <f>COUNTIF($G1688:$BP1688,"b")+COUNTIF($G1688:$BP1688,"r0,b5")/2+COUNTIF($G1688:$BP1688,"p5,b5")/2</f>
        <v/>
      </c>
      <c r="BT1688" s="62">
        <f>COUNTIF($G1688:$BP1688,"c")+COUNTIF($G1688:$BP1688,"r0,c5")/2+COUNTIF($G1688:$BP1688,"p5,c5")/2</f>
        <v/>
      </c>
      <c r="BU1688" s="62">
        <f>COUNTIF($G1688:$BP1688,"KH")+COUNTIF($G1688:$BP1688,"TL")+COUNTIF($G1688:$BP1688,"L")</f>
        <v/>
      </c>
      <c r="BV1688" s="62" t="n"/>
      <c r="BW1688" s="62">
        <f>COUNTIF($G1688:$BP1688,"hh")</f>
        <v/>
      </c>
      <c r="BX1688" s="62">
        <f>COUNTIF($G1688:$BP1688,"nt7")</f>
        <v/>
      </c>
      <c r="BY1688" s="62">
        <f>COUNTIF($G1688:$BP1688,"P")+COUNTIF($G1688:$BP1688,"p5,a5")/2+COUNTIF($G1688:$BP1688,"p5,b5")/2+COUNTIF($G1688:$BP1688,"p5,c5")/2+COUNTIF($G1688:$BP1688,"p5,d5")/2</f>
        <v/>
      </c>
      <c r="BZ1688" s="63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4">
        <f>IF(BZ1688&gt;25,4,IF(BZ1688&gt;18,3,IF(BZ1688&gt;12,2,IF(BZ1688&gt;4,1,0))))-BX1688-2+1</f>
        <v/>
      </c>
      <c r="CE1688" s="30" t="n"/>
      <c r="CF1688" s="64">
        <f>CD1688*CI1688</f>
        <v/>
      </c>
      <c r="CG1688" s="65">
        <f>F1688-BY1688+1</f>
        <v/>
      </c>
      <c r="CH1688" s="64">
        <f>CE1688*16</f>
        <v/>
      </c>
      <c r="CI1688" s="66">
        <f>VLOOKUP(A1688,[1]DATA!$A$6:$AI$331,34,0)</f>
        <v/>
      </c>
      <c r="CJ1688" s="67">
        <f>VLOOKUP(A1688,[2]CHAMCONG!A$7:CI$333,79,0)</f>
        <v/>
      </c>
      <c r="CK1688" s="68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62">
        <f>COUNTIF($G1689:$BP1689,"a")+COUNTIF($G1689:$BP1689,"r0,a5")/2+COUNTIF($G1689:$BP1689,"p5,a5")/2</f>
        <v/>
      </c>
      <c r="BR1689" s="62">
        <f>COUNTIF($G1689:$BP1689,"d")+COUNTIF($G1689:$BP1689,"r0,d5")/2+COUNTIF($G1689:$BP1689,"p5,d5")/2</f>
        <v/>
      </c>
      <c r="BS1689" s="62">
        <f>COUNTIF($G1689:$BP1689,"b")+COUNTIF($G1689:$BP1689,"r0,b5")/2+COUNTIF($G1689:$BP1689,"p5,b5")/2</f>
        <v/>
      </c>
      <c r="BT1689" s="62">
        <f>COUNTIF($G1689:$BP1689,"c")+COUNTIF($G1689:$BP1689,"r0,c5")/2+COUNTIF($G1689:$BP1689,"p5,c5")/2</f>
        <v/>
      </c>
      <c r="BU1689" s="62">
        <f>COUNTIF($G1689:$BP1689,"KH")+COUNTIF($G1689:$BP1689,"TL")+COUNTIF($G1689:$BP1689,"L")</f>
        <v/>
      </c>
      <c r="BV1689" s="62" t="n"/>
      <c r="BW1689" s="62">
        <f>COUNTIF($G1689:$BP1689,"hh")</f>
        <v/>
      </c>
      <c r="BX1689" s="62">
        <f>COUNTIF($G1689:$BP1689,"nt7")</f>
        <v/>
      </c>
      <c r="BY1689" s="62">
        <f>COUNTIF($G1689:$BP1689,"P")+COUNTIF($G1689:$BP1689,"p5,a5")/2+COUNTIF($G1689:$BP1689,"p5,b5")/2+COUNTIF($G1689:$BP1689,"p5,c5")/2+COUNTIF($G1689:$BP1689,"p5,d5")/2</f>
        <v/>
      </c>
      <c r="BZ1689" s="63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4">
        <f>IF(BZ1689&gt;25,4,IF(BZ1689&gt;18,3,IF(BZ1689&gt;12,2,IF(BZ1689&gt;4,1,0))))-BX1689-2+1</f>
        <v/>
      </c>
      <c r="CE1689" s="30" t="n"/>
      <c r="CF1689" s="64">
        <f>CD1689*CI1689</f>
        <v/>
      </c>
      <c r="CG1689" s="65">
        <f>F1689-BY1689+1</f>
        <v/>
      </c>
      <c r="CH1689" s="64">
        <f>CE1689*16</f>
        <v/>
      </c>
      <c r="CI1689" s="66">
        <f>VLOOKUP(A1689,[1]DATA!$A$6:$AI$331,34,0)</f>
        <v/>
      </c>
      <c r="CJ1689" s="67">
        <f>VLOOKUP(A1689,[2]CHAMCONG!A$7:CI$333,79,0)</f>
        <v/>
      </c>
      <c r="CK1689" s="68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62">
        <f>COUNTIF($G1690:$BP1690,"a")+COUNTIF($G1690:$BP1690,"r0,a5")/2+COUNTIF($G1690:$BP1690,"p5,a5")/2</f>
        <v/>
      </c>
      <c r="BR1690" s="62">
        <f>COUNTIF($G1690:$BP1690,"d")+COUNTIF($G1690:$BP1690,"r0,d5")/2+COUNTIF($G1690:$BP1690,"p5,d5")/2</f>
        <v/>
      </c>
      <c r="BS1690" s="62">
        <f>COUNTIF($G1690:$BP1690,"b")+COUNTIF($G1690:$BP1690,"r0,b5")/2+COUNTIF($G1690:$BP1690,"p5,b5")/2</f>
        <v/>
      </c>
      <c r="BT1690" s="62">
        <f>COUNTIF($G1690:$BP1690,"c")+COUNTIF($G1690:$BP1690,"r0,c5")/2+COUNTIF($G1690:$BP1690,"p5,c5")/2</f>
        <v/>
      </c>
      <c r="BU1690" s="62">
        <f>COUNTIF($G1690:$BP1690,"KH")+COUNTIF($G1690:$BP1690,"TL")+COUNTIF($G1690:$BP1690,"L")</f>
        <v/>
      </c>
      <c r="BV1690" s="62" t="n"/>
      <c r="BW1690" s="62">
        <f>COUNTIF($G1690:$BP1690,"hh")</f>
        <v/>
      </c>
      <c r="BX1690" s="62">
        <f>COUNTIF($G1690:$BP1690,"nt7")</f>
        <v/>
      </c>
      <c r="BY1690" s="62">
        <f>COUNTIF($G1690:$BP1690,"P")+COUNTIF($G1690:$BP1690,"p5,a5")/2+COUNTIF($G1690:$BP1690,"p5,b5")/2+COUNTIF($G1690:$BP1690,"p5,c5")/2+COUNTIF($G1690:$BP1690,"p5,d5")/2</f>
        <v/>
      </c>
      <c r="BZ1690" s="63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4">
        <f>IF(BZ1690&gt;25,4,IF(BZ1690&gt;18,3,IF(BZ1690&gt;12,2,IF(BZ1690&gt;4,1,0))))-BX1690-2+1</f>
        <v/>
      </c>
      <c r="CE1690" s="30" t="n"/>
      <c r="CF1690" s="64">
        <f>CD1690*CI1690</f>
        <v/>
      </c>
      <c r="CG1690" s="65">
        <f>F1690-BY1690+1</f>
        <v/>
      </c>
      <c r="CH1690" s="64">
        <f>CE1690*16</f>
        <v/>
      </c>
      <c r="CI1690" s="66">
        <f>VLOOKUP(A1690,[1]DATA!$A$6:$AI$331,34,0)</f>
        <v/>
      </c>
      <c r="CJ1690" s="67">
        <f>VLOOKUP(A1690,[2]CHAMCONG!A$7:CI$333,79,0)</f>
        <v/>
      </c>
      <c r="CK1690" s="68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62">
        <f>COUNTIF($G1691:$BP1691,"a")+COUNTIF($G1691:$BP1691,"r0,a5")/2+COUNTIF($G1691:$BP1691,"p5,a5")/2</f>
        <v/>
      </c>
      <c r="BR1691" s="62">
        <f>COUNTIF($G1691:$BP1691,"d")+COUNTIF($G1691:$BP1691,"r0,d5")/2+COUNTIF($G1691:$BP1691,"p5,d5")/2</f>
        <v/>
      </c>
      <c r="BS1691" s="62">
        <f>COUNTIF($G1691:$BP1691,"b")+COUNTIF($G1691:$BP1691,"r0,b5")/2+COUNTIF($G1691:$BP1691,"p5,b5")/2</f>
        <v/>
      </c>
      <c r="BT1691" s="62">
        <f>COUNTIF($G1691:$BP1691,"c")+COUNTIF($G1691:$BP1691,"r0,c5")/2+COUNTIF($G1691:$BP1691,"p5,c5")/2</f>
        <v/>
      </c>
      <c r="BU1691" s="62">
        <f>COUNTIF($G1691:$BP1691,"KH")+COUNTIF($G1691:$BP1691,"TL")+COUNTIF($G1691:$BP1691,"L")</f>
        <v/>
      </c>
      <c r="BV1691" s="62" t="n"/>
      <c r="BW1691" s="62">
        <f>COUNTIF($G1691:$BP1691,"hh")</f>
        <v/>
      </c>
      <c r="BX1691" s="62">
        <f>COUNTIF($G1691:$BP1691,"nt7")</f>
        <v/>
      </c>
      <c r="BY1691" s="62">
        <f>COUNTIF($G1691:$BP1691,"P")+COUNTIF($G1691:$BP1691,"p5,a5")/2+COUNTIF($G1691:$BP1691,"p5,b5")/2+COUNTIF($G1691:$BP1691,"p5,c5")/2+COUNTIF($G1691:$BP1691,"p5,d5")/2</f>
        <v/>
      </c>
      <c r="BZ1691" s="63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4">
        <f>IF(BZ1691&gt;25,4,IF(BZ1691&gt;18,3,IF(BZ1691&gt;12,2,IF(BZ1691&gt;4,1,0))))-BX1691-2+1</f>
        <v/>
      </c>
      <c r="CE1691" s="30" t="n"/>
      <c r="CF1691" s="64">
        <f>CD1691*CI1691</f>
        <v/>
      </c>
      <c r="CG1691" s="65">
        <f>F1691-BY1691+1</f>
        <v/>
      </c>
      <c r="CH1691" s="64">
        <f>CE1691*16</f>
        <v/>
      </c>
      <c r="CI1691" s="66">
        <f>VLOOKUP(A1691,[1]DATA!$A$6:$AI$331,34,0)</f>
        <v/>
      </c>
      <c r="CJ1691" s="67">
        <f>VLOOKUP(A1691,[2]CHAMCONG!A$7:CI$333,79,0)</f>
        <v/>
      </c>
      <c r="CK1691" s="68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62">
        <f>COUNTIF($G1692:$BP1692,"a")+COUNTIF($G1692:$BP1692,"r0,a5")/2+COUNTIF($G1692:$BP1692,"p5,a5")/2</f>
        <v/>
      </c>
      <c r="BR1692" s="62">
        <f>COUNTIF($G1692:$BP1692,"d")+COUNTIF($G1692:$BP1692,"r0,d5")/2+COUNTIF($G1692:$BP1692,"p5,d5")/2</f>
        <v/>
      </c>
      <c r="BS1692" s="62">
        <f>COUNTIF($G1692:$BP1692,"b")+COUNTIF($G1692:$BP1692,"r0,b5")/2+COUNTIF($G1692:$BP1692,"p5,b5")/2</f>
        <v/>
      </c>
      <c r="BT1692" s="62">
        <f>COUNTIF($G1692:$BP1692,"c")+COUNTIF($G1692:$BP1692,"r0,c5")/2+COUNTIF($G1692:$BP1692,"p5,c5")/2</f>
        <v/>
      </c>
      <c r="BU1692" s="62">
        <f>COUNTIF($G1692:$BP1692,"KH")+COUNTIF($G1692:$BP1692,"TL")+COUNTIF($G1692:$BP1692,"L")</f>
        <v/>
      </c>
      <c r="BV1692" s="62" t="n"/>
      <c r="BW1692" s="62">
        <f>COUNTIF($G1692:$BP1692,"hh")</f>
        <v/>
      </c>
      <c r="BX1692" s="62">
        <f>COUNTIF($G1692:$BP1692,"nt7")</f>
        <v/>
      </c>
      <c r="BY1692" s="62">
        <f>COUNTIF($G1692:$BP1692,"P")+COUNTIF($G1692:$BP1692,"p5,a5")/2+COUNTIF($G1692:$BP1692,"p5,b5")/2+COUNTIF($G1692:$BP1692,"p5,c5")/2+COUNTIF($G1692:$BP1692,"p5,d5")/2</f>
        <v/>
      </c>
      <c r="BZ1692" s="63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4">
        <f>IF(BZ1692&gt;25,4,IF(BZ1692&gt;18,3,IF(BZ1692&gt;12,2,IF(BZ1692&gt;4,1,0))))-BX1692-2+1</f>
        <v/>
      </c>
      <c r="CE1692" s="30" t="n"/>
      <c r="CF1692" s="64">
        <f>CD1692*CI1692</f>
        <v/>
      </c>
      <c r="CG1692" s="65">
        <f>F1692-BY1692+1</f>
        <v/>
      </c>
      <c r="CH1692" s="64">
        <f>CE1692*16</f>
        <v/>
      </c>
      <c r="CI1692" s="66">
        <f>VLOOKUP(A1692,[1]DATA!$A$6:$AI$331,34,0)</f>
        <v/>
      </c>
      <c r="CJ1692" s="67">
        <f>VLOOKUP(A1692,[2]CHAMCONG!A$7:CI$333,79,0)</f>
        <v/>
      </c>
      <c r="CK1692" s="68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62">
        <f>COUNTIF($G1693:$BP1693,"a")+COUNTIF($G1693:$BP1693,"r0,a5")/2+COUNTIF($G1693:$BP1693,"p5,a5")/2</f>
        <v/>
      </c>
      <c r="BR1693" s="62">
        <f>COUNTIF($G1693:$BP1693,"d")+COUNTIF($G1693:$BP1693,"r0,d5")/2+COUNTIF($G1693:$BP1693,"p5,d5")/2</f>
        <v/>
      </c>
      <c r="BS1693" s="62">
        <f>COUNTIF($G1693:$BP1693,"b")+COUNTIF($G1693:$BP1693,"r0,b5")/2+COUNTIF($G1693:$BP1693,"p5,b5")/2</f>
        <v/>
      </c>
      <c r="BT1693" s="62">
        <f>COUNTIF($G1693:$BP1693,"c")+COUNTIF($G1693:$BP1693,"r0,c5")/2+COUNTIF($G1693:$BP1693,"p5,c5")/2</f>
        <v/>
      </c>
      <c r="BU1693" s="62">
        <f>COUNTIF($G1693:$BP1693,"KH")+COUNTIF($G1693:$BP1693,"TL")+COUNTIF($G1693:$BP1693,"L")</f>
        <v/>
      </c>
      <c r="BV1693" s="62" t="n"/>
      <c r="BW1693" s="62">
        <f>COUNTIF($G1693:$BP1693,"hh")</f>
        <v/>
      </c>
      <c r="BX1693" s="62">
        <f>COUNTIF($G1693:$BP1693,"nt7")</f>
        <v/>
      </c>
      <c r="BY1693" s="62">
        <f>COUNTIF($G1693:$BP1693,"P")+COUNTIF($G1693:$BP1693,"p5,a5")/2+COUNTIF($G1693:$BP1693,"p5,b5")/2+COUNTIF($G1693:$BP1693,"p5,c5")/2+COUNTIF($G1693:$BP1693,"p5,d5")/2</f>
        <v/>
      </c>
      <c r="BZ1693" s="63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4">
        <f>IF(BZ1693&gt;25,4,IF(BZ1693&gt;18,3,IF(BZ1693&gt;12,2,IF(BZ1693&gt;4,1,0))))-BX1693-2+1</f>
        <v/>
      </c>
      <c r="CE1693" s="30" t="n"/>
      <c r="CF1693" s="64">
        <f>CD1693*CI1693</f>
        <v/>
      </c>
      <c r="CG1693" s="65">
        <f>F1693-BY1693+1</f>
        <v/>
      </c>
      <c r="CH1693" s="64">
        <f>CE1693*16</f>
        <v/>
      </c>
      <c r="CI1693" s="66">
        <f>VLOOKUP(A1693,[1]DATA!$A$6:$AI$331,34,0)</f>
        <v/>
      </c>
      <c r="CJ1693" s="67">
        <f>VLOOKUP(A1693,[2]CHAMCONG!A$7:CI$333,79,0)</f>
        <v/>
      </c>
      <c r="CK1693" s="68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62">
        <f>COUNTIF($G1694:$BP1694,"a")+COUNTIF($G1694:$BP1694,"r0,a5")/2+COUNTIF($G1694:$BP1694,"p5,a5")/2</f>
        <v/>
      </c>
      <c r="BR1694" s="62">
        <f>COUNTIF($G1694:$BP1694,"d")+COUNTIF($G1694:$BP1694,"r0,d5")/2+COUNTIF($G1694:$BP1694,"p5,d5")/2</f>
        <v/>
      </c>
      <c r="BS1694" s="62">
        <f>COUNTIF($G1694:$BP1694,"b")+COUNTIF($G1694:$BP1694,"r0,b5")/2+COUNTIF($G1694:$BP1694,"p5,b5")/2</f>
        <v/>
      </c>
      <c r="BT1694" s="62">
        <f>COUNTIF($G1694:$BP1694,"c")+COUNTIF($G1694:$BP1694,"r0,c5")/2+COUNTIF($G1694:$BP1694,"p5,c5")/2</f>
        <v/>
      </c>
      <c r="BU1694" s="62">
        <f>COUNTIF($G1694:$BP1694,"KH")+COUNTIF($G1694:$BP1694,"TL")+COUNTIF($G1694:$BP1694,"L")</f>
        <v/>
      </c>
      <c r="BV1694" s="62" t="n"/>
      <c r="BW1694" s="62">
        <f>COUNTIF($G1694:$BP1694,"hh")</f>
        <v/>
      </c>
      <c r="BX1694" s="62">
        <f>COUNTIF($G1694:$BP1694,"nt7")</f>
        <v/>
      </c>
      <c r="BY1694" s="62">
        <f>COUNTIF($G1694:$BP1694,"P")+COUNTIF($G1694:$BP1694,"p5,a5")/2+COUNTIF($G1694:$BP1694,"p5,b5")/2+COUNTIF($G1694:$BP1694,"p5,c5")/2+COUNTIF($G1694:$BP1694,"p5,d5")/2</f>
        <v/>
      </c>
      <c r="BZ1694" s="63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4">
        <f>IF(BZ1694&gt;25,4,IF(BZ1694&gt;18,3,IF(BZ1694&gt;12,2,IF(BZ1694&gt;4,1,0))))-BX1694-2+1</f>
        <v/>
      </c>
      <c r="CE1694" s="30" t="n"/>
      <c r="CF1694" s="64">
        <f>CD1694*CI1694</f>
        <v/>
      </c>
      <c r="CG1694" s="65">
        <f>F1694-BY1694+1</f>
        <v/>
      </c>
      <c r="CH1694" s="64">
        <f>CE1694*16</f>
        <v/>
      </c>
      <c r="CI1694" s="66">
        <f>VLOOKUP(A1694,[1]DATA!$A$6:$AI$331,34,0)</f>
        <v/>
      </c>
      <c r="CJ1694" s="67">
        <f>VLOOKUP(A1694,[2]CHAMCONG!A$7:CI$333,79,0)</f>
        <v/>
      </c>
      <c r="CK1694" s="68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62">
        <f>COUNTIF($G1695:$BP1695,"a")+COUNTIF($G1695:$BP1695,"r0,a5")/2+COUNTIF($G1695:$BP1695,"p5,a5")/2</f>
        <v/>
      </c>
      <c r="BR1695" s="62">
        <f>COUNTIF($G1695:$BP1695,"d")+COUNTIF($G1695:$BP1695,"r0,d5")/2+COUNTIF($G1695:$BP1695,"p5,d5")/2</f>
        <v/>
      </c>
      <c r="BS1695" s="62">
        <f>COUNTIF($G1695:$BP1695,"b")+COUNTIF($G1695:$BP1695,"r0,b5")/2+COUNTIF($G1695:$BP1695,"p5,b5")/2</f>
        <v/>
      </c>
      <c r="BT1695" s="62">
        <f>COUNTIF($G1695:$BP1695,"c")+COUNTIF($G1695:$BP1695,"r0,c5")/2+COUNTIF($G1695:$BP1695,"p5,c5")/2</f>
        <v/>
      </c>
      <c r="BU1695" s="62">
        <f>COUNTIF($G1695:$BP1695,"KH")+COUNTIF($G1695:$BP1695,"TL")+COUNTIF($G1695:$BP1695,"L")</f>
        <v/>
      </c>
      <c r="BV1695" s="62" t="n"/>
      <c r="BW1695" s="62">
        <f>COUNTIF($G1695:$BP1695,"hh")</f>
        <v/>
      </c>
      <c r="BX1695" s="62">
        <f>COUNTIF($G1695:$BP1695,"nt7")</f>
        <v/>
      </c>
      <c r="BY1695" s="62">
        <f>COUNTIF($G1695:$BP1695,"P")+COUNTIF($G1695:$BP1695,"p5,a5")/2+COUNTIF($G1695:$BP1695,"p5,b5")/2+COUNTIF($G1695:$BP1695,"p5,c5")/2+COUNTIF($G1695:$BP1695,"p5,d5")/2</f>
        <v/>
      </c>
      <c r="BZ1695" s="63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4">
        <f>IF(BZ1695&gt;25,4,IF(BZ1695&gt;18,3,IF(BZ1695&gt;12,2,IF(BZ1695&gt;4,1,0))))-BX1695-2+1</f>
        <v/>
      </c>
      <c r="CE1695" s="30" t="n"/>
      <c r="CF1695" s="64">
        <f>CD1695*CI1695</f>
        <v/>
      </c>
      <c r="CG1695" s="65">
        <f>F1695-BY1695+1</f>
        <v/>
      </c>
      <c r="CH1695" s="64">
        <f>CE1695*16</f>
        <v/>
      </c>
      <c r="CI1695" s="66">
        <f>VLOOKUP(A1695,[1]DATA!$A$6:$AI$331,34,0)</f>
        <v/>
      </c>
      <c r="CJ1695" s="67">
        <f>VLOOKUP(A1695,[2]CHAMCONG!A$7:CI$333,79,0)</f>
        <v/>
      </c>
      <c r="CK1695" s="68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62">
        <f>COUNTIF($G1696:$BP1696,"a")+COUNTIF($G1696:$BP1696,"r0,a5")/2+COUNTIF($G1696:$BP1696,"p5,a5")/2</f>
        <v/>
      </c>
      <c r="BR1696" s="62">
        <f>COUNTIF($G1696:$BP1696,"d")+COUNTIF($G1696:$BP1696,"r0,d5")/2+COUNTIF($G1696:$BP1696,"p5,d5")/2</f>
        <v/>
      </c>
      <c r="BS1696" s="62">
        <f>COUNTIF($G1696:$BP1696,"b")+COUNTIF($G1696:$BP1696,"r0,b5")/2+COUNTIF($G1696:$BP1696,"p5,b5")/2</f>
        <v/>
      </c>
      <c r="BT1696" s="62">
        <f>COUNTIF($G1696:$BP1696,"c")+COUNTIF($G1696:$BP1696,"r0,c5")/2+COUNTIF($G1696:$BP1696,"p5,c5")/2</f>
        <v/>
      </c>
      <c r="BU1696" s="62">
        <f>COUNTIF($G1696:$BP1696,"KH")+COUNTIF($G1696:$BP1696,"TL")+COUNTIF($G1696:$BP1696,"L")</f>
        <v/>
      </c>
      <c r="BV1696" s="62" t="n"/>
      <c r="BW1696" s="62">
        <f>COUNTIF($G1696:$BP1696,"hh")</f>
        <v/>
      </c>
      <c r="BX1696" s="62">
        <f>COUNTIF($G1696:$BP1696,"nt7")</f>
        <v/>
      </c>
      <c r="BY1696" s="62">
        <f>COUNTIF($G1696:$BP1696,"P")+COUNTIF($G1696:$BP1696,"p5,a5")/2+COUNTIF($G1696:$BP1696,"p5,b5")/2+COUNTIF($G1696:$BP1696,"p5,c5")/2+COUNTIF($G1696:$BP1696,"p5,d5")/2</f>
        <v/>
      </c>
      <c r="BZ1696" s="63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4">
        <f>IF(BZ1696&gt;25,4,IF(BZ1696&gt;18,3,IF(BZ1696&gt;12,2,IF(BZ1696&gt;4,1,0))))-BX1696-2+1</f>
        <v/>
      </c>
      <c r="CE1696" s="30" t="n"/>
      <c r="CF1696" s="64">
        <f>CD1696*CI1696</f>
        <v/>
      </c>
      <c r="CG1696" s="65">
        <f>F1696-BY1696+1</f>
        <v/>
      </c>
      <c r="CH1696" s="64">
        <f>CE1696*16</f>
        <v/>
      </c>
      <c r="CI1696" s="66">
        <f>VLOOKUP(A1696,[1]DATA!$A$6:$AI$331,34,0)</f>
        <v/>
      </c>
      <c r="CJ1696" s="67">
        <f>VLOOKUP(A1696,[2]CHAMCONG!A$7:CI$333,79,0)</f>
        <v/>
      </c>
      <c r="CK1696" s="68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62">
        <f>COUNTIF($G1697:$BP1697,"a")+COUNTIF($G1697:$BP1697,"r0,a5")/2+COUNTIF($G1697:$BP1697,"p5,a5")/2</f>
        <v/>
      </c>
      <c r="BR1697" s="62">
        <f>COUNTIF($G1697:$BP1697,"d")+COUNTIF($G1697:$BP1697,"r0,d5")/2+COUNTIF($G1697:$BP1697,"p5,d5")/2</f>
        <v/>
      </c>
      <c r="BS1697" s="62">
        <f>COUNTIF($G1697:$BP1697,"b")+COUNTIF($G1697:$BP1697,"r0,b5")/2+COUNTIF($G1697:$BP1697,"p5,b5")/2</f>
        <v/>
      </c>
      <c r="BT1697" s="62">
        <f>COUNTIF($G1697:$BP1697,"c")+COUNTIF($G1697:$BP1697,"r0,c5")/2+COUNTIF($G1697:$BP1697,"p5,c5")/2</f>
        <v/>
      </c>
      <c r="BU1697" s="62">
        <f>COUNTIF($G1697:$BP1697,"KH")+COUNTIF($G1697:$BP1697,"TL")+COUNTIF($G1697:$BP1697,"L")</f>
        <v/>
      </c>
      <c r="BV1697" s="62" t="n"/>
      <c r="BW1697" s="62">
        <f>COUNTIF($G1697:$BP1697,"hh")</f>
        <v/>
      </c>
      <c r="BX1697" s="62">
        <f>COUNTIF($G1697:$BP1697,"nt7")</f>
        <v/>
      </c>
      <c r="BY1697" s="62">
        <f>COUNTIF($G1697:$BP1697,"P")+COUNTIF($G1697:$BP1697,"p5,a5")/2+COUNTIF($G1697:$BP1697,"p5,b5")/2+COUNTIF($G1697:$BP1697,"p5,c5")/2+COUNTIF($G1697:$BP1697,"p5,d5")/2</f>
        <v/>
      </c>
      <c r="BZ1697" s="63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4">
        <f>IF(BZ1697&gt;25,4,IF(BZ1697&gt;18,3,IF(BZ1697&gt;12,2,IF(BZ1697&gt;4,1,0))))-BX1697-2+1</f>
        <v/>
      </c>
      <c r="CE1697" s="30" t="n"/>
      <c r="CF1697" s="64">
        <f>CD1697*CI1697</f>
        <v/>
      </c>
      <c r="CG1697" s="65">
        <f>F1697-BY1697+1</f>
        <v/>
      </c>
      <c r="CH1697" s="64">
        <f>CE1697*16</f>
        <v/>
      </c>
      <c r="CI1697" s="66">
        <f>VLOOKUP(A1697,[1]DATA!$A$6:$AI$331,34,0)</f>
        <v/>
      </c>
      <c r="CJ1697" s="67">
        <f>VLOOKUP(A1697,[2]CHAMCONG!A$7:CI$333,79,0)</f>
        <v/>
      </c>
      <c r="CK1697" s="68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62">
        <f>COUNTIF($G1698:$BP1698,"a")+COUNTIF($G1698:$BP1698,"r0,a5")/2+COUNTIF($G1698:$BP1698,"p5,a5")/2</f>
        <v/>
      </c>
      <c r="BR1698" s="62">
        <f>COUNTIF($G1698:$BP1698,"d")+COUNTIF($G1698:$BP1698,"r0,d5")/2+COUNTIF($G1698:$BP1698,"p5,d5")/2</f>
        <v/>
      </c>
      <c r="BS1698" s="62">
        <f>COUNTIF($G1698:$BP1698,"b")+COUNTIF($G1698:$BP1698,"r0,b5")/2+COUNTIF($G1698:$BP1698,"p5,b5")/2</f>
        <v/>
      </c>
      <c r="BT1698" s="62">
        <f>COUNTIF($G1698:$BP1698,"c")+COUNTIF($G1698:$BP1698,"r0,c5")/2+COUNTIF($G1698:$BP1698,"p5,c5")/2</f>
        <v/>
      </c>
      <c r="BU1698" s="62">
        <f>COUNTIF($G1698:$BP1698,"KH")+COUNTIF($G1698:$BP1698,"TL")+COUNTIF($G1698:$BP1698,"L")</f>
        <v/>
      </c>
      <c r="BV1698" s="62" t="n"/>
      <c r="BW1698" s="62">
        <f>COUNTIF($G1698:$BP1698,"hh")</f>
        <v/>
      </c>
      <c r="BX1698" s="62">
        <f>COUNTIF($G1698:$BP1698,"nt7")</f>
        <v/>
      </c>
      <c r="BY1698" s="62">
        <f>COUNTIF($G1698:$BP1698,"P")+COUNTIF($G1698:$BP1698,"p5,a5")/2+COUNTIF($G1698:$BP1698,"p5,b5")/2+COUNTIF($G1698:$BP1698,"p5,c5")/2+COUNTIF($G1698:$BP1698,"p5,d5")/2</f>
        <v/>
      </c>
      <c r="BZ1698" s="63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4">
        <f>IF(BZ1698&gt;25,4,IF(BZ1698&gt;18,3,IF(BZ1698&gt;12,2,IF(BZ1698&gt;4,1,0))))-BX1698-2+1</f>
        <v/>
      </c>
      <c r="CE1698" s="30" t="n"/>
      <c r="CF1698" s="64">
        <f>CD1698*CI1698</f>
        <v/>
      </c>
      <c r="CG1698" s="65">
        <f>F1698-BY1698+1</f>
        <v/>
      </c>
      <c r="CH1698" s="64">
        <f>CE1698*16</f>
        <v/>
      </c>
      <c r="CI1698" s="66">
        <f>VLOOKUP(A1698,[1]DATA!$A$6:$AI$331,34,0)</f>
        <v/>
      </c>
      <c r="CJ1698" s="67">
        <f>VLOOKUP(A1698,[2]CHAMCONG!A$7:CI$333,79,0)</f>
        <v/>
      </c>
      <c r="CK1698" s="68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62">
        <f>COUNTIF($G1699:$BP1699,"a")+COUNTIF($G1699:$BP1699,"r0,a5")/2+COUNTIF($G1699:$BP1699,"p5,a5")/2</f>
        <v/>
      </c>
      <c r="BR1699" s="62">
        <f>COUNTIF($G1699:$BP1699,"d")+COUNTIF($G1699:$BP1699,"r0,d5")/2+COUNTIF($G1699:$BP1699,"p5,d5")/2</f>
        <v/>
      </c>
      <c r="BS1699" s="62">
        <f>COUNTIF($G1699:$BP1699,"b")+COUNTIF($G1699:$BP1699,"r0,b5")/2+COUNTIF($G1699:$BP1699,"p5,b5")/2</f>
        <v/>
      </c>
      <c r="BT1699" s="62">
        <f>COUNTIF($G1699:$BP1699,"c")+COUNTIF($G1699:$BP1699,"r0,c5")/2+COUNTIF($G1699:$BP1699,"p5,c5")/2</f>
        <v/>
      </c>
      <c r="BU1699" s="62">
        <f>COUNTIF($G1699:$BP1699,"KH")+COUNTIF($G1699:$BP1699,"TL")+COUNTIF($G1699:$BP1699,"L")</f>
        <v/>
      </c>
      <c r="BV1699" s="62" t="n"/>
      <c r="BW1699" s="62">
        <f>COUNTIF($G1699:$BP1699,"hh")</f>
        <v/>
      </c>
      <c r="BX1699" s="62">
        <f>COUNTIF($G1699:$BP1699,"nt7")</f>
        <v/>
      </c>
      <c r="BY1699" s="62">
        <f>COUNTIF($G1699:$BP1699,"P")+COUNTIF($G1699:$BP1699,"p5,a5")/2+COUNTIF($G1699:$BP1699,"p5,b5")/2+COUNTIF($G1699:$BP1699,"p5,c5")/2+COUNTIF($G1699:$BP1699,"p5,d5")/2</f>
        <v/>
      </c>
      <c r="BZ1699" s="63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4">
        <f>IF(BZ1699&gt;25,4,IF(BZ1699&gt;18,3,IF(BZ1699&gt;12,2,IF(BZ1699&gt;4,1,0))))-BX1699-2+1</f>
        <v/>
      </c>
      <c r="CE1699" s="30" t="n"/>
      <c r="CF1699" s="64">
        <f>CD1699*CI1699</f>
        <v/>
      </c>
      <c r="CG1699" s="65">
        <f>F1699-BY1699+1</f>
        <v/>
      </c>
      <c r="CH1699" s="64">
        <f>CE1699*16</f>
        <v/>
      </c>
      <c r="CI1699" s="66">
        <f>VLOOKUP(A1699,[1]DATA!$A$6:$AI$331,34,0)</f>
        <v/>
      </c>
      <c r="CJ1699" s="67">
        <f>VLOOKUP(A1699,[2]CHAMCONG!A$7:CI$333,79,0)</f>
        <v/>
      </c>
      <c r="CK1699" s="68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62">
        <f>COUNTIF($G1700:$BP1700,"a")+COUNTIF($G1700:$BP1700,"r0,a5")/2+COUNTIF($G1700:$BP1700,"p5,a5")/2</f>
        <v/>
      </c>
      <c r="BR1700" s="62">
        <f>COUNTIF($G1700:$BP1700,"d")+COUNTIF($G1700:$BP1700,"r0,d5")/2+COUNTIF($G1700:$BP1700,"p5,d5")/2</f>
        <v/>
      </c>
      <c r="BS1700" s="62">
        <f>COUNTIF($G1700:$BP1700,"b")+COUNTIF($G1700:$BP1700,"r0,b5")/2+COUNTIF($G1700:$BP1700,"p5,b5")/2</f>
        <v/>
      </c>
      <c r="BT1700" s="62">
        <f>COUNTIF($G1700:$BP1700,"c")+COUNTIF($G1700:$BP1700,"r0,c5")/2+COUNTIF($G1700:$BP1700,"p5,c5")/2</f>
        <v/>
      </c>
      <c r="BU1700" s="62">
        <f>COUNTIF($G1700:$BP1700,"KH")+COUNTIF($G1700:$BP1700,"TL")+COUNTIF($G1700:$BP1700,"L")</f>
        <v/>
      </c>
      <c r="BV1700" s="62" t="n"/>
      <c r="BW1700" s="62">
        <f>COUNTIF($G1700:$BP1700,"hh")</f>
        <v/>
      </c>
      <c r="BX1700" s="62">
        <f>COUNTIF($G1700:$BP1700,"nt7")</f>
        <v/>
      </c>
      <c r="BY1700" s="62">
        <f>COUNTIF($G1700:$BP1700,"P")+COUNTIF($G1700:$BP1700,"p5,a5")/2+COUNTIF($G1700:$BP1700,"p5,b5")/2+COUNTIF($G1700:$BP1700,"p5,c5")/2+COUNTIF($G1700:$BP1700,"p5,d5")/2</f>
        <v/>
      </c>
      <c r="BZ1700" s="63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4">
        <f>IF(BZ1700&gt;25,4,IF(BZ1700&gt;18,3,IF(BZ1700&gt;12,2,IF(BZ1700&gt;4,1,0))))-BX1700-2+1</f>
        <v/>
      </c>
      <c r="CE1700" s="30" t="n"/>
      <c r="CF1700" s="64">
        <f>CD1700*CI1700</f>
        <v/>
      </c>
      <c r="CG1700" s="65">
        <f>F1700-BY1700+1</f>
        <v/>
      </c>
      <c r="CH1700" s="64">
        <f>CE1700*16</f>
        <v/>
      </c>
      <c r="CI1700" s="66">
        <f>VLOOKUP(A1700,[1]DATA!$A$6:$AI$331,34,0)</f>
        <v/>
      </c>
      <c r="CJ1700" s="67">
        <f>VLOOKUP(A1700,[2]CHAMCONG!A$7:CI$333,79,0)</f>
        <v/>
      </c>
      <c r="CK1700" s="68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62">
        <f>COUNTIF($G1701:$BP1701,"a")+COUNTIF($G1701:$BP1701,"r0,a5")/2+COUNTIF($G1701:$BP1701,"p5,a5")/2</f>
        <v/>
      </c>
      <c r="BR1701" s="62">
        <f>COUNTIF($G1701:$BP1701,"d")+COUNTIF($G1701:$BP1701,"r0,d5")/2+COUNTIF($G1701:$BP1701,"p5,d5")/2</f>
        <v/>
      </c>
      <c r="BS1701" s="62">
        <f>COUNTIF($G1701:$BP1701,"b")+COUNTIF($G1701:$BP1701,"r0,b5")/2+COUNTIF($G1701:$BP1701,"p5,b5")/2</f>
        <v/>
      </c>
      <c r="BT1701" s="62">
        <f>COUNTIF($G1701:$BP1701,"c")+COUNTIF($G1701:$BP1701,"r0,c5")/2+COUNTIF($G1701:$BP1701,"p5,c5")/2</f>
        <v/>
      </c>
      <c r="BU1701" s="62">
        <f>COUNTIF($G1701:$BP1701,"KH")+COUNTIF($G1701:$BP1701,"TL")+COUNTIF($G1701:$BP1701,"L")</f>
        <v/>
      </c>
      <c r="BV1701" s="62" t="n"/>
      <c r="BW1701" s="62">
        <f>COUNTIF($G1701:$BP1701,"hh")</f>
        <v/>
      </c>
      <c r="BX1701" s="62">
        <f>COUNTIF($G1701:$BP1701,"nt7")</f>
        <v/>
      </c>
      <c r="BY1701" s="62">
        <f>COUNTIF($G1701:$BP1701,"P")+COUNTIF($G1701:$BP1701,"p5,a5")/2+COUNTIF($G1701:$BP1701,"p5,b5")/2+COUNTIF($G1701:$BP1701,"p5,c5")/2+COUNTIF($G1701:$BP1701,"p5,d5")/2</f>
        <v/>
      </c>
      <c r="BZ1701" s="63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4">
        <f>IF(BZ1701&gt;25,4,IF(BZ1701&gt;18,3,IF(BZ1701&gt;12,2,IF(BZ1701&gt;4,1,0))))-BX1701-2+1</f>
        <v/>
      </c>
      <c r="CE1701" s="30" t="n"/>
      <c r="CF1701" s="64">
        <f>CD1701*CI1701</f>
        <v/>
      </c>
      <c r="CG1701" s="65">
        <f>F1701-BY1701+1</f>
        <v/>
      </c>
      <c r="CH1701" s="64">
        <f>CE1701*16</f>
        <v/>
      </c>
      <c r="CI1701" s="66">
        <f>VLOOKUP(A1701,[1]DATA!$A$6:$AI$331,34,0)</f>
        <v/>
      </c>
      <c r="CJ1701" s="67">
        <f>VLOOKUP(A1701,[2]CHAMCONG!A$7:CI$333,79,0)</f>
        <v/>
      </c>
      <c r="CK1701" s="68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62">
        <f>COUNTIF($G1702:$BP1702,"a")+COUNTIF($G1702:$BP1702,"r0,a5")/2+COUNTIF($G1702:$BP1702,"p5,a5")/2</f>
        <v/>
      </c>
      <c r="BR1702" s="62">
        <f>COUNTIF($G1702:$BP1702,"d")+COUNTIF($G1702:$BP1702,"r0,d5")/2+COUNTIF($G1702:$BP1702,"p5,d5")/2</f>
        <v/>
      </c>
      <c r="BS1702" s="62">
        <f>COUNTIF($G1702:$BP1702,"b")+COUNTIF($G1702:$BP1702,"r0,b5")/2+COUNTIF($G1702:$BP1702,"p5,b5")/2</f>
        <v/>
      </c>
      <c r="BT1702" s="62">
        <f>COUNTIF($G1702:$BP1702,"c")+COUNTIF($G1702:$BP1702,"r0,c5")/2+COUNTIF($G1702:$BP1702,"p5,c5")/2</f>
        <v/>
      </c>
      <c r="BU1702" s="62">
        <f>COUNTIF($G1702:$BP1702,"KH")+COUNTIF($G1702:$BP1702,"TL")+COUNTIF($G1702:$BP1702,"L")</f>
        <v/>
      </c>
      <c r="BV1702" s="62" t="n"/>
      <c r="BW1702" s="62">
        <f>COUNTIF($G1702:$BP1702,"hh")</f>
        <v/>
      </c>
      <c r="BX1702" s="62">
        <f>COUNTIF($G1702:$BP1702,"nt7")</f>
        <v/>
      </c>
      <c r="BY1702" s="62">
        <f>COUNTIF($G1702:$BP1702,"P")+COUNTIF($G1702:$BP1702,"p5,a5")/2+COUNTIF($G1702:$BP1702,"p5,b5")/2+COUNTIF($G1702:$BP1702,"p5,c5")/2+COUNTIF($G1702:$BP1702,"p5,d5")/2</f>
        <v/>
      </c>
      <c r="BZ1702" s="63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4">
        <f>IF(BZ1702&gt;25,4,IF(BZ1702&gt;18,3,IF(BZ1702&gt;12,2,IF(BZ1702&gt;4,1,0))))-BX1702-2+1</f>
        <v/>
      </c>
      <c r="CE1702" s="30" t="n"/>
      <c r="CF1702" s="64">
        <f>CD1702*CI1702</f>
        <v/>
      </c>
      <c r="CG1702" s="65">
        <f>F1702-BY1702+1</f>
        <v/>
      </c>
      <c r="CH1702" s="64">
        <f>CE1702*16</f>
        <v/>
      </c>
      <c r="CI1702" s="66">
        <f>VLOOKUP(A1702,[1]DATA!$A$6:$AI$331,34,0)</f>
        <v/>
      </c>
      <c r="CJ1702" s="67">
        <f>VLOOKUP(A1702,[2]CHAMCONG!A$7:CI$333,79,0)</f>
        <v/>
      </c>
      <c r="CK1702" s="68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62">
        <f>COUNTIF($G1703:$BP1703,"a")+COUNTIF($G1703:$BP1703,"r0,a5")/2+COUNTIF($G1703:$BP1703,"p5,a5")/2</f>
        <v/>
      </c>
      <c r="BR1703" s="62">
        <f>COUNTIF($G1703:$BP1703,"d")+COUNTIF($G1703:$BP1703,"r0,d5")/2+COUNTIF($G1703:$BP1703,"p5,d5")/2</f>
        <v/>
      </c>
      <c r="BS1703" s="62">
        <f>COUNTIF($G1703:$BP1703,"b")+COUNTIF($G1703:$BP1703,"r0,b5")/2+COUNTIF($G1703:$BP1703,"p5,b5")/2</f>
        <v/>
      </c>
      <c r="BT1703" s="62">
        <f>COUNTIF($G1703:$BP1703,"c")+COUNTIF($G1703:$BP1703,"r0,c5")/2+COUNTIF($G1703:$BP1703,"p5,c5")/2</f>
        <v/>
      </c>
      <c r="BU1703" s="62">
        <f>COUNTIF($G1703:$BP1703,"KH")+COUNTIF($G1703:$BP1703,"TL")+COUNTIF($G1703:$BP1703,"L")</f>
        <v/>
      </c>
      <c r="BV1703" s="62" t="n"/>
      <c r="BW1703" s="62">
        <f>COUNTIF($G1703:$BP1703,"hh")</f>
        <v/>
      </c>
      <c r="BX1703" s="62">
        <f>COUNTIF($G1703:$BP1703,"nt7")</f>
        <v/>
      </c>
      <c r="BY1703" s="62">
        <f>COUNTIF($G1703:$BP1703,"P")+COUNTIF($G1703:$BP1703,"p5,a5")/2+COUNTIF($G1703:$BP1703,"p5,b5")/2+COUNTIF($G1703:$BP1703,"p5,c5")/2+COUNTIF($G1703:$BP1703,"p5,d5")/2</f>
        <v/>
      </c>
      <c r="BZ1703" s="63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4">
        <f>IF(BZ1703&gt;25,4,IF(BZ1703&gt;18,3,IF(BZ1703&gt;12,2,IF(BZ1703&gt;4,1,0))))-BX1703-2+1</f>
        <v/>
      </c>
      <c r="CE1703" s="30" t="n"/>
      <c r="CF1703" s="64">
        <f>CD1703*CI1703</f>
        <v/>
      </c>
      <c r="CG1703" s="65">
        <f>F1703-BY1703+1</f>
        <v/>
      </c>
      <c r="CH1703" s="64">
        <f>CE1703*16</f>
        <v/>
      </c>
      <c r="CI1703" s="66">
        <f>VLOOKUP(A1703,[1]DATA!$A$6:$AI$331,34,0)</f>
        <v/>
      </c>
      <c r="CJ1703" s="67">
        <f>VLOOKUP(A1703,[2]CHAMCONG!A$7:CI$333,79,0)</f>
        <v/>
      </c>
      <c r="CK1703" s="68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62">
        <f>COUNTIF($G1704:$BP1704,"a")+COUNTIF($G1704:$BP1704,"r0,a5")/2+COUNTIF($G1704:$BP1704,"p5,a5")/2</f>
        <v/>
      </c>
      <c r="BR1704" s="62">
        <f>COUNTIF($G1704:$BP1704,"d")+COUNTIF($G1704:$BP1704,"r0,d5")/2+COUNTIF($G1704:$BP1704,"p5,d5")/2</f>
        <v/>
      </c>
      <c r="BS1704" s="62">
        <f>COUNTIF($G1704:$BP1704,"b")+COUNTIF($G1704:$BP1704,"r0,b5")/2+COUNTIF($G1704:$BP1704,"p5,b5")/2</f>
        <v/>
      </c>
      <c r="BT1704" s="62">
        <f>COUNTIF($G1704:$BP1704,"c")+COUNTIF($G1704:$BP1704,"r0,c5")/2+COUNTIF($G1704:$BP1704,"p5,c5")/2</f>
        <v/>
      </c>
      <c r="BU1704" s="62">
        <f>COUNTIF($G1704:$BP1704,"KH")+COUNTIF($G1704:$BP1704,"TL")+COUNTIF($G1704:$BP1704,"L")</f>
        <v/>
      </c>
      <c r="BV1704" s="62" t="n"/>
      <c r="BW1704" s="62">
        <f>COUNTIF($G1704:$BP1704,"hh")</f>
        <v/>
      </c>
      <c r="BX1704" s="62">
        <f>COUNTIF($G1704:$BP1704,"nt7")</f>
        <v/>
      </c>
      <c r="BY1704" s="62">
        <f>COUNTIF($G1704:$BP1704,"P")+COUNTIF($G1704:$BP1704,"p5,a5")/2+COUNTIF($G1704:$BP1704,"p5,b5")/2+COUNTIF($G1704:$BP1704,"p5,c5")/2+COUNTIF($G1704:$BP1704,"p5,d5")/2</f>
        <v/>
      </c>
      <c r="BZ1704" s="63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4">
        <f>IF(BZ1704&gt;25,4,IF(BZ1704&gt;18,3,IF(BZ1704&gt;12,2,IF(BZ1704&gt;4,1,0))))-BX1704-2+1</f>
        <v/>
      </c>
      <c r="CE1704" s="30" t="n"/>
      <c r="CF1704" s="64">
        <f>CD1704*CI1704</f>
        <v/>
      </c>
      <c r="CG1704" s="65">
        <f>F1704-BY1704+1</f>
        <v/>
      </c>
      <c r="CH1704" s="64">
        <f>CE1704*16</f>
        <v/>
      </c>
      <c r="CI1704" s="66">
        <f>VLOOKUP(A1704,[1]DATA!$A$6:$AI$331,34,0)</f>
        <v/>
      </c>
      <c r="CJ1704" s="67">
        <f>VLOOKUP(A1704,[2]CHAMCONG!A$7:CI$333,79,0)</f>
        <v/>
      </c>
      <c r="CK1704" s="68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62">
        <f>COUNTIF($G1705:$BP1705,"a")+COUNTIF($G1705:$BP1705,"r0,a5")/2+COUNTIF($G1705:$BP1705,"p5,a5")/2</f>
        <v/>
      </c>
      <c r="BR1705" s="62">
        <f>COUNTIF($G1705:$BP1705,"d")+COUNTIF($G1705:$BP1705,"r0,d5")/2+COUNTIF($G1705:$BP1705,"p5,d5")/2</f>
        <v/>
      </c>
      <c r="BS1705" s="62">
        <f>COUNTIF($G1705:$BP1705,"b")+COUNTIF($G1705:$BP1705,"r0,b5")/2+COUNTIF($G1705:$BP1705,"p5,b5")/2</f>
        <v/>
      </c>
      <c r="BT1705" s="62">
        <f>COUNTIF($G1705:$BP1705,"c")+COUNTIF($G1705:$BP1705,"r0,c5")/2+COUNTIF($G1705:$BP1705,"p5,c5")/2</f>
        <v/>
      </c>
      <c r="BU1705" s="62">
        <f>COUNTIF($G1705:$BP1705,"KH")+COUNTIF($G1705:$BP1705,"TL")+COUNTIF($G1705:$BP1705,"L")</f>
        <v/>
      </c>
      <c r="BV1705" s="62" t="n"/>
      <c r="BW1705" s="62">
        <f>COUNTIF($G1705:$BP1705,"hh")</f>
        <v/>
      </c>
      <c r="BX1705" s="62">
        <f>COUNTIF($G1705:$BP1705,"nt7")</f>
        <v/>
      </c>
      <c r="BY1705" s="62">
        <f>COUNTIF($G1705:$BP1705,"P")+COUNTIF($G1705:$BP1705,"p5,a5")/2+COUNTIF($G1705:$BP1705,"p5,b5")/2+COUNTIF($G1705:$BP1705,"p5,c5")/2+COUNTIF($G1705:$BP1705,"p5,d5")/2</f>
        <v/>
      </c>
      <c r="BZ1705" s="63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4">
        <f>IF(BZ1705&gt;25,4,IF(BZ1705&gt;18,3,IF(BZ1705&gt;12,2,IF(BZ1705&gt;4,1,0))))-BX1705-2+1</f>
        <v/>
      </c>
      <c r="CE1705" s="30" t="n"/>
      <c r="CF1705" s="64">
        <f>CD1705*CI1705</f>
        <v/>
      </c>
      <c r="CG1705" s="65">
        <f>F1705-BY1705+1</f>
        <v/>
      </c>
      <c r="CH1705" s="64">
        <f>CE1705*16</f>
        <v/>
      </c>
      <c r="CI1705" s="66">
        <f>VLOOKUP(A1705,[1]DATA!$A$6:$AI$331,34,0)</f>
        <v/>
      </c>
      <c r="CJ1705" s="67">
        <f>VLOOKUP(A1705,[2]CHAMCONG!A$7:CI$333,79,0)</f>
        <v/>
      </c>
      <c r="CK1705" s="68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62">
        <f>COUNTIF($G1706:$BP1706,"a")+COUNTIF($G1706:$BP1706,"r0,a5")/2+COUNTIF($G1706:$BP1706,"p5,a5")/2</f>
        <v/>
      </c>
      <c r="BR1706" s="62">
        <f>COUNTIF($G1706:$BP1706,"d")+COUNTIF($G1706:$BP1706,"r0,d5")/2+COUNTIF($G1706:$BP1706,"p5,d5")/2</f>
        <v/>
      </c>
      <c r="BS1706" s="62">
        <f>COUNTIF($G1706:$BP1706,"b")+COUNTIF($G1706:$BP1706,"r0,b5")/2+COUNTIF($G1706:$BP1706,"p5,b5")/2</f>
        <v/>
      </c>
      <c r="BT1706" s="62">
        <f>COUNTIF($G1706:$BP1706,"c")+COUNTIF($G1706:$BP1706,"r0,c5")/2+COUNTIF($G1706:$BP1706,"p5,c5")/2</f>
        <v/>
      </c>
      <c r="BU1706" s="62">
        <f>COUNTIF($G1706:$BP1706,"KH")+COUNTIF($G1706:$BP1706,"TL")+COUNTIF($G1706:$BP1706,"L")</f>
        <v/>
      </c>
      <c r="BV1706" s="62" t="n"/>
      <c r="BW1706" s="62">
        <f>COUNTIF($G1706:$BP1706,"hh")</f>
        <v/>
      </c>
      <c r="BX1706" s="62">
        <f>COUNTIF($G1706:$BP1706,"nt7")</f>
        <v/>
      </c>
      <c r="BY1706" s="62">
        <f>COUNTIF($G1706:$BP1706,"P")+COUNTIF($G1706:$BP1706,"p5,a5")/2+COUNTIF($G1706:$BP1706,"p5,b5")/2+COUNTIF($G1706:$BP1706,"p5,c5")/2+COUNTIF($G1706:$BP1706,"p5,d5")/2</f>
        <v/>
      </c>
      <c r="BZ1706" s="63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4">
        <f>IF(BZ1706&gt;25,4,IF(BZ1706&gt;18,3,IF(BZ1706&gt;12,2,IF(BZ1706&gt;4,1,0))))-BX1706-2+1</f>
        <v/>
      </c>
      <c r="CE1706" s="30" t="n"/>
      <c r="CF1706" s="64">
        <f>CD1706*CI1706</f>
        <v/>
      </c>
      <c r="CG1706" s="65">
        <f>F1706-BY1706+1</f>
        <v/>
      </c>
      <c r="CH1706" s="64">
        <f>CE1706*16</f>
        <v/>
      </c>
      <c r="CI1706" s="66">
        <f>VLOOKUP(A1706,[1]DATA!$A$6:$AI$331,34,0)</f>
        <v/>
      </c>
      <c r="CJ1706" s="67">
        <f>VLOOKUP(A1706,[2]CHAMCONG!A$7:CI$333,79,0)</f>
        <v/>
      </c>
      <c r="CK1706" s="68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62">
        <f>COUNTIF($G1707:$BP1707,"a")+COUNTIF($G1707:$BP1707,"r0,a5")/2+COUNTIF($G1707:$BP1707,"p5,a5")/2</f>
        <v/>
      </c>
      <c r="BR1707" s="62">
        <f>COUNTIF($G1707:$BP1707,"d")+COUNTIF($G1707:$BP1707,"r0,d5")/2+COUNTIF($G1707:$BP1707,"p5,d5")/2</f>
        <v/>
      </c>
      <c r="BS1707" s="62">
        <f>COUNTIF($G1707:$BP1707,"b")+COUNTIF($G1707:$BP1707,"r0,b5")/2+COUNTIF($G1707:$BP1707,"p5,b5")/2</f>
        <v/>
      </c>
      <c r="BT1707" s="62">
        <f>COUNTIF($G1707:$BP1707,"c")+COUNTIF($G1707:$BP1707,"r0,c5")/2+COUNTIF($G1707:$BP1707,"p5,c5")/2</f>
        <v/>
      </c>
      <c r="BU1707" s="62">
        <f>COUNTIF($G1707:$BP1707,"KH")+COUNTIF($G1707:$BP1707,"TL")+COUNTIF($G1707:$BP1707,"L")</f>
        <v/>
      </c>
      <c r="BV1707" s="62" t="n"/>
      <c r="BW1707" s="62">
        <f>COUNTIF($G1707:$BP1707,"hh")</f>
        <v/>
      </c>
      <c r="BX1707" s="62">
        <f>COUNTIF($G1707:$BP1707,"nt7")</f>
        <v/>
      </c>
      <c r="BY1707" s="62">
        <f>COUNTIF($G1707:$BP1707,"P")+COUNTIF($G1707:$BP1707,"p5,a5")/2+COUNTIF($G1707:$BP1707,"p5,b5")/2+COUNTIF($G1707:$BP1707,"p5,c5")/2+COUNTIF($G1707:$BP1707,"p5,d5")/2</f>
        <v/>
      </c>
      <c r="BZ1707" s="63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4">
        <f>IF(BZ1707&gt;25,4,IF(BZ1707&gt;18,3,IF(BZ1707&gt;12,2,IF(BZ1707&gt;4,1,0))))-BX1707-2+1</f>
        <v/>
      </c>
      <c r="CE1707" s="30" t="n"/>
      <c r="CF1707" s="64">
        <f>CD1707*CI1707</f>
        <v/>
      </c>
      <c r="CG1707" s="65">
        <f>F1707-BY1707+1</f>
        <v/>
      </c>
      <c r="CH1707" s="64">
        <f>CE1707*16</f>
        <v/>
      </c>
      <c r="CI1707" s="66">
        <f>VLOOKUP(A1707,[1]DATA!$A$6:$AI$331,34,0)</f>
        <v/>
      </c>
      <c r="CJ1707" s="67">
        <f>VLOOKUP(A1707,[2]CHAMCONG!A$7:CI$333,79,0)</f>
        <v/>
      </c>
      <c r="CK1707" s="68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62">
        <f>COUNTIF($G1708:$BP1708,"a")+COUNTIF($G1708:$BP1708,"r0,a5")/2+COUNTIF($G1708:$BP1708,"p5,a5")/2</f>
        <v/>
      </c>
      <c r="BR1708" s="62">
        <f>COUNTIF($G1708:$BP1708,"d")+COUNTIF($G1708:$BP1708,"r0,d5")/2+COUNTIF($G1708:$BP1708,"p5,d5")/2</f>
        <v/>
      </c>
      <c r="BS1708" s="62">
        <f>COUNTIF($G1708:$BP1708,"b")+COUNTIF($G1708:$BP1708,"r0,b5")/2+COUNTIF($G1708:$BP1708,"p5,b5")/2</f>
        <v/>
      </c>
      <c r="BT1708" s="62">
        <f>COUNTIF($G1708:$BP1708,"c")+COUNTIF($G1708:$BP1708,"r0,c5")/2+COUNTIF($G1708:$BP1708,"p5,c5")/2</f>
        <v/>
      </c>
      <c r="BU1708" s="62">
        <f>COUNTIF($G1708:$BP1708,"KH")+COUNTIF($G1708:$BP1708,"TL")+COUNTIF($G1708:$BP1708,"L")</f>
        <v/>
      </c>
      <c r="BV1708" s="62" t="n"/>
      <c r="BW1708" s="62">
        <f>COUNTIF($G1708:$BP1708,"hh")</f>
        <v/>
      </c>
      <c r="BX1708" s="62">
        <f>COUNTIF($G1708:$BP1708,"nt7")</f>
        <v/>
      </c>
      <c r="BY1708" s="62">
        <f>COUNTIF($G1708:$BP1708,"P")+COUNTIF($G1708:$BP1708,"p5,a5")/2+COUNTIF($G1708:$BP1708,"p5,b5")/2+COUNTIF($G1708:$BP1708,"p5,c5")/2+COUNTIF($G1708:$BP1708,"p5,d5")/2</f>
        <v/>
      </c>
      <c r="BZ1708" s="63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4">
        <f>IF(BZ1708&gt;25,4,IF(BZ1708&gt;18,3,IF(BZ1708&gt;12,2,IF(BZ1708&gt;4,1,0))))-BX1708-2+1</f>
        <v/>
      </c>
      <c r="CE1708" s="30" t="n"/>
      <c r="CF1708" s="64">
        <f>CD1708*CI1708</f>
        <v/>
      </c>
      <c r="CG1708" s="65">
        <f>F1708-BY1708+1</f>
        <v/>
      </c>
      <c r="CH1708" s="64">
        <f>CE1708*16</f>
        <v/>
      </c>
      <c r="CI1708" s="66">
        <f>VLOOKUP(A1708,[1]DATA!$A$6:$AI$331,34,0)</f>
        <v/>
      </c>
      <c r="CJ1708" s="67">
        <f>VLOOKUP(A1708,[2]CHAMCONG!A$7:CI$333,79,0)</f>
        <v/>
      </c>
      <c r="CK1708" s="68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62">
        <f>COUNTIF($G1709:$BP1709,"a")+COUNTIF($G1709:$BP1709,"r0,a5")/2+COUNTIF($G1709:$BP1709,"p5,a5")/2</f>
        <v/>
      </c>
      <c r="BR1709" s="62">
        <f>COUNTIF($G1709:$BP1709,"d")+COUNTIF($G1709:$BP1709,"r0,d5")/2+COUNTIF($G1709:$BP1709,"p5,d5")/2</f>
        <v/>
      </c>
      <c r="BS1709" s="62">
        <f>COUNTIF($G1709:$BP1709,"b")+COUNTIF($G1709:$BP1709,"r0,b5")/2+COUNTIF($G1709:$BP1709,"p5,b5")/2</f>
        <v/>
      </c>
      <c r="BT1709" s="62">
        <f>COUNTIF($G1709:$BP1709,"c")+COUNTIF($G1709:$BP1709,"r0,c5")/2+COUNTIF($G1709:$BP1709,"p5,c5")/2</f>
        <v/>
      </c>
      <c r="BU1709" s="62">
        <f>COUNTIF($G1709:$BP1709,"KH")+COUNTIF($G1709:$BP1709,"TL")+COUNTIF($G1709:$BP1709,"L")</f>
        <v/>
      </c>
      <c r="BV1709" s="62" t="n"/>
      <c r="BW1709" s="62">
        <f>COUNTIF($G1709:$BP1709,"hh")</f>
        <v/>
      </c>
      <c r="BX1709" s="62">
        <f>COUNTIF($G1709:$BP1709,"nt7")</f>
        <v/>
      </c>
      <c r="BY1709" s="62">
        <f>COUNTIF($G1709:$BP1709,"P")+COUNTIF($G1709:$BP1709,"p5,a5")/2+COUNTIF($G1709:$BP1709,"p5,b5")/2+COUNTIF($G1709:$BP1709,"p5,c5")/2+COUNTIF($G1709:$BP1709,"p5,d5")/2</f>
        <v/>
      </c>
      <c r="BZ1709" s="63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4">
        <f>IF(BZ1709&gt;25,4,IF(BZ1709&gt;18,3,IF(BZ1709&gt;12,2,IF(BZ1709&gt;4,1,0))))-BX1709-2+1</f>
        <v/>
      </c>
      <c r="CE1709" s="30" t="n"/>
      <c r="CF1709" s="64">
        <f>CD1709*CI1709</f>
        <v/>
      </c>
      <c r="CG1709" s="65">
        <f>F1709-BY1709+1</f>
        <v/>
      </c>
      <c r="CH1709" s="64">
        <f>CE1709*16</f>
        <v/>
      </c>
      <c r="CI1709" s="66">
        <f>VLOOKUP(A1709,[1]DATA!$A$6:$AI$331,34,0)</f>
        <v/>
      </c>
      <c r="CJ1709" s="67">
        <f>VLOOKUP(A1709,[2]CHAMCONG!A$7:CI$333,79,0)</f>
        <v/>
      </c>
      <c r="CK1709" s="68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62">
        <f>COUNTIF($G1710:$BP1710,"a")+COUNTIF($G1710:$BP1710,"r0,a5")/2+COUNTIF($G1710:$BP1710,"p5,a5")/2</f>
        <v/>
      </c>
      <c r="BR1710" s="62">
        <f>COUNTIF($G1710:$BP1710,"d")+COUNTIF($G1710:$BP1710,"r0,d5")/2+COUNTIF($G1710:$BP1710,"p5,d5")/2</f>
        <v/>
      </c>
      <c r="BS1710" s="62">
        <f>COUNTIF($G1710:$BP1710,"b")+COUNTIF($G1710:$BP1710,"r0,b5")/2+COUNTIF($G1710:$BP1710,"p5,b5")/2</f>
        <v/>
      </c>
      <c r="BT1710" s="62">
        <f>COUNTIF($G1710:$BP1710,"c")+COUNTIF($G1710:$BP1710,"r0,c5")/2+COUNTIF($G1710:$BP1710,"p5,c5")/2</f>
        <v/>
      </c>
      <c r="BU1710" s="62">
        <f>COUNTIF($G1710:$BP1710,"KH")+COUNTIF($G1710:$BP1710,"TL")+COUNTIF($G1710:$BP1710,"L")</f>
        <v/>
      </c>
      <c r="BV1710" s="62" t="n"/>
      <c r="BW1710" s="62">
        <f>COUNTIF($G1710:$BP1710,"hh")</f>
        <v/>
      </c>
      <c r="BX1710" s="62">
        <f>COUNTIF($G1710:$BP1710,"nt7")</f>
        <v/>
      </c>
      <c r="BY1710" s="62">
        <f>COUNTIF($G1710:$BP1710,"P")+COUNTIF($G1710:$BP1710,"p5,a5")/2+COUNTIF($G1710:$BP1710,"p5,b5")/2+COUNTIF($G1710:$BP1710,"p5,c5")/2+COUNTIF($G1710:$BP1710,"p5,d5")/2</f>
        <v/>
      </c>
      <c r="BZ1710" s="63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4">
        <f>IF(BZ1710&gt;25,4,IF(BZ1710&gt;18,3,IF(BZ1710&gt;12,2,IF(BZ1710&gt;4,1,0))))-BX1710-2+1</f>
        <v/>
      </c>
      <c r="CE1710" s="30" t="n"/>
      <c r="CF1710" s="64">
        <f>CD1710*CI1710</f>
        <v/>
      </c>
      <c r="CG1710" s="65">
        <f>F1710-BY1710+1</f>
        <v/>
      </c>
      <c r="CH1710" s="64">
        <f>CE1710*16</f>
        <v/>
      </c>
      <c r="CI1710" s="66">
        <f>VLOOKUP(A1710,[1]DATA!$A$6:$AI$331,34,0)</f>
        <v/>
      </c>
      <c r="CJ1710" s="67">
        <f>VLOOKUP(A1710,[2]CHAMCONG!A$7:CI$333,79,0)</f>
        <v/>
      </c>
      <c r="CK1710" s="68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62">
        <f>COUNTIF($G1711:$BP1711,"a")+COUNTIF($G1711:$BP1711,"r0,a5")/2+COUNTIF($G1711:$BP1711,"p5,a5")/2</f>
        <v/>
      </c>
      <c r="BR1711" s="62">
        <f>COUNTIF($G1711:$BP1711,"d")+COUNTIF($G1711:$BP1711,"r0,d5")/2+COUNTIF($G1711:$BP1711,"p5,d5")/2</f>
        <v/>
      </c>
      <c r="BS1711" s="62">
        <f>COUNTIF($G1711:$BP1711,"b")+COUNTIF($G1711:$BP1711,"r0,b5")/2+COUNTIF($G1711:$BP1711,"p5,b5")/2</f>
        <v/>
      </c>
      <c r="BT1711" s="62">
        <f>COUNTIF($G1711:$BP1711,"c")+COUNTIF($G1711:$BP1711,"r0,c5")/2+COUNTIF($G1711:$BP1711,"p5,c5")/2</f>
        <v/>
      </c>
      <c r="BU1711" s="62">
        <f>COUNTIF($G1711:$BP1711,"KH")+COUNTIF($G1711:$BP1711,"TL")+COUNTIF($G1711:$BP1711,"L")</f>
        <v/>
      </c>
      <c r="BV1711" s="62" t="n"/>
      <c r="BW1711" s="62">
        <f>COUNTIF($G1711:$BP1711,"hh")</f>
        <v/>
      </c>
      <c r="BX1711" s="62">
        <f>COUNTIF($G1711:$BP1711,"nt7")</f>
        <v/>
      </c>
      <c r="BY1711" s="62">
        <f>COUNTIF($G1711:$BP1711,"P")+COUNTIF($G1711:$BP1711,"p5,a5")/2+COUNTIF($G1711:$BP1711,"p5,b5")/2+COUNTIF($G1711:$BP1711,"p5,c5")/2+COUNTIF($G1711:$BP1711,"p5,d5")/2</f>
        <v/>
      </c>
      <c r="BZ1711" s="63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4">
        <f>IF(BZ1711&gt;25,4,IF(BZ1711&gt;18,3,IF(BZ1711&gt;12,2,IF(BZ1711&gt;4,1,0))))-BX1711-2+1</f>
        <v/>
      </c>
      <c r="CE1711" s="30" t="n"/>
      <c r="CF1711" s="64">
        <f>CD1711*CI1711</f>
        <v/>
      </c>
      <c r="CG1711" s="65">
        <f>F1711-BY1711+1</f>
        <v/>
      </c>
      <c r="CH1711" s="64">
        <f>CE1711*16</f>
        <v/>
      </c>
      <c r="CI1711" s="66">
        <f>VLOOKUP(A1711,[1]DATA!$A$6:$AI$331,34,0)</f>
        <v/>
      </c>
      <c r="CJ1711" s="67">
        <f>VLOOKUP(A1711,[2]CHAMCONG!A$7:CI$333,79,0)</f>
        <v/>
      </c>
      <c r="CK1711" s="68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62">
        <f>COUNTIF($G1712:$BP1712,"a")+COUNTIF($G1712:$BP1712,"r0,a5")/2+COUNTIF($G1712:$BP1712,"p5,a5")/2</f>
        <v/>
      </c>
      <c r="BR1712" s="62">
        <f>COUNTIF($G1712:$BP1712,"d")+COUNTIF($G1712:$BP1712,"r0,d5")/2+COUNTIF($G1712:$BP1712,"p5,d5")/2</f>
        <v/>
      </c>
      <c r="BS1712" s="62">
        <f>COUNTIF($G1712:$BP1712,"b")+COUNTIF($G1712:$BP1712,"r0,b5")/2+COUNTIF($G1712:$BP1712,"p5,b5")/2</f>
        <v/>
      </c>
      <c r="BT1712" s="62">
        <f>COUNTIF($G1712:$BP1712,"c")+COUNTIF($G1712:$BP1712,"r0,c5")/2+COUNTIF($G1712:$BP1712,"p5,c5")/2</f>
        <v/>
      </c>
      <c r="BU1712" s="62">
        <f>COUNTIF($G1712:$BP1712,"KH")+COUNTIF($G1712:$BP1712,"TL")+COUNTIF($G1712:$BP1712,"L")</f>
        <v/>
      </c>
      <c r="BV1712" s="62" t="n"/>
      <c r="BW1712" s="62">
        <f>COUNTIF($G1712:$BP1712,"hh")</f>
        <v/>
      </c>
      <c r="BX1712" s="62">
        <f>COUNTIF($G1712:$BP1712,"nt7")</f>
        <v/>
      </c>
      <c r="BY1712" s="62">
        <f>COUNTIF($G1712:$BP1712,"P")+COUNTIF($G1712:$BP1712,"p5,a5")/2+COUNTIF($G1712:$BP1712,"p5,b5")/2+COUNTIF($G1712:$BP1712,"p5,c5")/2+COUNTIF($G1712:$BP1712,"p5,d5")/2</f>
        <v/>
      </c>
      <c r="BZ1712" s="63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4">
        <f>IF(BZ1712&gt;25,4,IF(BZ1712&gt;18,3,IF(BZ1712&gt;12,2,IF(BZ1712&gt;4,1,0))))-BX1712-2+1</f>
        <v/>
      </c>
      <c r="CE1712" s="30" t="n"/>
      <c r="CF1712" s="64">
        <f>CD1712*CI1712</f>
        <v/>
      </c>
      <c r="CG1712" s="65">
        <f>F1712-BY1712+1</f>
        <v/>
      </c>
      <c r="CH1712" s="64">
        <f>CE1712*16</f>
        <v/>
      </c>
      <c r="CI1712" s="66">
        <f>VLOOKUP(A1712,[1]DATA!$A$6:$AI$331,34,0)</f>
        <v/>
      </c>
      <c r="CJ1712" s="67">
        <f>VLOOKUP(A1712,[2]CHAMCONG!A$7:CI$333,79,0)</f>
        <v/>
      </c>
      <c r="CK1712" s="68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62">
        <f>COUNTIF($G1713:$BP1713,"a")+COUNTIF($G1713:$BP1713,"r0,a5")/2+COUNTIF($G1713:$BP1713,"p5,a5")/2</f>
        <v/>
      </c>
      <c r="BR1713" s="62">
        <f>COUNTIF($G1713:$BP1713,"d")+COUNTIF($G1713:$BP1713,"r0,d5")/2+COUNTIF($G1713:$BP1713,"p5,d5")/2</f>
        <v/>
      </c>
      <c r="BS1713" s="62">
        <f>COUNTIF($G1713:$BP1713,"b")+COUNTIF($G1713:$BP1713,"r0,b5")/2+COUNTIF($G1713:$BP1713,"p5,b5")/2</f>
        <v/>
      </c>
      <c r="BT1713" s="62">
        <f>COUNTIF($G1713:$BP1713,"c")+COUNTIF($G1713:$BP1713,"r0,c5")/2+COUNTIF($G1713:$BP1713,"p5,c5")/2</f>
        <v/>
      </c>
      <c r="BU1713" s="62">
        <f>COUNTIF($G1713:$BP1713,"KH")+COUNTIF($G1713:$BP1713,"TL")+COUNTIF($G1713:$BP1713,"L")</f>
        <v/>
      </c>
      <c r="BV1713" s="62" t="n"/>
      <c r="BW1713" s="62">
        <f>COUNTIF($G1713:$BP1713,"hh")</f>
        <v/>
      </c>
      <c r="BX1713" s="62">
        <f>COUNTIF($G1713:$BP1713,"nt7")</f>
        <v/>
      </c>
      <c r="BY1713" s="62">
        <f>COUNTIF($G1713:$BP1713,"P")+COUNTIF($G1713:$BP1713,"p5,a5")/2+COUNTIF($G1713:$BP1713,"p5,b5")/2+COUNTIF($G1713:$BP1713,"p5,c5")/2+COUNTIF($G1713:$BP1713,"p5,d5")/2</f>
        <v/>
      </c>
      <c r="BZ1713" s="63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4">
        <f>IF(BZ1713&gt;25,4,IF(BZ1713&gt;18,3,IF(BZ1713&gt;12,2,IF(BZ1713&gt;4,1,0))))-BX1713-2+1</f>
        <v/>
      </c>
      <c r="CE1713" s="30" t="n"/>
      <c r="CF1713" s="64">
        <f>CD1713*CI1713</f>
        <v/>
      </c>
      <c r="CG1713" s="65">
        <f>F1713-BY1713+1</f>
        <v/>
      </c>
      <c r="CH1713" s="64">
        <f>CE1713*16</f>
        <v/>
      </c>
      <c r="CI1713" s="66">
        <f>VLOOKUP(A1713,[1]DATA!$A$6:$AI$331,34,0)</f>
        <v/>
      </c>
      <c r="CJ1713" s="67">
        <f>VLOOKUP(A1713,[2]CHAMCONG!A$7:CI$333,79,0)</f>
        <v/>
      </c>
      <c r="CK1713" s="68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62">
        <f>COUNTIF($G1714:$BP1714,"a")+COUNTIF($G1714:$BP1714,"r0,a5")/2+COUNTIF($G1714:$BP1714,"p5,a5")/2</f>
        <v/>
      </c>
      <c r="BR1714" s="62">
        <f>COUNTIF($G1714:$BP1714,"d")+COUNTIF($G1714:$BP1714,"r0,d5")/2+COUNTIF($G1714:$BP1714,"p5,d5")/2</f>
        <v/>
      </c>
      <c r="BS1714" s="62">
        <f>COUNTIF($G1714:$BP1714,"b")+COUNTIF($G1714:$BP1714,"r0,b5")/2+COUNTIF($G1714:$BP1714,"p5,b5")/2</f>
        <v/>
      </c>
      <c r="BT1714" s="62">
        <f>COUNTIF($G1714:$BP1714,"c")+COUNTIF($G1714:$BP1714,"r0,c5")/2+COUNTIF($G1714:$BP1714,"p5,c5")/2</f>
        <v/>
      </c>
      <c r="BU1714" s="62">
        <f>COUNTIF($G1714:$BP1714,"KH")+COUNTIF($G1714:$BP1714,"TL")+COUNTIF($G1714:$BP1714,"L")</f>
        <v/>
      </c>
      <c r="BV1714" s="62" t="n"/>
      <c r="BW1714" s="62">
        <f>COUNTIF($G1714:$BP1714,"hh")</f>
        <v/>
      </c>
      <c r="BX1714" s="62">
        <f>COUNTIF($G1714:$BP1714,"nt7")</f>
        <v/>
      </c>
      <c r="BY1714" s="62">
        <f>COUNTIF($G1714:$BP1714,"P")+COUNTIF($G1714:$BP1714,"p5,a5")/2+COUNTIF($G1714:$BP1714,"p5,b5")/2+COUNTIF($G1714:$BP1714,"p5,c5")/2+COUNTIF($G1714:$BP1714,"p5,d5")/2</f>
        <v/>
      </c>
      <c r="BZ1714" s="63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4">
        <f>IF(BZ1714&gt;25,4,IF(BZ1714&gt;18,3,IF(BZ1714&gt;12,2,IF(BZ1714&gt;4,1,0))))-BX1714-2+1</f>
        <v/>
      </c>
      <c r="CE1714" s="30" t="n"/>
      <c r="CF1714" s="64">
        <f>CD1714*CI1714</f>
        <v/>
      </c>
      <c r="CG1714" s="65">
        <f>F1714-BY1714+1</f>
        <v/>
      </c>
      <c r="CH1714" s="64">
        <f>CE1714*16</f>
        <v/>
      </c>
      <c r="CI1714" s="66">
        <f>VLOOKUP(A1714,[1]DATA!$A$6:$AI$331,34,0)</f>
        <v/>
      </c>
      <c r="CJ1714" s="67">
        <f>VLOOKUP(A1714,[2]CHAMCONG!A$7:CI$333,79,0)</f>
        <v/>
      </c>
      <c r="CK1714" s="68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62">
        <f>COUNTIF($G1715:$BP1715,"a")+COUNTIF($G1715:$BP1715,"r0,a5")/2+COUNTIF($G1715:$BP1715,"p5,a5")/2</f>
        <v/>
      </c>
      <c r="BR1715" s="62">
        <f>COUNTIF($G1715:$BP1715,"d")+COUNTIF($G1715:$BP1715,"r0,d5")/2+COUNTIF($G1715:$BP1715,"p5,d5")/2</f>
        <v/>
      </c>
      <c r="BS1715" s="62">
        <f>COUNTIF($G1715:$BP1715,"b")+COUNTIF($G1715:$BP1715,"r0,b5")/2+COUNTIF($G1715:$BP1715,"p5,b5")/2</f>
        <v/>
      </c>
      <c r="BT1715" s="62">
        <f>COUNTIF($G1715:$BP1715,"c")+COUNTIF($G1715:$BP1715,"r0,c5")/2+COUNTIF($G1715:$BP1715,"p5,c5")/2</f>
        <v/>
      </c>
      <c r="BU1715" s="62">
        <f>COUNTIF($G1715:$BP1715,"KH")+COUNTIF($G1715:$BP1715,"TL")+COUNTIF($G1715:$BP1715,"L")</f>
        <v/>
      </c>
      <c r="BV1715" s="62" t="n"/>
      <c r="BW1715" s="62">
        <f>COUNTIF($G1715:$BP1715,"hh")</f>
        <v/>
      </c>
      <c r="BX1715" s="62">
        <f>COUNTIF($G1715:$BP1715,"nt7")</f>
        <v/>
      </c>
      <c r="BY1715" s="62">
        <f>COUNTIF($G1715:$BP1715,"P")+COUNTIF($G1715:$BP1715,"p5,a5")/2+COUNTIF($G1715:$BP1715,"p5,b5")/2+COUNTIF($G1715:$BP1715,"p5,c5")/2+COUNTIF($G1715:$BP1715,"p5,d5")/2</f>
        <v/>
      </c>
      <c r="BZ1715" s="63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4">
        <f>IF(BZ1715&gt;25,4,IF(BZ1715&gt;18,3,IF(BZ1715&gt;12,2,IF(BZ1715&gt;4,1,0))))-BX1715-2+1</f>
        <v/>
      </c>
      <c r="CE1715" s="30" t="n"/>
      <c r="CF1715" s="64">
        <f>CD1715*CI1715</f>
        <v/>
      </c>
      <c r="CG1715" s="65">
        <f>F1715-BY1715+1</f>
        <v/>
      </c>
      <c r="CH1715" s="64">
        <f>CE1715*16</f>
        <v/>
      </c>
      <c r="CI1715" s="66">
        <f>VLOOKUP(A1715,[1]DATA!$A$6:$AI$331,34,0)</f>
        <v/>
      </c>
      <c r="CJ1715" s="67">
        <f>VLOOKUP(A1715,[2]CHAMCONG!A$7:CI$333,79,0)</f>
        <v/>
      </c>
      <c r="CK1715" s="68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62">
        <f>COUNTIF($G1716:$BP1716,"a")+COUNTIF($G1716:$BP1716,"r0,a5")/2+COUNTIF($G1716:$BP1716,"p5,a5")/2</f>
        <v/>
      </c>
      <c r="BR1716" s="62">
        <f>COUNTIF($G1716:$BP1716,"d")+COUNTIF($G1716:$BP1716,"r0,d5")/2+COUNTIF($G1716:$BP1716,"p5,d5")/2</f>
        <v/>
      </c>
      <c r="BS1716" s="62">
        <f>COUNTIF($G1716:$BP1716,"b")+COUNTIF($G1716:$BP1716,"r0,b5")/2+COUNTIF($G1716:$BP1716,"p5,b5")/2</f>
        <v/>
      </c>
      <c r="BT1716" s="62">
        <f>COUNTIF($G1716:$BP1716,"c")+COUNTIF($G1716:$BP1716,"r0,c5")/2+COUNTIF($G1716:$BP1716,"p5,c5")/2</f>
        <v/>
      </c>
      <c r="BU1716" s="62">
        <f>COUNTIF($G1716:$BP1716,"KH")+COUNTIF($G1716:$BP1716,"TL")+COUNTIF($G1716:$BP1716,"L")</f>
        <v/>
      </c>
      <c r="BV1716" s="62" t="n"/>
      <c r="BW1716" s="62">
        <f>COUNTIF($G1716:$BP1716,"hh")</f>
        <v/>
      </c>
      <c r="BX1716" s="62">
        <f>COUNTIF($G1716:$BP1716,"nt7")</f>
        <v/>
      </c>
      <c r="BY1716" s="62">
        <f>COUNTIF($G1716:$BP1716,"P")+COUNTIF($G1716:$BP1716,"p5,a5")/2+COUNTIF($G1716:$BP1716,"p5,b5")/2+COUNTIF($G1716:$BP1716,"p5,c5")/2+COUNTIF($G1716:$BP1716,"p5,d5")/2</f>
        <v/>
      </c>
      <c r="BZ1716" s="63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4">
        <f>IF(BZ1716&gt;25,4,IF(BZ1716&gt;18,3,IF(BZ1716&gt;12,2,IF(BZ1716&gt;4,1,0))))-BX1716-2+1</f>
        <v/>
      </c>
      <c r="CE1716" s="30" t="n"/>
      <c r="CF1716" s="64">
        <f>CD1716*CI1716</f>
        <v/>
      </c>
      <c r="CG1716" s="65">
        <f>F1716-BY1716+1</f>
        <v/>
      </c>
      <c r="CH1716" s="64">
        <f>CE1716*16</f>
        <v/>
      </c>
      <c r="CI1716" s="66">
        <f>VLOOKUP(A1716,[1]DATA!$A$6:$AI$331,34,0)</f>
        <v/>
      </c>
      <c r="CJ1716" s="67">
        <f>VLOOKUP(A1716,[2]CHAMCONG!A$7:CI$333,79,0)</f>
        <v/>
      </c>
      <c r="CK1716" s="68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62">
        <f>COUNTIF($G1717:$BP1717,"a")+COUNTIF($G1717:$BP1717,"r0,a5")/2+COUNTIF($G1717:$BP1717,"p5,a5")/2</f>
        <v/>
      </c>
      <c r="BR1717" s="62">
        <f>COUNTIF($G1717:$BP1717,"d")+COUNTIF($G1717:$BP1717,"r0,d5")/2+COUNTIF($G1717:$BP1717,"p5,d5")/2</f>
        <v/>
      </c>
      <c r="BS1717" s="62">
        <f>COUNTIF($G1717:$BP1717,"b")+COUNTIF($G1717:$BP1717,"r0,b5")/2+COUNTIF($G1717:$BP1717,"p5,b5")/2</f>
        <v/>
      </c>
      <c r="BT1717" s="62">
        <f>COUNTIF($G1717:$BP1717,"c")+COUNTIF($G1717:$BP1717,"r0,c5")/2+COUNTIF($G1717:$BP1717,"p5,c5")/2</f>
        <v/>
      </c>
      <c r="BU1717" s="62">
        <f>COUNTIF($G1717:$BP1717,"KH")+COUNTIF($G1717:$BP1717,"TL")+COUNTIF($G1717:$BP1717,"L")</f>
        <v/>
      </c>
      <c r="BV1717" s="62" t="n"/>
      <c r="BW1717" s="62">
        <f>COUNTIF($G1717:$BP1717,"hh")</f>
        <v/>
      </c>
      <c r="BX1717" s="62">
        <f>COUNTIF($G1717:$BP1717,"nt7")</f>
        <v/>
      </c>
      <c r="BY1717" s="62">
        <f>COUNTIF($G1717:$BP1717,"P")+COUNTIF($G1717:$BP1717,"p5,a5")/2+COUNTIF($G1717:$BP1717,"p5,b5")/2+COUNTIF($G1717:$BP1717,"p5,c5")/2+COUNTIF($G1717:$BP1717,"p5,d5")/2</f>
        <v/>
      </c>
      <c r="BZ1717" s="63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4">
        <f>IF(BZ1717&gt;25,4,IF(BZ1717&gt;18,3,IF(BZ1717&gt;12,2,IF(BZ1717&gt;4,1,0))))-BX1717-2+1</f>
        <v/>
      </c>
      <c r="CE1717" s="30" t="n"/>
      <c r="CF1717" s="64">
        <f>CD1717*CI1717</f>
        <v/>
      </c>
      <c r="CG1717" s="65">
        <f>F1717-BY1717+1</f>
        <v/>
      </c>
      <c r="CH1717" s="64">
        <f>CE1717*16</f>
        <v/>
      </c>
      <c r="CI1717" s="66">
        <f>VLOOKUP(A1717,[1]DATA!$A$6:$AI$331,34,0)</f>
        <v/>
      </c>
      <c r="CJ1717" s="67">
        <f>VLOOKUP(A1717,[2]CHAMCONG!A$7:CI$333,79,0)</f>
        <v/>
      </c>
      <c r="CK1717" s="68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62">
        <f>COUNTIF($G1718:$BP1718,"a")+COUNTIF($G1718:$BP1718,"r0,a5")/2+COUNTIF($G1718:$BP1718,"p5,a5")/2</f>
        <v/>
      </c>
      <c r="BR1718" s="62">
        <f>COUNTIF($G1718:$BP1718,"d")+COUNTIF($G1718:$BP1718,"r0,d5")/2+COUNTIF($G1718:$BP1718,"p5,d5")/2</f>
        <v/>
      </c>
      <c r="BS1718" s="62">
        <f>COUNTIF($G1718:$BP1718,"b")+COUNTIF($G1718:$BP1718,"r0,b5")/2+COUNTIF($G1718:$BP1718,"p5,b5")/2</f>
        <v/>
      </c>
      <c r="BT1718" s="62">
        <f>COUNTIF($G1718:$BP1718,"c")+COUNTIF($G1718:$BP1718,"r0,c5")/2+COUNTIF($G1718:$BP1718,"p5,c5")/2</f>
        <v/>
      </c>
      <c r="BU1718" s="62">
        <f>COUNTIF($G1718:$BP1718,"KH")+COUNTIF($G1718:$BP1718,"TL")+COUNTIF($G1718:$BP1718,"L")</f>
        <v/>
      </c>
      <c r="BV1718" s="62" t="n"/>
      <c r="BW1718" s="62">
        <f>COUNTIF($G1718:$BP1718,"hh")</f>
        <v/>
      </c>
      <c r="BX1718" s="62">
        <f>COUNTIF($G1718:$BP1718,"nt7")</f>
        <v/>
      </c>
      <c r="BY1718" s="62">
        <f>COUNTIF($G1718:$BP1718,"P")+COUNTIF($G1718:$BP1718,"p5,a5")/2+COUNTIF($G1718:$BP1718,"p5,b5")/2+COUNTIF($G1718:$BP1718,"p5,c5")/2+COUNTIF($G1718:$BP1718,"p5,d5")/2</f>
        <v/>
      </c>
      <c r="BZ1718" s="63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4">
        <f>IF(BZ1718&gt;25,4,IF(BZ1718&gt;18,3,IF(BZ1718&gt;12,2,IF(BZ1718&gt;4,1,0))))-BX1718-2+1</f>
        <v/>
      </c>
      <c r="CE1718" s="30" t="n"/>
      <c r="CF1718" s="64">
        <f>CD1718*CI1718</f>
        <v/>
      </c>
      <c r="CG1718" s="65">
        <f>F1718-BY1718+1</f>
        <v/>
      </c>
      <c r="CH1718" s="64">
        <f>CE1718*16</f>
        <v/>
      </c>
      <c r="CI1718" s="66">
        <f>VLOOKUP(A1718,[1]DATA!$A$6:$AI$331,34,0)</f>
        <v/>
      </c>
      <c r="CJ1718" s="67">
        <f>VLOOKUP(A1718,[2]CHAMCONG!A$7:CI$333,79,0)</f>
        <v/>
      </c>
      <c r="CK1718" s="68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62">
        <f>COUNTIF($G1719:$BP1719,"a")+COUNTIF($G1719:$BP1719,"r0,a5")/2+COUNTIF($G1719:$BP1719,"p5,a5")/2</f>
        <v/>
      </c>
      <c r="BR1719" s="62">
        <f>COUNTIF($G1719:$BP1719,"d")+COUNTIF($G1719:$BP1719,"r0,d5")/2+COUNTIF($G1719:$BP1719,"p5,d5")/2</f>
        <v/>
      </c>
      <c r="BS1719" s="62">
        <f>COUNTIF($G1719:$BP1719,"b")+COUNTIF($G1719:$BP1719,"r0,b5")/2+COUNTIF($G1719:$BP1719,"p5,b5")/2</f>
        <v/>
      </c>
      <c r="BT1719" s="62">
        <f>COUNTIF($G1719:$BP1719,"c")+COUNTIF($G1719:$BP1719,"r0,c5")/2+COUNTIF($G1719:$BP1719,"p5,c5")/2</f>
        <v/>
      </c>
      <c r="BU1719" s="62">
        <f>COUNTIF($G1719:$BP1719,"KH")+COUNTIF($G1719:$BP1719,"TL")+COUNTIF($G1719:$BP1719,"L")</f>
        <v/>
      </c>
      <c r="BV1719" s="62" t="n"/>
      <c r="BW1719" s="62">
        <f>COUNTIF($G1719:$BP1719,"hh")</f>
        <v/>
      </c>
      <c r="BX1719" s="62">
        <f>COUNTIF($G1719:$BP1719,"nt7")</f>
        <v/>
      </c>
      <c r="BY1719" s="62">
        <f>COUNTIF($G1719:$BP1719,"P")+COUNTIF($G1719:$BP1719,"p5,a5")/2+COUNTIF($G1719:$BP1719,"p5,b5")/2+COUNTIF($G1719:$BP1719,"p5,c5")/2+COUNTIF($G1719:$BP1719,"p5,d5")/2</f>
        <v/>
      </c>
      <c r="BZ1719" s="63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4">
        <f>IF(BZ1719&gt;25,4,IF(BZ1719&gt;18,3,IF(BZ1719&gt;12,2,IF(BZ1719&gt;4,1,0))))-BX1719-2+1</f>
        <v/>
      </c>
      <c r="CE1719" s="30" t="n"/>
      <c r="CF1719" s="64">
        <f>CD1719*CI1719</f>
        <v/>
      </c>
      <c r="CG1719" s="65">
        <f>F1719-BY1719+1</f>
        <v/>
      </c>
      <c r="CH1719" s="64">
        <f>CE1719*16</f>
        <v/>
      </c>
      <c r="CI1719" s="66">
        <f>VLOOKUP(A1719,[1]DATA!$A$6:$AI$331,34,0)</f>
        <v/>
      </c>
      <c r="CJ1719" s="67">
        <f>VLOOKUP(A1719,[2]CHAMCONG!A$7:CI$333,79,0)</f>
        <v/>
      </c>
      <c r="CK1719" s="68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62">
        <f>COUNTIF($G1720:$BP1720,"a")+COUNTIF($G1720:$BP1720,"r0,a5")/2+COUNTIF($G1720:$BP1720,"p5,a5")/2</f>
        <v/>
      </c>
      <c r="BR1720" s="62">
        <f>COUNTIF($G1720:$BP1720,"d")+COUNTIF($G1720:$BP1720,"r0,d5")/2+COUNTIF($G1720:$BP1720,"p5,d5")/2</f>
        <v/>
      </c>
      <c r="BS1720" s="62">
        <f>COUNTIF($G1720:$BP1720,"b")+COUNTIF($G1720:$BP1720,"r0,b5")/2+COUNTIF($G1720:$BP1720,"p5,b5")/2</f>
        <v/>
      </c>
      <c r="BT1720" s="62">
        <f>COUNTIF($G1720:$BP1720,"c")+COUNTIF($G1720:$BP1720,"r0,c5")/2+COUNTIF($G1720:$BP1720,"p5,c5")/2</f>
        <v/>
      </c>
      <c r="BU1720" s="62">
        <f>COUNTIF($G1720:$BP1720,"KH")+COUNTIF($G1720:$BP1720,"TL")+COUNTIF($G1720:$BP1720,"L")</f>
        <v/>
      </c>
      <c r="BV1720" s="62" t="n"/>
      <c r="BW1720" s="62">
        <f>COUNTIF($G1720:$BP1720,"hh")</f>
        <v/>
      </c>
      <c r="BX1720" s="62">
        <f>COUNTIF($G1720:$BP1720,"nt7")</f>
        <v/>
      </c>
      <c r="BY1720" s="62">
        <f>COUNTIF($G1720:$BP1720,"P")+COUNTIF($G1720:$BP1720,"p5,a5")/2+COUNTIF($G1720:$BP1720,"p5,b5")/2+COUNTIF($G1720:$BP1720,"p5,c5")/2+COUNTIF($G1720:$BP1720,"p5,d5")/2</f>
        <v/>
      </c>
      <c r="BZ1720" s="63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4">
        <f>IF(BZ1720&gt;25,4,IF(BZ1720&gt;18,3,IF(BZ1720&gt;12,2,IF(BZ1720&gt;4,1,0))))-BX1720-2+1</f>
        <v/>
      </c>
      <c r="CE1720" s="30" t="n"/>
      <c r="CF1720" s="64">
        <f>CD1720*CI1720</f>
        <v/>
      </c>
      <c r="CG1720" s="65">
        <f>F1720-BY1720+1</f>
        <v/>
      </c>
      <c r="CH1720" s="64">
        <f>CE1720*16</f>
        <v/>
      </c>
      <c r="CI1720" s="66">
        <f>VLOOKUP(A1720,[1]DATA!$A$6:$AI$331,34,0)</f>
        <v/>
      </c>
      <c r="CJ1720" s="67">
        <f>VLOOKUP(A1720,[2]CHAMCONG!A$7:CI$333,79,0)</f>
        <v/>
      </c>
      <c r="CK1720" s="68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62">
        <f>COUNTIF($G1721:$BP1721,"a")+COUNTIF($G1721:$BP1721,"r0,a5")/2+COUNTIF($G1721:$BP1721,"p5,a5")/2</f>
        <v/>
      </c>
      <c r="BR1721" s="62">
        <f>COUNTIF($G1721:$BP1721,"d")+COUNTIF($G1721:$BP1721,"r0,d5")/2+COUNTIF($G1721:$BP1721,"p5,d5")/2</f>
        <v/>
      </c>
      <c r="BS1721" s="62">
        <f>COUNTIF($G1721:$BP1721,"b")+COUNTIF($G1721:$BP1721,"r0,b5")/2+COUNTIF($G1721:$BP1721,"p5,b5")/2</f>
        <v/>
      </c>
      <c r="BT1721" s="62">
        <f>COUNTIF($G1721:$BP1721,"c")+COUNTIF($G1721:$BP1721,"r0,c5")/2+COUNTIF($G1721:$BP1721,"p5,c5")/2</f>
        <v/>
      </c>
      <c r="BU1721" s="62">
        <f>COUNTIF($G1721:$BP1721,"KH")+COUNTIF($G1721:$BP1721,"TL")+COUNTIF($G1721:$BP1721,"L")</f>
        <v/>
      </c>
      <c r="BV1721" s="62" t="n"/>
      <c r="BW1721" s="62">
        <f>COUNTIF($G1721:$BP1721,"hh")</f>
        <v/>
      </c>
      <c r="BX1721" s="62">
        <f>COUNTIF($G1721:$BP1721,"nt7")</f>
        <v/>
      </c>
      <c r="BY1721" s="62">
        <f>COUNTIF($G1721:$BP1721,"P")+COUNTIF($G1721:$BP1721,"p5,a5")/2+COUNTIF($G1721:$BP1721,"p5,b5")/2+COUNTIF($G1721:$BP1721,"p5,c5")/2+COUNTIF($G1721:$BP1721,"p5,d5")/2</f>
        <v/>
      </c>
      <c r="BZ1721" s="63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4">
        <f>IF(BZ1721&gt;25,4,IF(BZ1721&gt;18,3,IF(BZ1721&gt;12,2,IF(BZ1721&gt;4,1,0))))-BX1721-2+1</f>
        <v/>
      </c>
      <c r="CE1721" s="30" t="n"/>
      <c r="CF1721" s="64">
        <f>CD1721*CI1721</f>
        <v/>
      </c>
      <c r="CG1721" s="65">
        <f>F1721-BY1721+1</f>
        <v/>
      </c>
      <c r="CH1721" s="64">
        <f>CE1721*16</f>
        <v/>
      </c>
      <c r="CI1721" s="66">
        <f>VLOOKUP(A1721,[1]DATA!$A$6:$AI$331,34,0)</f>
        <v/>
      </c>
      <c r="CJ1721" s="67">
        <f>VLOOKUP(A1721,[2]CHAMCONG!A$7:CI$333,79,0)</f>
        <v/>
      </c>
      <c r="CK1721" s="68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62">
        <f>COUNTIF($G1722:$BP1722,"a")+COUNTIF($G1722:$BP1722,"r0,a5")/2+COUNTIF($G1722:$BP1722,"p5,a5")/2</f>
        <v/>
      </c>
      <c r="BR1722" s="62">
        <f>COUNTIF($G1722:$BP1722,"d")+COUNTIF($G1722:$BP1722,"r0,d5")/2+COUNTIF($G1722:$BP1722,"p5,d5")/2</f>
        <v/>
      </c>
      <c r="BS1722" s="62">
        <f>COUNTIF($G1722:$BP1722,"b")+COUNTIF($G1722:$BP1722,"r0,b5")/2+COUNTIF($G1722:$BP1722,"p5,b5")/2</f>
        <v/>
      </c>
      <c r="BT1722" s="62">
        <f>COUNTIF($G1722:$BP1722,"c")+COUNTIF($G1722:$BP1722,"r0,c5")/2+COUNTIF($G1722:$BP1722,"p5,c5")/2</f>
        <v/>
      </c>
      <c r="BU1722" s="62">
        <f>COUNTIF($G1722:$BP1722,"KH")+COUNTIF($G1722:$BP1722,"TL")+COUNTIF($G1722:$BP1722,"L")</f>
        <v/>
      </c>
      <c r="BV1722" s="62" t="n"/>
      <c r="BW1722" s="62">
        <f>COUNTIF($G1722:$BP1722,"hh")</f>
        <v/>
      </c>
      <c r="BX1722" s="62">
        <f>COUNTIF($G1722:$BP1722,"nt7")</f>
        <v/>
      </c>
      <c r="BY1722" s="62">
        <f>COUNTIF($G1722:$BP1722,"P")+COUNTIF($G1722:$BP1722,"p5,a5")/2+COUNTIF($G1722:$BP1722,"p5,b5")/2+COUNTIF($G1722:$BP1722,"p5,c5")/2+COUNTIF($G1722:$BP1722,"p5,d5")/2</f>
        <v/>
      </c>
      <c r="BZ1722" s="63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4">
        <f>IF(BZ1722&gt;25,4,IF(BZ1722&gt;18,3,IF(BZ1722&gt;12,2,IF(BZ1722&gt;4,1,0))))-BX1722-2+1</f>
        <v/>
      </c>
      <c r="CE1722" s="30" t="n"/>
      <c r="CF1722" s="64">
        <f>CD1722*CI1722</f>
        <v/>
      </c>
      <c r="CG1722" s="65">
        <f>F1722-BY1722+1</f>
        <v/>
      </c>
      <c r="CH1722" s="64">
        <f>CE1722*16</f>
        <v/>
      </c>
      <c r="CI1722" s="66">
        <f>VLOOKUP(A1722,[1]DATA!$A$6:$AI$331,34,0)</f>
        <v/>
      </c>
      <c r="CJ1722" s="67">
        <f>VLOOKUP(A1722,[2]CHAMCONG!A$7:CI$333,79,0)</f>
        <v/>
      </c>
      <c r="CK1722" s="68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62">
        <f>COUNTIF($G1723:$BP1723,"a")+COUNTIF($G1723:$BP1723,"r0,a5")/2+COUNTIF($G1723:$BP1723,"p5,a5")/2</f>
        <v/>
      </c>
      <c r="BR1723" s="62">
        <f>COUNTIF($G1723:$BP1723,"d")+COUNTIF($G1723:$BP1723,"r0,d5")/2+COUNTIF($G1723:$BP1723,"p5,d5")/2</f>
        <v/>
      </c>
      <c r="BS1723" s="62">
        <f>COUNTIF($G1723:$BP1723,"b")+COUNTIF($G1723:$BP1723,"r0,b5")/2+COUNTIF($G1723:$BP1723,"p5,b5")/2</f>
        <v/>
      </c>
      <c r="BT1723" s="62">
        <f>COUNTIF($G1723:$BP1723,"c")+COUNTIF($G1723:$BP1723,"r0,c5")/2+COUNTIF($G1723:$BP1723,"p5,c5")/2</f>
        <v/>
      </c>
      <c r="BU1723" s="62">
        <f>COUNTIF($G1723:$BP1723,"KH")+COUNTIF($G1723:$BP1723,"TL")+COUNTIF($G1723:$BP1723,"L")</f>
        <v/>
      </c>
      <c r="BV1723" s="62" t="n"/>
      <c r="BW1723" s="62">
        <f>COUNTIF($G1723:$BP1723,"hh")</f>
        <v/>
      </c>
      <c r="BX1723" s="62">
        <f>COUNTIF($G1723:$BP1723,"nt7")</f>
        <v/>
      </c>
      <c r="BY1723" s="62">
        <f>COUNTIF($G1723:$BP1723,"P")+COUNTIF($G1723:$BP1723,"p5,a5")/2+COUNTIF($G1723:$BP1723,"p5,b5")/2+COUNTIF($G1723:$BP1723,"p5,c5")/2+COUNTIF($G1723:$BP1723,"p5,d5")/2</f>
        <v/>
      </c>
      <c r="BZ1723" s="63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4">
        <f>IF(BZ1723&gt;25,4,IF(BZ1723&gt;18,3,IF(BZ1723&gt;12,2,IF(BZ1723&gt;4,1,0))))-BX1723-2+1</f>
        <v/>
      </c>
      <c r="CE1723" s="30" t="n"/>
      <c r="CF1723" s="64">
        <f>CD1723*CI1723</f>
        <v/>
      </c>
      <c r="CG1723" s="65">
        <f>F1723-BY1723+1</f>
        <v/>
      </c>
      <c r="CH1723" s="64">
        <f>CE1723*16</f>
        <v/>
      </c>
      <c r="CI1723" s="66">
        <f>VLOOKUP(A1723,[1]DATA!$A$6:$AI$331,34,0)</f>
        <v/>
      </c>
      <c r="CJ1723" s="67">
        <f>VLOOKUP(A1723,[2]CHAMCONG!A$7:CI$333,79,0)</f>
        <v/>
      </c>
      <c r="CK1723" s="68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62">
        <f>COUNTIF($G1724:$BP1724,"a")+COUNTIF($G1724:$BP1724,"r0,a5")/2+COUNTIF($G1724:$BP1724,"p5,a5")/2</f>
        <v/>
      </c>
      <c r="BR1724" s="62">
        <f>COUNTIF($G1724:$BP1724,"d")+COUNTIF($G1724:$BP1724,"r0,d5")/2+COUNTIF($G1724:$BP1724,"p5,d5")/2</f>
        <v/>
      </c>
      <c r="BS1724" s="62">
        <f>COUNTIF($G1724:$BP1724,"b")+COUNTIF($G1724:$BP1724,"r0,b5")/2+COUNTIF($G1724:$BP1724,"p5,b5")/2</f>
        <v/>
      </c>
      <c r="BT1724" s="62">
        <f>COUNTIF($G1724:$BP1724,"c")+COUNTIF($G1724:$BP1724,"r0,c5")/2+COUNTIF($G1724:$BP1724,"p5,c5")/2</f>
        <v/>
      </c>
      <c r="BU1724" s="62">
        <f>COUNTIF($G1724:$BP1724,"KH")+COUNTIF($G1724:$BP1724,"TL")+COUNTIF($G1724:$BP1724,"L")</f>
        <v/>
      </c>
      <c r="BV1724" s="62" t="n"/>
      <c r="BW1724" s="62">
        <f>COUNTIF($G1724:$BP1724,"hh")</f>
        <v/>
      </c>
      <c r="BX1724" s="62">
        <f>COUNTIF($G1724:$BP1724,"nt7")</f>
        <v/>
      </c>
      <c r="BY1724" s="62">
        <f>COUNTIF($G1724:$BP1724,"P")+COUNTIF($G1724:$BP1724,"p5,a5")/2+COUNTIF($G1724:$BP1724,"p5,b5")/2+COUNTIF($G1724:$BP1724,"p5,c5")/2+COUNTIF($G1724:$BP1724,"p5,d5")/2</f>
        <v/>
      </c>
      <c r="BZ1724" s="63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4">
        <f>IF(BZ1724&gt;25,4,IF(BZ1724&gt;18,3,IF(BZ1724&gt;12,2,IF(BZ1724&gt;4,1,0))))-BX1724-2+1</f>
        <v/>
      </c>
      <c r="CE1724" s="30" t="n"/>
      <c r="CF1724" s="64">
        <f>CD1724*CI1724</f>
        <v/>
      </c>
      <c r="CG1724" s="65">
        <f>F1724-BY1724+1</f>
        <v/>
      </c>
      <c r="CH1724" s="64">
        <f>CE1724*16</f>
        <v/>
      </c>
      <c r="CI1724" s="66">
        <f>VLOOKUP(A1724,[1]DATA!$A$6:$AI$331,34,0)</f>
        <v/>
      </c>
      <c r="CJ1724" s="67">
        <f>VLOOKUP(A1724,[2]CHAMCONG!A$7:CI$333,79,0)</f>
        <v/>
      </c>
      <c r="CK1724" s="68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62">
        <f>COUNTIF($G1725:$BP1725,"a")+COUNTIF($G1725:$BP1725,"r0,a5")/2+COUNTIF($G1725:$BP1725,"p5,a5")/2</f>
        <v/>
      </c>
      <c r="BR1725" s="62">
        <f>COUNTIF($G1725:$BP1725,"d")+COUNTIF($G1725:$BP1725,"r0,d5")/2+COUNTIF($G1725:$BP1725,"p5,d5")/2</f>
        <v/>
      </c>
      <c r="BS1725" s="62">
        <f>COUNTIF($G1725:$BP1725,"b")+COUNTIF($G1725:$BP1725,"r0,b5")/2+COUNTIF($G1725:$BP1725,"p5,b5")/2</f>
        <v/>
      </c>
      <c r="BT1725" s="62">
        <f>COUNTIF($G1725:$BP1725,"c")+COUNTIF($G1725:$BP1725,"r0,c5")/2+COUNTIF($G1725:$BP1725,"p5,c5")/2</f>
        <v/>
      </c>
      <c r="BU1725" s="62">
        <f>COUNTIF($G1725:$BP1725,"KH")+COUNTIF($G1725:$BP1725,"TL")+COUNTIF($G1725:$BP1725,"L")</f>
        <v/>
      </c>
      <c r="BV1725" s="62" t="n"/>
      <c r="BW1725" s="62">
        <f>COUNTIF($G1725:$BP1725,"hh")</f>
        <v/>
      </c>
      <c r="BX1725" s="62">
        <f>COUNTIF($G1725:$BP1725,"nt7")</f>
        <v/>
      </c>
      <c r="BY1725" s="62">
        <f>COUNTIF($G1725:$BP1725,"P")+COUNTIF($G1725:$BP1725,"p5,a5")/2+COUNTIF($G1725:$BP1725,"p5,b5")/2+COUNTIF($G1725:$BP1725,"p5,c5")/2+COUNTIF($G1725:$BP1725,"p5,d5")/2</f>
        <v/>
      </c>
      <c r="BZ1725" s="63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4">
        <f>IF(BZ1725&gt;25,4,IF(BZ1725&gt;18,3,IF(BZ1725&gt;12,2,IF(BZ1725&gt;4,1,0))))-BX1725-2+1</f>
        <v/>
      </c>
      <c r="CE1725" s="30" t="n"/>
      <c r="CF1725" s="64">
        <f>CD1725*CI1725</f>
        <v/>
      </c>
      <c r="CG1725" s="65">
        <f>F1725-BY1725+1</f>
        <v/>
      </c>
      <c r="CH1725" s="64">
        <f>CE1725*16</f>
        <v/>
      </c>
      <c r="CI1725" s="66">
        <f>VLOOKUP(A1725,[1]DATA!$A$6:$AI$331,34,0)</f>
        <v/>
      </c>
      <c r="CJ1725" s="67">
        <f>VLOOKUP(A1725,[2]CHAMCONG!A$7:CI$333,79,0)</f>
        <v/>
      </c>
      <c r="CK1725" s="68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62">
        <f>COUNTIF($G1726:$BP1726,"a")+COUNTIF($G1726:$BP1726,"r0,a5")/2+COUNTIF($G1726:$BP1726,"p5,a5")/2</f>
        <v/>
      </c>
      <c r="BR1726" s="62">
        <f>COUNTIF($G1726:$BP1726,"d")+COUNTIF($G1726:$BP1726,"r0,d5")/2+COUNTIF($G1726:$BP1726,"p5,d5")/2</f>
        <v/>
      </c>
      <c r="BS1726" s="62">
        <f>COUNTIF($G1726:$BP1726,"b")+COUNTIF($G1726:$BP1726,"r0,b5")/2+COUNTIF($G1726:$BP1726,"p5,b5")/2</f>
        <v/>
      </c>
      <c r="BT1726" s="62">
        <f>COUNTIF($G1726:$BP1726,"c")+COUNTIF($G1726:$BP1726,"r0,c5")/2+COUNTIF($G1726:$BP1726,"p5,c5")/2</f>
        <v/>
      </c>
      <c r="BU1726" s="62">
        <f>COUNTIF($G1726:$BP1726,"KH")+COUNTIF($G1726:$BP1726,"TL")+COUNTIF($G1726:$BP1726,"L")</f>
        <v/>
      </c>
      <c r="BV1726" s="62" t="n"/>
      <c r="BW1726" s="62">
        <f>COUNTIF($G1726:$BP1726,"hh")</f>
        <v/>
      </c>
      <c r="BX1726" s="62">
        <f>COUNTIF($G1726:$BP1726,"nt7")</f>
        <v/>
      </c>
      <c r="BY1726" s="62">
        <f>COUNTIF($G1726:$BP1726,"P")+COUNTIF($G1726:$BP1726,"p5,a5")/2+COUNTIF($G1726:$BP1726,"p5,b5")/2+COUNTIF($G1726:$BP1726,"p5,c5")/2+COUNTIF($G1726:$BP1726,"p5,d5")/2</f>
        <v/>
      </c>
      <c r="BZ1726" s="63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4">
        <f>IF(BZ1726&gt;25,4,IF(BZ1726&gt;18,3,IF(BZ1726&gt;12,2,IF(BZ1726&gt;4,1,0))))-BX1726-2+1</f>
        <v/>
      </c>
      <c r="CE1726" s="30" t="n"/>
      <c r="CF1726" s="64">
        <f>CD1726*CI1726</f>
        <v/>
      </c>
      <c r="CG1726" s="65">
        <f>F1726-BY1726+1</f>
        <v/>
      </c>
      <c r="CH1726" s="64">
        <f>CE1726*16</f>
        <v/>
      </c>
      <c r="CI1726" s="66">
        <f>VLOOKUP(A1726,[1]DATA!$A$6:$AI$331,34,0)</f>
        <v/>
      </c>
      <c r="CJ1726" s="67">
        <f>VLOOKUP(A1726,[2]CHAMCONG!A$7:CI$333,79,0)</f>
        <v/>
      </c>
      <c r="CK1726" s="68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62">
        <f>COUNTIF($G1727:$BP1727,"a")+COUNTIF($G1727:$BP1727,"r0,a5")/2+COUNTIF($G1727:$BP1727,"p5,a5")/2</f>
        <v/>
      </c>
      <c r="BR1727" s="62">
        <f>COUNTIF($G1727:$BP1727,"d")+COUNTIF($G1727:$BP1727,"r0,d5")/2+COUNTIF($G1727:$BP1727,"p5,d5")/2</f>
        <v/>
      </c>
      <c r="BS1727" s="62">
        <f>COUNTIF($G1727:$BP1727,"b")+COUNTIF($G1727:$BP1727,"r0,b5")/2+COUNTIF($G1727:$BP1727,"p5,b5")/2</f>
        <v/>
      </c>
      <c r="BT1727" s="62">
        <f>COUNTIF($G1727:$BP1727,"c")+COUNTIF($G1727:$BP1727,"r0,c5")/2+COUNTIF($G1727:$BP1727,"p5,c5")/2</f>
        <v/>
      </c>
      <c r="BU1727" s="62">
        <f>COUNTIF($G1727:$BP1727,"KH")+COUNTIF($G1727:$BP1727,"TL")+COUNTIF($G1727:$BP1727,"L")</f>
        <v/>
      </c>
      <c r="BV1727" s="62" t="n"/>
      <c r="BW1727" s="62">
        <f>COUNTIF($G1727:$BP1727,"hh")</f>
        <v/>
      </c>
      <c r="BX1727" s="62">
        <f>COUNTIF($G1727:$BP1727,"nt7")</f>
        <v/>
      </c>
      <c r="BY1727" s="62">
        <f>COUNTIF($G1727:$BP1727,"P")+COUNTIF($G1727:$BP1727,"p5,a5")/2+COUNTIF($G1727:$BP1727,"p5,b5")/2+COUNTIF($G1727:$BP1727,"p5,c5")/2+COUNTIF($G1727:$BP1727,"p5,d5")/2</f>
        <v/>
      </c>
      <c r="BZ1727" s="63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4">
        <f>IF(BZ1727&gt;25,4,IF(BZ1727&gt;18,3,IF(BZ1727&gt;12,2,IF(BZ1727&gt;4,1,0))))-BX1727-2+1</f>
        <v/>
      </c>
      <c r="CE1727" s="30" t="n"/>
      <c r="CF1727" s="64">
        <f>CD1727*CI1727</f>
        <v/>
      </c>
      <c r="CG1727" s="65">
        <f>F1727-BY1727+1</f>
        <v/>
      </c>
      <c r="CH1727" s="64">
        <f>CE1727*16</f>
        <v/>
      </c>
      <c r="CI1727" s="66">
        <f>VLOOKUP(A1727,[1]DATA!$A$6:$AI$331,34,0)</f>
        <v/>
      </c>
      <c r="CJ1727" s="67">
        <f>VLOOKUP(A1727,[2]CHAMCONG!A$7:CI$333,79,0)</f>
        <v/>
      </c>
      <c r="CK1727" s="68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62">
        <f>COUNTIF($G1728:$BP1728,"a")+COUNTIF($G1728:$BP1728,"r0,a5")/2+COUNTIF($G1728:$BP1728,"p5,a5")/2</f>
        <v/>
      </c>
      <c r="BR1728" s="62">
        <f>COUNTIF($G1728:$BP1728,"d")+COUNTIF($G1728:$BP1728,"r0,d5")/2+COUNTIF($G1728:$BP1728,"p5,d5")/2</f>
        <v/>
      </c>
      <c r="BS1728" s="62">
        <f>COUNTIF($G1728:$BP1728,"b")+COUNTIF($G1728:$BP1728,"r0,b5")/2+COUNTIF($G1728:$BP1728,"p5,b5")/2</f>
        <v/>
      </c>
      <c r="BT1728" s="62">
        <f>COUNTIF($G1728:$BP1728,"c")+COUNTIF($G1728:$BP1728,"r0,c5")/2+COUNTIF($G1728:$BP1728,"p5,c5")/2</f>
        <v/>
      </c>
      <c r="BU1728" s="62">
        <f>COUNTIF($G1728:$BP1728,"KH")+COUNTIF($G1728:$BP1728,"TL")+COUNTIF($G1728:$BP1728,"L")</f>
        <v/>
      </c>
      <c r="BV1728" s="62" t="n"/>
      <c r="BW1728" s="62">
        <f>COUNTIF($G1728:$BP1728,"hh")</f>
        <v/>
      </c>
      <c r="BX1728" s="62">
        <f>COUNTIF($G1728:$BP1728,"nt7")</f>
        <v/>
      </c>
      <c r="BY1728" s="62">
        <f>COUNTIF($G1728:$BP1728,"P")+COUNTIF($G1728:$BP1728,"p5,a5")/2+COUNTIF($G1728:$BP1728,"p5,b5")/2+COUNTIF($G1728:$BP1728,"p5,c5")/2+COUNTIF($G1728:$BP1728,"p5,d5")/2</f>
        <v/>
      </c>
      <c r="BZ1728" s="63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4">
        <f>IF(BZ1728&gt;25,4,IF(BZ1728&gt;18,3,IF(BZ1728&gt;12,2,IF(BZ1728&gt;4,1,0))))-BX1728-2+1</f>
        <v/>
      </c>
      <c r="CE1728" s="30" t="n"/>
      <c r="CF1728" s="64">
        <f>CD1728*CI1728</f>
        <v/>
      </c>
      <c r="CG1728" s="65">
        <f>F1728-BY1728+1</f>
        <v/>
      </c>
      <c r="CH1728" s="64">
        <f>CE1728*16</f>
        <v/>
      </c>
      <c r="CI1728" s="66">
        <f>VLOOKUP(A1728,[1]DATA!$A$6:$AI$331,34,0)</f>
        <v/>
      </c>
      <c r="CJ1728" s="67">
        <f>VLOOKUP(A1728,[2]CHAMCONG!A$7:CI$333,79,0)</f>
        <v/>
      </c>
      <c r="CK1728" s="68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62">
        <f>COUNTIF($G1729:$BP1729,"a")+COUNTIF($G1729:$BP1729,"r0,a5")/2+COUNTIF($G1729:$BP1729,"p5,a5")/2</f>
        <v/>
      </c>
      <c r="BR1729" s="62">
        <f>COUNTIF($G1729:$BP1729,"d")+COUNTIF($G1729:$BP1729,"r0,d5")/2+COUNTIF($G1729:$BP1729,"p5,d5")/2</f>
        <v/>
      </c>
      <c r="BS1729" s="62">
        <f>COUNTIF($G1729:$BP1729,"b")+COUNTIF($G1729:$BP1729,"r0,b5")/2+COUNTIF($G1729:$BP1729,"p5,b5")/2</f>
        <v/>
      </c>
      <c r="BT1729" s="62">
        <f>COUNTIF($G1729:$BP1729,"c")+COUNTIF($G1729:$BP1729,"r0,c5")/2+COUNTIF($G1729:$BP1729,"p5,c5")/2</f>
        <v/>
      </c>
      <c r="BU1729" s="62">
        <f>COUNTIF($G1729:$BP1729,"KH")+COUNTIF($G1729:$BP1729,"TL")+COUNTIF($G1729:$BP1729,"L")</f>
        <v/>
      </c>
      <c r="BV1729" s="62" t="n"/>
      <c r="BW1729" s="62">
        <f>COUNTIF($G1729:$BP1729,"hh")</f>
        <v/>
      </c>
      <c r="BX1729" s="62">
        <f>COUNTIF($G1729:$BP1729,"nt7")</f>
        <v/>
      </c>
      <c r="BY1729" s="62">
        <f>COUNTIF($G1729:$BP1729,"P")+COUNTIF($G1729:$BP1729,"p5,a5")/2+COUNTIF($G1729:$BP1729,"p5,b5")/2+COUNTIF($G1729:$BP1729,"p5,c5")/2+COUNTIF($G1729:$BP1729,"p5,d5")/2</f>
        <v/>
      </c>
      <c r="BZ1729" s="63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4">
        <f>IF(BZ1729&gt;25,4,IF(BZ1729&gt;18,3,IF(BZ1729&gt;12,2,IF(BZ1729&gt;4,1,0))))-BX1729-2+1</f>
        <v/>
      </c>
      <c r="CE1729" s="30" t="n"/>
      <c r="CF1729" s="64">
        <f>CD1729*CI1729</f>
        <v/>
      </c>
      <c r="CG1729" s="65">
        <f>F1729-BY1729+1</f>
        <v/>
      </c>
      <c r="CH1729" s="64">
        <f>CE1729*16</f>
        <v/>
      </c>
      <c r="CI1729" s="66">
        <f>VLOOKUP(A1729,[1]DATA!$A$6:$AI$331,34,0)</f>
        <v/>
      </c>
      <c r="CJ1729" s="67">
        <f>VLOOKUP(A1729,[2]CHAMCONG!A$7:CI$333,79,0)</f>
        <v/>
      </c>
      <c r="CK1729" s="68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62">
        <f>COUNTIF($G1730:$BP1730,"a")+COUNTIF($G1730:$BP1730,"r0,a5")/2+COUNTIF($G1730:$BP1730,"p5,a5")/2</f>
        <v/>
      </c>
      <c r="BR1730" s="62">
        <f>COUNTIF($G1730:$BP1730,"d")+COUNTIF($G1730:$BP1730,"r0,d5")/2+COUNTIF($G1730:$BP1730,"p5,d5")/2</f>
        <v/>
      </c>
      <c r="BS1730" s="62">
        <f>COUNTIF($G1730:$BP1730,"b")+COUNTIF($G1730:$BP1730,"r0,b5")/2+COUNTIF($G1730:$BP1730,"p5,b5")/2</f>
        <v/>
      </c>
      <c r="BT1730" s="62">
        <f>COUNTIF($G1730:$BP1730,"c")+COUNTIF($G1730:$BP1730,"r0,c5")/2+COUNTIF($G1730:$BP1730,"p5,c5")/2</f>
        <v/>
      </c>
      <c r="BU1730" s="62">
        <f>COUNTIF($G1730:$BP1730,"KH")+COUNTIF($G1730:$BP1730,"TL")+COUNTIF($G1730:$BP1730,"L")</f>
        <v/>
      </c>
      <c r="BV1730" s="62" t="n"/>
      <c r="BW1730" s="62">
        <f>COUNTIF($G1730:$BP1730,"hh")</f>
        <v/>
      </c>
      <c r="BX1730" s="62">
        <f>COUNTIF($G1730:$BP1730,"nt7")</f>
        <v/>
      </c>
      <c r="BY1730" s="62">
        <f>COUNTIF($G1730:$BP1730,"P")+COUNTIF($G1730:$BP1730,"p5,a5")/2+COUNTIF($G1730:$BP1730,"p5,b5")/2+COUNTIF($G1730:$BP1730,"p5,c5")/2+COUNTIF($G1730:$BP1730,"p5,d5")/2</f>
        <v/>
      </c>
      <c r="BZ1730" s="63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4">
        <f>IF(BZ1730&gt;25,4,IF(BZ1730&gt;18,3,IF(BZ1730&gt;12,2,IF(BZ1730&gt;4,1,0))))-BX1730-2+1</f>
        <v/>
      </c>
      <c r="CE1730" s="30" t="n"/>
      <c r="CF1730" s="64">
        <f>CD1730*CI1730</f>
        <v/>
      </c>
      <c r="CG1730" s="65">
        <f>F1730-BY1730+1</f>
        <v/>
      </c>
      <c r="CH1730" s="64">
        <f>CE1730*16</f>
        <v/>
      </c>
      <c r="CI1730" s="66">
        <f>VLOOKUP(A1730,[1]DATA!$A$6:$AI$331,34,0)</f>
        <v/>
      </c>
      <c r="CJ1730" s="67">
        <f>VLOOKUP(A1730,[2]CHAMCONG!A$7:CI$333,79,0)</f>
        <v/>
      </c>
      <c r="CK1730" s="68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62">
        <f>COUNTIF($G1731:$BP1731,"a")+COUNTIF($G1731:$BP1731,"r0,a5")/2+COUNTIF($G1731:$BP1731,"p5,a5")/2</f>
        <v/>
      </c>
      <c r="BR1731" s="62">
        <f>COUNTIF($G1731:$BP1731,"d")+COUNTIF($G1731:$BP1731,"r0,d5")/2+COUNTIF($G1731:$BP1731,"p5,d5")/2</f>
        <v/>
      </c>
      <c r="BS1731" s="62">
        <f>COUNTIF($G1731:$BP1731,"b")+COUNTIF($G1731:$BP1731,"r0,b5")/2+COUNTIF($G1731:$BP1731,"p5,b5")/2</f>
        <v/>
      </c>
      <c r="BT1731" s="62">
        <f>COUNTIF($G1731:$BP1731,"c")+COUNTIF($G1731:$BP1731,"r0,c5")/2+COUNTIF($G1731:$BP1731,"p5,c5")/2</f>
        <v/>
      </c>
      <c r="BU1731" s="62">
        <f>COUNTIF($G1731:$BP1731,"KH")+COUNTIF($G1731:$BP1731,"TL")+COUNTIF($G1731:$BP1731,"L")</f>
        <v/>
      </c>
      <c r="BV1731" s="62" t="n"/>
      <c r="BW1731" s="62">
        <f>COUNTIF($G1731:$BP1731,"hh")</f>
        <v/>
      </c>
      <c r="BX1731" s="62">
        <f>COUNTIF($G1731:$BP1731,"nt7")</f>
        <v/>
      </c>
      <c r="BY1731" s="62">
        <f>COUNTIF($G1731:$BP1731,"P")+COUNTIF($G1731:$BP1731,"p5,a5")/2+COUNTIF($G1731:$BP1731,"p5,b5")/2+COUNTIF($G1731:$BP1731,"p5,c5")/2+COUNTIF($G1731:$BP1731,"p5,d5")/2</f>
        <v/>
      </c>
      <c r="BZ1731" s="63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4">
        <f>IF(BZ1731&gt;25,4,IF(BZ1731&gt;18,3,IF(BZ1731&gt;12,2,IF(BZ1731&gt;4,1,0))))-BX1731-2+1</f>
        <v/>
      </c>
      <c r="CE1731" s="30" t="n"/>
      <c r="CF1731" s="64">
        <f>CD1731*CI1731</f>
        <v/>
      </c>
      <c r="CG1731" s="65">
        <f>F1731-BY1731+1</f>
        <v/>
      </c>
      <c r="CH1731" s="64">
        <f>CE1731*16</f>
        <v/>
      </c>
      <c r="CI1731" s="66">
        <f>VLOOKUP(A1731,[1]DATA!$A$6:$AI$331,34,0)</f>
        <v/>
      </c>
      <c r="CJ1731" s="67">
        <f>VLOOKUP(A1731,[2]CHAMCONG!A$7:CI$333,79,0)</f>
        <v/>
      </c>
      <c r="CK1731" s="68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62">
        <f>COUNTIF($G1732:$BP1732,"a")+COUNTIF($G1732:$BP1732,"r0,a5")/2+COUNTIF($G1732:$BP1732,"p5,a5")/2</f>
        <v/>
      </c>
      <c r="BR1732" s="62">
        <f>COUNTIF($G1732:$BP1732,"d")+COUNTIF($G1732:$BP1732,"r0,d5")/2+COUNTIF($G1732:$BP1732,"p5,d5")/2</f>
        <v/>
      </c>
      <c r="BS1732" s="62">
        <f>COUNTIF($G1732:$BP1732,"b")+COUNTIF($G1732:$BP1732,"r0,b5")/2+COUNTIF($G1732:$BP1732,"p5,b5")/2</f>
        <v/>
      </c>
      <c r="BT1732" s="62">
        <f>COUNTIF($G1732:$BP1732,"c")+COUNTIF($G1732:$BP1732,"r0,c5")/2+COUNTIF($G1732:$BP1732,"p5,c5")/2</f>
        <v/>
      </c>
      <c r="BU1732" s="62">
        <f>COUNTIF($G1732:$BP1732,"KH")+COUNTIF($G1732:$BP1732,"TL")+COUNTIF($G1732:$BP1732,"L")</f>
        <v/>
      </c>
      <c r="BV1732" s="62" t="n"/>
      <c r="BW1732" s="62">
        <f>COUNTIF($G1732:$BP1732,"hh")</f>
        <v/>
      </c>
      <c r="BX1732" s="62">
        <f>COUNTIF($G1732:$BP1732,"nt7")</f>
        <v/>
      </c>
      <c r="BY1732" s="62">
        <f>COUNTIF($G1732:$BP1732,"P")+COUNTIF($G1732:$BP1732,"p5,a5")/2+COUNTIF($G1732:$BP1732,"p5,b5")/2+COUNTIF($G1732:$BP1732,"p5,c5")/2+COUNTIF($G1732:$BP1732,"p5,d5")/2</f>
        <v/>
      </c>
      <c r="BZ1732" s="63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4">
        <f>IF(BZ1732&gt;25,4,IF(BZ1732&gt;18,3,IF(BZ1732&gt;12,2,IF(BZ1732&gt;4,1,0))))-BX1732-2+1</f>
        <v/>
      </c>
      <c r="CE1732" s="30" t="n"/>
      <c r="CF1732" s="64">
        <f>CD1732*CI1732</f>
        <v/>
      </c>
      <c r="CG1732" s="65">
        <f>F1732-BY1732+1</f>
        <v/>
      </c>
      <c r="CH1732" s="64">
        <f>CE1732*16</f>
        <v/>
      </c>
      <c r="CI1732" s="66">
        <f>VLOOKUP(A1732,[1]DATA!$A$6:$AI$331,34,0)</f>
        <v/>
      </c>
      <c r="CJ1732" s="67">
        <f>VLOOKUP(A1732,[2]CHAMCONG!A$7:CI$333,79,0)</f>
        <v/>
      </c>
      <c r="CK1732" s="68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62">
        <f>COUNTIF($G1733:$BP1733,"a")+COUNTIF($G1733:$BP1733,"r0,a5")/2+COUNTIF($G1733:$BP1733,"p5,a5")/2</f>
        <v/>
      </c>
      <c r="BR1733" s="62">
        <f>COUNTIF($G1733:$BP1733,"d")+COUNTIF($G1733:$BP1733,"r0,d5")/2+COUNTIF($G1733:$BP1733,"p5,d5")/2</f>
        <v/>
      </c>
      <c r="BS1733" s="62">
        <f>COUNTIF($G1733:$BP1733,"b")+COUNTIF($G1733:$BP1733,"r0,b5")/2+COUNTIF($G1733:$BP1733,"p5,b5")/2</f>
        <v/>
      </c>
      <c r="BT1733" s="62">
        <f>COUNTIF($G1733:$BP1733,"c")+COUNTIF($G1733:$BP1733,"r0,c5")/2+COUNTIF($G1733:$BP1733,"p5,c5")/2</f>
        <v/>
      </c>
      <c r="BU1733" s="62">
        <f>COUNTIF($G1733:$BP1733,"KH")+COUNTIF($G1733:$BP1733,"TL")+COUNTIF($G1733:$BP1733,"L")</f>
        <v/>
      </c>
      <c r="BV1733" s="62" t="n"/>
      <c r="BW1733" s="62">
        <f>COUNTIF($G1733:$BP1733,"hh")</f>
        <v/>
      </c>
      <c r="BX1733" s="62">
        <f>COUNTIF($G1733:$BP1733,"nt7")</f>
        <v/>
      </c>
      <c r="BY1733" s="62">
        <f>COUNTIF($G1733:$BP1733,"P")+COUNTIF($G1733:$BP1733,"p5,a5")/2+COUNTIF($G1733:$BP1733,"p5,b5")/2+COUNTIF($G1733:$BP1733,"p5,c5")/2+COUNTIF($G1733:$BP1733,"p5,d5")/2</f>
        <v/>
      </c>
      <c r="BZ1733" s="63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4">
        <f>IF(BZ1733&gt;25,4,IF(BZ1733&gt;18,3,IF(BZ1733&gt;12,2,IF(BZ1733&gt;4,1,0))))-BX1733-2+1</f>
        <v/>
      </c>
      <c r="CE1733" s="30" t="n"/>
      <c r="CF1733" s="64">
        <f>CD1733*CI1733</f>
        <v/>
      </c>
      <c r="CG1733" s="65">
        <f>F1733-BY1733+1</f>
        <v/>
      </c>
      <c r="CH1733" s="64">
        <f>CE1733*16</f>
        <v/>
      </c>
      <c r="CI1733" s="66">
        <f>VLOOKUP(A1733,[1]DATA!$A$6:$AI$331,34,0)</f>
        <v/>
      </c>
      <c r="CJ1733" s="67">
        <f>VLOOKUP(A1733,[2]CHAMCONG!A$7:CI$333,79,0)</f>
        <v/>
      </c>
      <c r="CK1733" s="68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62">
        <f>COUNTIF($G1734:$BP1734,"a")+COUNTIF($G1734:$BP1734,"r0,a5")/2+COUNTIF($G1734:$BP1734,"p5,a5")/2</f>
        <v/>
      </c>
      <c r="BR1734" s="62">
        <f>COUNTIF($G1734:$BP1734,"d")+COUNTIF($G1734:$BP1734,"r0,d5")/2+COUNTIF($G1734:$BP1734,"p5,d5")/2</f>
        <v/>
      </c>
      <c r="BS1734" s="62">
        <f>COUNTIF($G1734:$BP1734,"b")+COUNTIF($G1734:$BP1734,"r0,b5")/2+COUNTIF($G1734:$BP1734,"p5,b5")/2</f>
        <v/>
      </c>
      <c r="BT1734" s="62">
        <f>COUNTIF($G1734:$BP1734,"c")+COUNTIF($G1734:$BP1734,"r0,c5")/2+COUNTIF($G1734:$BP1734,"p5,c5")/2</f>
        <v/>
      </c>
      <c r="BU1734" s="62">
        <f>COUNTIF($G1734:$BP1734,"KH")+COUNTIF($G1734:$BP1734,"TL")+COUNTIF($G1734:$BP1734,"L")</f>
        <v/>
      </c>
      <c r="BV1734" s="62" t="n"/>
      <c r="BW1734" s="62">
        <f>COUNTIF($G1734:$BP1734,"hh")</f>
        <v/>
      </c>
      <c r="BX1734" s="62">
        <f>COUNTIF($G1734:$BP1734,"nt7")</f>
        <v/>
      </c>
      <c r="BY1734" s="62">
        <f>COUNTIF($G1734:$BP1734,"P")+COUNTIF($G1734:$BP1734,"p5,a5")/2+COUNTIF($G1734:$BP1734,"p5,b5")/2+COUNTIF($G1734:$BP1734,"p5,c5")/2+COUNTIF($G1734:$BP1734,"p5,d5")/2</f>
        <v/>
      </c>
      <c r="BZ1734" s="63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4">
        <f>IF(BZ1734&gt;25,4,IF(BZ1734&gt;18,3,IF(BZ1734&gt;12,2,IF(BZ1734&gt;4,1,0))))-BX1734-2+1</f>
        <v/>
      </c>
      <c r="CE1734" s="30" t="n"/>
      <c r="CF1734" s="64">
        <f>CD1734*CI1734</f>
        <v/>
      </c>
      <c r="CG1734" s="65">
        <f>F1734-BY1734+1</f>
        <v/>
      </c>
      <c r="CH1734" s="64">
        <f>CE1734*16</f>
        <v/>
      </c>
      <c r="CI1734" s="66">
        <f>VLOOKUP(A1734,[1]DATA!$A$6:$AI$331,34,0)</f>
        <v/>
      </c>
      <c r="CJ1734" s="67">
        <f>VLOOKUP(A1734,[2]CHAMCONG!A$7:CI$333,79,0)</f>
        <v/>
      </c>
      <c r="CK1734" s="68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62">
        <f>COUNTIF($G1735:$BP1735,"a")+COUNTIF($G1735:$BP1735,"r0,a5")/2+COUNTIF($G1735:$BP1735,"p5,a5")/2</f>
        <v/>
      </c>
      <c r="BR1735" s="62">
        <f>COUNTIF($G1735:$BP1735,"d")+COUNTIF($G1735:$BP1735,"r0,d5")/2+COUNTIF($G1735:$BP1735,"p5,d5")/2</f>
        <v/>
      </c>
      <c r="BS1735" s="62">
        <f>COUNTIF($G1735:$BP1735,"b")+COUNTIF($G1735:$BP1735,"r0,b5")/2+COUNTIF($G1735:$BP1735,"p5,b5")/2</f>
        <v/>
      </c>
      <c r="BT1735" s="62">
        <f>COUNTIF($G1735:$BP1735,"c")+COUNTIF($G1735:$BP1735,"r0,c5")/2+COUNTIF($G1735:$BP1735,"p5,c5")/2</f>
        <v/>
      </c>
      <c r="BU1735" s="62">
        <f>COUNTIF($G1735:$BP1735,"KH")+COUNTIF($G1735:$BP1735,"TL")+COUNTIF($G1735:$BP1735,"L")</f>
        <v/>
      </c>
      <c r="BV1735" s="62" t="n"/>
      <c r="BW1735" s="62">
        <f>COUNTIF($G1735:$BP1735,"hh")</f>
        <v/>
      </c>
      <c r="BX1735" s="62">
        <f>COUNTIF($G1735:$BP1735,"nt7")</f>
        <v/>
      </c>
      <c r="BY1735" s="62">
        <f>COUNTIF($G1735:$BP1735,"P")+COUNTIF($G1735:$BP1735,"p5,a5")/2+COUNTIF($G1735:$BP1735,"p5,b5")/2+COUNTIF($G1735:$BP1735,"p5,c5")/2+COUNTIF($G1735:$BP1735,"p5,d5")/2</f>
        <v/>
      </c>
      <c r="BZ1735" s="63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4">
        <f>IF(BZ1735&gt;25,4,IF(BZ1735&gt;18,3,IF(BZ1735&gt;12,2,IF(BZ1735&gt;4,1,0))))-BX1735-2+1</f>
        <v/>
      </c>
      <c r="CE1735" s="30" t="n"/>
      <c r="CF1735" s="64">
        <f>CD1735*CI1735</f>
        <v/>
      </c>
      <c r="CG1735" s="65">
        <f>F1735-BY1735+1</f>
        <v/>
      </c>
      <c r="CH1735" s="64">
        <f>CE1735*16</f>
        <v/>
      </c>
      <c r="CI1735" s="66">
        <f>VLOOKUP(A1735,[1]DATA!$A$6:$AI$331,34,0)</f>
        <v/>
      </c>
      <c r="CJ1735" s="67">
        <f>VLOOKUP(A1735,[2]CHAMCONG!A$7:CI$333,79,0)</f>
        <v/>
      </c>
      <c r="CK1735" s="68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62">
        <f>COUNTIF($G1736:$BP1736,"a")+COUNTIF($G1736:$BP1736,"r0,a5")/2+COUNTIF($G1736:$BP1736,"p5,a5")/2</f>
        <v/>
      </c>
      <c r="BR1736" s="62">
        <f>COUNTIF($G1736:$BP1736,"d")+COUNTIF($G1736:$BP1736,"r0,d5")/2+COUNTIF($G1736:$BP1736,"p5,d5")/2</f>
        <v/>
      </c>
      <c r="BS1736" s="62">
        <f>COUNTIF($G1736:$BP1736,"b")+COUNTIF($G1736:$BP1736,"r0,b5")/2+COUNTIF($G1736:$BP1736,"p5,b5")/2</f>
        <v/>
      </c>
      <c r="BT1736" s="62">
        <f>COUNTIF($G1736:$BP1736,"c")+COUNTIF($G1736:$BP1736,"r0,c5")/2+COUNTIF($G1736:$BP1736,"p5,c5")/2</f>
        <v/>
      </c>
      <c r="BU1736" s="62">
        <f>COUNTIF($G1736:$BP1736,"KH")+COUNTIF($G1736:$BP1736,"TL")+COUNTIF($G1736:$BP1736,"L")</f>
        <v/>
      </c>
      <c r="BV1736" s="62" t="n"/>
      <c r="BW1736" s="62">
        <f>COUNTIF($G1736:$BP1736,"hh")</f>
        <v/>
      </c>
      <c r="BX1736" s="62">
        <f>COUNTIF($G1736:$BP1736,"nt7")</f>
        <v/>
      </c>
      <c r="BY1736" s="62">
        <f>COUNTIF($G1736:$BP1736,"P")+COUNTIF($G1736:$BP1736,"p5,a5")/2+COUNTIF($G1736:$BP1736,"p5,b5")/2+COUNTIF($G1736:$BP1736,"p5,c5")/2+COUNTIF($G1736:$BP1736,"p5,d5")/2</f>
        <v/>
      </c>
      <c r="BZ1736" s="63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4">
        <f>IF(BZ1736&gt;25,4,IF(BZ1736&gt;18,3,IF(BZ1736&gt;12,2,IF(BZ1736&gt;4,1,0))))-BX1736-2+1</f>
        <v/>
      </c>
      <c r="CE1736" s="30" t="n"/>
      <c r="CF1736" s="64">
        <f>CD1736*CI1736</f>
        <v/>
      </c>
      <c r="CG1736" s="65">
        <f>F1736-BY1736+1</f>
        <v/>
      </c>
      <c r="CH1736" s="64">
        <f>CE1736*16</f>
        <v/>
      </c>
      <c r="CI1736" s="66">
        <f>VLOOKUP(A1736,[1]DATA!$A$6:$AI$331,34,0)</f>
        <v/>
      </c>
      <c r="CJ1736" s="67">
        <f>VLOOKUP(A1736,[2]CHAMCONG!A$7:CI$333,79,0)</f>
        <v/>
      </c>
      <c r="CK1736" s="68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62">
        <f>COUNTIF($G1737:$BP1737,"a")+COUNTIF($G1737:$BP1737,"r0,a5")/2+COUNTIF($G1737:$BP1737,"p5,a5")/2</f>
        <v/>
      </c>
      <c r="BR1737" s="62">
        <f>COUNTIF($G1737:$BP1737,"d")+COUNTIF($G1737:$BP1737,"r0,d5")/2+COUNTIF($G1737:$BP1737,"p5,d5")/2</f>
        <v/>
      </c>
      <c r="BS1737" s="62">
        <f>COUNTIF($G1737:$BP1737,"b")+COUNTIF($G1737:$BP1737,"r0,b5")/2+COUNTIF($G1737:$BP1737,"p5,b5")/2</f>
        <v/>
      </c>
      <c r="BT1737" s="62">
        <f>COUNTIF($G1737:$BP1737,"c")+COUNTIF($G1737:$BP1737,"r0,c5")/2+COUNTIF($G1737:$BP1737,"p5,c5")/2</f>
        <v/>
      </c>
      <c r="BU1737" s="62">
        <f>COUNTIF($G1737:$BP1737,"KH")+COUNTIF($G1737:$BP1737,"TL")+COUNTIF($G1737:$BP1737,"L")</f>
        <v/>
      </c>
      <c r="BV1737" s="62" t="n"/>
      <c r="BW1737" s="62">
        <f>COUNTIF($G1737:$BP1737,"hh")</f>
        <v/>
      </c>
      <c r="BX1737" s="62">
        <f>COUNTIF($G1737:$BP1737,"nt7")</f>
        <v/>
      </c>
      <c r="BY1737" s="62">
        <f>COUNTIF($G1737:$BP1737,"P")+COUNTIF($G1737:$BP1737,"p5,a5")/2+COUNTIF($G1737:$BP1737,"p5,b5")/2+COUNTIF($G1737:$BP1737,"p5,c5")/2+COUNTIF($G1737:$BP1737,"p5,d5")/2</f>
        <v/>
      </c>
      <c r="BZ1737" s="63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4">
        <f>IF(BZ1737&gt;25,4,IF(BZ1737&gt;18,3,IF(BZ1737&gt;12,2,IF(BZ1737&gt;4,1,0))))-BX1737-2+1</f>
        <v/>
      </c>
      <c r="CE1737" s="30" t="n"/>
      <c r="CF1737" s="64">
        <f>CD1737*CI1737</f>
        <v/>
      </c>
      <c r="CG1737" s="65">
        <f>F1737-BY1737+1</f>
        <v/>
      </c>
      <c r="CH1737" s="64">
        <f>CE1737*16</f>
        <v/>
      </c>
      <c r="CI1737" s="66">
        <f>VLOOKUP(A1737,[1]DATA!$A$6:$AI$331,34,0)</f>
        <v/>
      </c>
      <c r="CJ1737" s="67">
        <f>VLOOKUP(A1737,[2]CHAMCONG!A$7:CI$333,79,0)</f>
        <v/>
      </c>
      <c r="CK1737" s="68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62">
        <f>COUNTIF($G1738:$BP1738,"a")+COUNTIF($G1738:$BP1738,"r0,a5")/2+COUNTIF($G1738:$BP1738,"p5,a5")/2</f>
        <v/>
      </c>
      <c r="BR1738" s="62">
        <f>COUNTIF($G1738:$BP1738,"d")+COUNTIF($G1738:$BP1738,"r0,d5")/2+COUNTIF($G1738:$BP1738,"p5,d5")/2</f>
        <v/>
      </c>
      <c r="BS1738" s="62">
        <f>COUNTIF($G1738:$BP1738,"b")+COUNTIF($G1738:$BP1738,"r0,b5")/2+COUNTIF($G1738:$BP1738,"p5,b5")/2</f>
        <v/>
      </c>
      <c r="BT1738" s="62">
        <f>COUNTIF($G1738:$BP1738,"c")+COUNTIF($G1738:$BP1738,"r0,c5")/2+COUNTIF($G1738:$BP1738,"p5,c5")/2</f>
        <v/>
      </c>
      <c r="BU1738" s="62">
        <f>COUNTIF($G1738:$BP1738,"KH")+COUNTIF($G1738:$BP1738,"TL")+COUNTIF($G1738:$BP1738,"L")</f>
        <v/>
      </c>
      <c r="BV1738" s="62" t="n"/>
      <c r="BW1738" s="62">
        <f>COUNTIF($G1738:$BP1738,"hh")</f>
        <v/>
      </c>
      <c r="BX1738" s="62">
        <f>COUNTIF($G1738:$BP1738,"nt7")</f>
        <v/>
      </c>
      <c r="BY1738" s="62">
        <f>COUNTIF($G1738:$BP1738,"P")+COUNTIF($G1738:$BP1738,"p5,a5")/2+COUNTIF($G1738:$BP1738,"p5,b5")/2+COUNTIF($G1738:$BP1738,"p5,c5")/2+COUNTIF($G1738:$BP1738,"p5,d5")/2</f>
        <v/>
      </c>
      <c r="BZ1738" s="63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4">
        <f>IF(BZ1738&gt;25,4,IF(BZ1738&gt;18,3,IF(BZ1738&gt;12,2,IF(BZ1738&gt;4,1,0))))-BX1738-2+1</f>
        <v/>
      </c>
      <c r="CE1738" s="30" t="n"/>
      <c r="CF1738" s="64">
        <f>CD1738*CI1738</f>
        <v/>
      </c>
      <c r="CG1738" s="65">
        <f>F1738-BY1738+1</f>
        <v/>
      </c>
      <c r="CH1738" s="64">
        <f>CE1738*16</f>
        <v/>
      </c>
      <c r="CI1738" s="66">
        <f>VLOOKUP(A1738,[1]DATA!$A$6:$AI$331,34,0)</f>
        <v/>
      </c>
      <c r="CJ1738" s="67">
        <f>VLOOKUP(A1738,[2]CHAMCONG!A$7:CI$333,79,0)</f>
        <v/>
      </c>
      <c r="CK1738" s="68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62">
        <f>COUNTIF($G1739:$BP1739,"a")+COUNTIF($G1739:$BP1739,"r0,a5")/2+COUNTIF($G1739:$BP1739,"p5,a5")/2</f>
        <v/>
      </c>
      <c r="BR1739" s="62">
        <f>COUNTIF($G1739:$BP1739,"d")+COUNTIF($G1739:$BP1739,"r0,d5")/2+COUNTIF($G1739:$BP1739,"p5,d5")/2</f>
        <v/>
      </c>
      <c r="BS1739" s="62">
        <f>COUNTIF($G1739:$BP1739,"b")+COUNTIF($G1739:$BP1739,"r0,b5")/2+COUNTIF($G1739:$BP1739,"p5,b5")/2</f>
        <v/>
      </c>
      <c r="BT1739" s="62">
        <f>COUNTIF($G1739:$BP1739,"c")+COUNTIF($G1739:$BP1739,"r0,c5")/2+COUNTIF($G1739:$BP1739,"p5,c5")/2</f>
        <v/>
      </c>
      <c r="BU1739" s="62">
        <f>COUNTIF($G1739:$BP1739,"KH")+COUNTIF($G1739:$BP1739,"TL")+COUNTIF($G1739:$BP1739,"L")</f>
        <v/>
      </c>
      <c r="BV1739" s="62" t="n"/>
      <c r="BW1739" s="62">
        <f>COUNTIF($G1739:$BP1739,"hh")</f>
        <v/>
      </c>
      <c r="BX1739" s="62">
        <f>COUNTIF($G1739:$BP1739,"nt7")</f>
        <v/>
      </c>
      <c r="BY1739" s="62">
        <f>COUNTIF($G1739:$BP1739,"P")+COUNTIF($G1739:$BP1739,"p5,a5")/2+COUNTIF($G1739:$BP1739,"p5,b5")/2+COUNTIF($G1739:$BP1739,"p5,c5")/2+COUNTIF($G1739:$BP1739,"p5,d5")/2</f>
        <v/>
      </c>
      <c r="BZ1739" s="63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4">
        <f>IF(BZ1739&gt;25,4,IF(BZ1739&gt;18,3,IF(BZ1739&gt;12,2,IF(BZ1739&gt;4,1,0))))-BX1739-2+1</f>
        <v/>
      </c>
      <c r="CE1739" s="30" t="n"/>
      <c r="CF1739" s="64">
        <f>CD1739*CI1739</f>
        <v/>
      </c>
      <c r="CG1739" s="65">
        <f>F1739-BY1739+1</f>
        <v/>
      </c>
      <c r="CH1739" s="64">
        <f>CE1739*16</f>
        <v/>
      </c>
      <c r="CI1739" s="66">
        <f>VLOOKUP(A1739,[1]DATA!$A$6:$AI$331,34,0)</f>
        <v/>
      </c>
      <c r="CJ1739" s="67">
        <f>VLOOKUP(A1739,[2]CHAMCONG!A$7:CI$333,79,0)</f>
        <v/>
      </c>
      <c r="CK1739" s="68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62">
        <f>COUNTIF($G1740:$BP1740,"a")+COUNTIF($G1740:$BP1740,"r0,a5")/2+COUNTIF($G1740:$BP1740,"p5,a5")/2</f>
        <v/>
      </c>
      <c r="BR1740" s="62">
        <f>COUNTIF($G1740:$BP1740,"d")+COUNTIF($G1740:$BP1740,"r0,d5")/2+COUNTIF($G1740:$BP1740,"p5,d5")/2</f>
        <v/>
      </c>
      <c r="BS1740" s="62">
        <f>COUNTIF($G1740:$BP1740,"b")+COUNTIF($G1740:$BP1740,"r0,b5")/2+COUNTIF($G1740:$BP1740,"p5,b5")/2</f>
        <v/>
      </c>
      <c r="BT1740" s="62">
        <f>COUNTIF($G1740:$BP1740,"c")+COUNTIF($G1740:$BP1740,"r0,c5")/2+COUNTIF($G1740:$BP1740,"p5,c5")/2</f>
        <v/>
      </c>
      <c r="BU1740" s="62">
        <f>COUNTIF($G1740:$BP1740,"KH")+COUNTIF($G1740:$BP1740,"TL")+COUNTIF($G1740:$BP1740,"L")</f>
        <v/>
      </c>
      <c r="BV1740" s="62" t="n"/>
      <c r="BW1740" s="62">
        <f>COUNTIF($G1740:$BP1740,"hh")</f>
        <v/>
      </c>
      <c r="BX1740" s="62">
        <f>COUNTIF($G1740:$BP1740,"nt7")</f>
        <v/>
      </c>
      <c r="BY1740" s="62">
        <f>COUNTIF($G1740:$BP1740,"P")+COUNTIF($G1740:$BP1740,"p5,a5")/2+COUNTIF($G1740:$BP1740,"p5,b5")/2+COUNTIF($G1740:$BP1740,"p5,c5")/2+COUNTIF($G1740:$BP1740,"p5,d5")/2</f>
        <v/>
      </c>
      <c r="BZ1740" s="63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4">
        <f>IF(BZ1740&gt;25,4,IF(BZ1740&gt;18,3,IF(BZ1740&gt;12,2,IF(BZ1740&gt;4,1,0))))-BX1740-2+1</f>
        <v/>
      </c>
      <c r="CE1740" s="30" t="n"/>
      <c r="CF1740" s="64">
        <f>CD1740*CI1740</f>
        <v/>
      </c>
      <c r="CG1740" s="65">
        <f>F1740-BY1740+1</f>
        <v/>
      </c>
      <c r="CH1740" s="64">
        <f>CE1740*16</f>
        <v/>
      </c>
      <c r="CI1740" s="66">
        <f>VLOOKUP(A1740,[1]DATA!$A$6:$AI$331,34,0)</f>
        <v/>
      </c>
      <c r="CJ1740" s="67">
        <f>VLOOKUP(A1740,[2]CHAMCONG!A$7:CI$333,79,0)</f>
        <v/>
      </c>
      <c r="CK1740" s="68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62">
        <f>COUNTIF($G1741:$BP1741,"a")+COUNTIF($G1741:$BP1741,"r0,a5")/2+COUNTIF($G1741:$BP1741,"p5,a5")/2</f>
        <v/>
      </c>
      <c r="BR1741" s="62">
        <f>COUNTIF($G1741:$BP1741,"d")+COUNTIF($G1741:$BP1741,"r0,d5")/2+COUNTIF($G1741:$BP1741,"p5,d5")/2</f>
        <v/>
      </c>
      <c r="BS1741" s="62">
        <f>COUNTIF($G1741:$BP1741,"b")+COUNTIF($G1741:$BP1741,"r0,b5")/2+COUNTIF($G1741:$BP1741,"p5,b5")/2</f>
        <v/>
      </c>
      <c r="BT1741" s="62">
        <f>COUNTIF($G1741:$BP1741,"c")+COUNTIF($G1741:$BP1741,"r0,c5")/2+COUNTIF($G1741:$BP1741,"p5,c5")/2</f>
        <v/>
      </c>
      <c r="BU1741" s="62">
        <f>COUNTIF($G1741:$BP1741,"KH")+COUNTIF($G1741:$BP1741,"TL")+COUNTIF($G1741:$BP1741,"L")</f>
        <v/>
      </c>
      <c r="BV1741" s="62" t="n"/>
      <c r="BW1741" s="62">
        <f>COUNTIF($G1741:$BP1741,"hh")</f>
        <v/>
      </c>
      <c r="BX1741" s="62">
        <f>COUNTIF($G1741:$BP1741,"nt7")</f>
        <v/>
      </c>
      <c r="BY1741" s="62">
        <f>COUNTIF($G1741:$BP1741,"P")+COUNTIF($G1741:$BP1741,"p5,a5")/2+COUNTIF($G1741:$BP1741,"p5,b5")/2+COUNTIF($G1741:$BP1741,"p5,c5")/2+COUNTIF($G1741:$BP1741,"p5,d5")/2</f>
        <v/>
      </c>
      <c r="BZ1741" s="63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4">
        <f>IF(BZ1741&gt;25,4,IF(BZ1741&gt;18,3,IF(BZ1741&gt;12,2,IF(BZ1741&gt;4,1,0))))-BX1741-2+1</f>
        <v/>
      </c>
      <c r="CE1741" s="30" t="n"/>
      <c r="CF1741" s="64">
        <f>CD1741*CI1741</f>
        <v/>
      </c>
      <c r="CG1741" s="65">
        <f>F1741-BY1741+1</f>
        <v/>
      </c>
      <c r="CH1741" s="64">
        <f>CE1741*16</f>
        <v/>
      </c>
      <c r="CI1741" s="66">
        <f>VLOOKUP(A1741,[1]DATA!$A$6:$AI$331,34,0)</f>
        <v/>
      </c>
      <c r="CJ1741" s="67">
        <f>VLOOKUP(A1741,[2]CHAMCONG!A$7:CI$333,79,0)</f>
        <v/>
      </c>
      <c r="CK1741" s="68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62">
        <f>COUNTIF($G1742:$BP1742,"a")+COUNTIF($G1742:$BP1742,"r0,a5")/2+COUNTIF($G1742:$BP1742,"p5,a5")/2</f>
        <v/>
      </c>
      <c r="BR1742" s="62">
        <f>COUNTIF($G1742:$BP1742,"d")+COUNTIF($G1742:$BP1742,"r0,d5")/2+COUNTIF($G1742:$BP1742,"p5,d5")/2</f>
        <v/>
      </c>
      <c r="BS1742" s="62">
        <f>COUNTIF($G1742:$BP1742,"b")+COUNTIF($G1742:$BP1742,"r0,b5")/2+COUNTIF($G1742:$BP1742,"p5,b5")/2</f>
        <v/>
      </c>
      <c r="BT1742" s="62">
        <f>COUNTIF($G1742:$BP1742,"c")+COUNTIF($G1742:$BP1742,"r0,c5")/2+COUNTIF($G1742:$BP1742,"p5,c5")/2</f>
        <v/>
      </c>
      <c r="BU1742" s="62">
        <f>COUNTIF($G1742:$BP1742,"KH")+COUNTIF($G1742:$BP1742,"TL")+COUNTIF($G1742:$BP1742,"L")</f>
        <v/>
      </c>
      <c r="BV1742" s="62" t="n"/>
      <c r="BW1742" s="62">
        <f>COUNTIF($G1742:$BP1742,"hh")</f>
        <v/>
      </c>
      <c r="BX1742" s="62">
        <f>COUNTIF($G1742:$BP1742,"nt7")</f>
        <v/>
      </c>
      <c r="BY1742" s="62">
        <f>COUNTIF($G1742:$BP1742,"P")+COUNTIF($G1742:$BP1742,"p5,a5")/2+COUNTIF($G1742:$BP1742,"p5,b5")/2+COUNTIF($G1742:$BP1742,"p5,c5")/2+COUNTIF($G1742:$BP1742,"p5,d5")/2</f>
        <v/>
      </c>
      <c r="BZ1742" s="63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4">
        <f>IF(BZ1742&gt;25,4,IF(BZ1742&gt;18,3,IF(BZ1742&gt;12,2,IF(BZ1742&gt;4,1,0))))-BX1742-2+1</f>
        <v/>
      </c>
      <c r="CE1742" s="30" t="n"/>
      <c r="CF1742" s="64">
        <f>CD1742*CI1742</f>
        <v/>
      </c>
      <c r="CG1742" s="65">
        <f>F1742-BY1742+1</f>
        <v/>
      </c>
      <c r="CH1742" s="64">
        <f>CE1742*16</f>
        <v/>
      </c>
      <c r="CI1742" s="66">
        <f>VLOOKUP(A1742,[1]DATA!$A$6:$AI$331,34,0)</f>
        <v/>
      </c>
      <c r="CJ1742" s="67">
        <f>VLOOKUP(A1742,[2]CHAMCONG!A$7:CI$333,79,0)</f>
        <v/>
      </c>
      <c r="CK1742" s="68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62">
        <f>COUNTIF($G1743:$BP1743,"a")+COUNTIF($G1743:$BP1743,"r0,a5")/2+COUNTIF($G1743:$BP1743,"p5,a5")/2</f>
        <v/>
      </c>
      <c r="BR1743" s="62">
        <f>COUNTIF($G1743:$BP1743,"d")+COUNTIF($G1743:$BP1743,"r0,d5")/2+COUNTIF($G1743:$BP1743,"p5,d5")/2</f>
        <v/>
      </c>
      <c r="BS1743" s="62">
        <f>COUNTIF($G1743:$BP1743,"b")+COUNTIF($G1743:$BP1743,"r0,b5")/2+COUNTIF($G1743:$BP1743,"p5,b5")/2</f>
        <v/>
      </c>
      <c r="BT1743" s="62">
        <f>COUNTIF($G1743:$BP1743,"c")+COUNTIF($G1743:$BP1743,"r0,c5")/2+COUNTIF($G1743:$BP1743,"p5,c5")/2</f>
        <v/>
      </c>
      <c r="BU1743" s="62">
        <f>COUNTIF($G1743:$BP1743,"KH")+COUNTIF($G1743:$BP1743,"TL")+COUNTIF($G1743:$BP1743,"L")</f>
        <v/>
      </c>
      <c r="BV1743" s="62" t="n"/>
      <c r="BW1743" s="62">
        <f>COUNTIF($G1743:$BP1743,"hh")</f>
        <v/>
      </c>
      <c r="BX1743" s="62">
        <f>COUNTIF($G1743:$BP1743,"nt7")</f>
        <v/>
      </c>
      <c r="BY1743" s="62">
        <f>COUNTIF($G1743:$BP1743,"P")+COUNTIF($G1743:$BP1743,"p5,a5")/2+COUNTIF($G1743:$BP1743,"p5,b5")/2+COUNTIF($G1743:$BP1743,"p5,c5")/2+COUNTIF($G1743:$BP1743,"p5,d5")/2</f>
        <v/>
      </c>
      <c r="BZ1743" s="63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4">
        <f>IF(BZ1743&gt;25,4,IF(BZ1743&gt;18,3,IF(BZ1743&gt;12,2,IF(BZ1743&gt;4,1,0))))-BX1743-2+1</f>
        <v/>
      </c>
      <c r="CE1743" s="30" t="n"/>
      <c r="CF1743" s="64">
        <f>CD1743*CI1743</f>
        <v/>
      </c>
      <c r="CG1743" s="65">
        <f>F1743-BY1743+1</f>
        <v/>
      </c>
      <c r="CH1743" s="64">
        <f>CE1743*16</f>
        <v/>
      </c>
      <c r="CI1743" s="66">
        <f>VLOOKUP(A1743,[1]DATA!$A$6:$AI$331,34,0)</f>
        <v/>
      </c>
      <c r="CJ1743" s="67">
        <f>VLOOKUP(A1743,[2]CHAMCONG!A$7:CI$333,79,0)</f>
        <v/>
      </c>
      <c r="CK1743" s="68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62">
        <f>COUNTIF($G1744:$BP1744,"a")+COUNTIF($G1744:$BP1744,"r0,a5")/2+COUNTIF($G1744:$BP1744,"p5,a5")/2</f>
        <v/>
      </c>
      <c r="BR1744" s="62">
        <f>COUNTIF($G1744:$BP1744,"d")+COUNTIF($G1744:$BP1744,"r0,d5")/2+COUNTIF($G1744:$BP1744,"p5,d5")/2</f>
        <v/>
      </c>
      <c r="BS1744" s="62">
        <f>COUNTIF($G1744:$BP1744,"b")+COUNTIF($G1744:$BP1744,"r0,b5")/2+COUNTIF($G1744:$BP1744,"p5,b5")/2</f>
        <v/>
      </c>
      <c r="BT1744" s="62">
        <f>COUNTIF($G1744:$BP1744,"c")+COUNTIF($G1744:$BP1744,"r0,c5")/2+COUNTIF($G1744:$BP1744,"p5,c5")/2</f>
        <v/>
      </c>
      <c r="BU1744" s="62">
        <f>COUNTIF($G1744:$BP1744,"KH")+COUNTIF($G1744:$BP1744,"TL")+COUNTIF($G1744:$BP1744,"L")</f>
        <v/>
      </c>
      <c r="BV1744" s="62" t="n"/>
      <c r="BW1744" s="62">
        <f>COUNTIF($G1744:$BP1744,"hh")</f>
        <v/>
      </c>
      <c r="BX1744" s="62">
        <f>COUNTIF($G1744:$BP1744,"nt7")</f>
        <v/>
      </c>
      <c r="BY1744" s="62">
        <f>COUNTIF($G1744:$BP1744,"P")+COUNTIF($G1744:$BP1744,"p5,a5")/2+COUNTIF($G1744:$BP1744,"p5,b5")/2+COUNTIF($G1744:$BP1744,"p5,c5")/2+COUNTIF($G1744:$BP1744,"p5,d5")/2</f>
        <v/>
      </c>
      <c r="BZ1744" s="63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4">
        <f>IF(BZ1744&gt;25,4,IF(BZ1744&gt;18,3,IF(BZ1744&gt;12,2,IF(BZ1744&gt;4,1,0))))-BX1744-2+1</f>
        <v/>
      </c>
      <c r="CE1744" s="30" t="n"/>
      <c r="CF1744" s="64">
        <f>CD1744*CI1744</f>
        <v/>
      </c>
      <c r="CG1744" s="65">
        <f>F1744-BY1744+1</f>
        <v/>
      </c>
      <c r="CH1744" s="64">
        <f>CE1744*16</f>
        <v/>
      </c>
      <c r="CI1744" s="66">
        <f>VLOOKUP(A1744,[1]DATA!$A$6:$AI$331,34,0)</f>
        <v/>
      </c>
      <c r="CJ1744" s="67">
        <f>VLOOKUP(A1744,[2]CHAMCONG!A$7:CI$333,79,0)</f>
        <v/>
      </c>
      <c r="CK1744" s="68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62">
        <f>COUNTIF($G1745:$BP1745,"a")+COUNTIF($G1745:$BP1745,"r0,a5")/2+COUNTIF($G1745:$BP1745,"p5,a5")/2</f>
        <v/>
      </c>
      <c r="BR1745" s="62">
        <f>COUNTIF($G1745:$BP1745,"d")+COUNTIF($G1745:$BP1745,"r0,d5")/2+COUNTIF($G1745:$BP1745,"p5,d5")/2</f>
        <v/>
      </c>
      <c r="BS1745" s="62">
        <f>COUNTIF($G1745:$BP1745,"b")+COUNTIF($G1745:$BP1745,"r0,b5")/2+COUNTIF($G1745:$BP1745,"p5,b5")/2</f>
        <v/>
      </c>
      <c r="BT1745" s="62">
        <f>COUNTIF($G1745:$BP1745,"c")+COUNTIF($G1745:$BP1745,"r0,c5")/2+COUNTIF($G1745:$BP1745,"p5,c5")/2</f>
        <v/>
      </c>
      <c r="BU1745" s="62">
        <f>COUNTIF($G1745:$BP1745,"KH")+COUNTIF($G1745:$BP1745,"TL")+COUNTIF($G1745:$BP1745,"L")</f>
        <v/>
      </c>
      <c r="BV1745" s="62" t="n"/>
      <c r="BW1745" s="62">
        <f>COUNTIF($G1745:$BP1745,"hh")</f>
        <v/>
      </c>
      <c r="BX1745" s="62">
        <f>COUNTIF($G1745:$BP1745,"nt7")</f>
        <v/>
      </c>
      <c r="BY1745" s="62">
        <f>COUNTIF($G1745:$BP1745,"P")+COUNTIF($G1745:$BP1745,"p5,a5")/2+COUNTIF($G1745:$BP1745,"p5,b5")/2+COUNTIF($G1745:$BP1745,"p5,c5")/2+COUNTIF($G1745:$BP1745,"p5,d5")/2</f>
        <v/>
      </c>
      <c r="BZ1745" s="63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4">
        <f>IF(BZ1745&gt;25,4,IF(BZ1745&gt;18,3,IF(BZ1745&gt;12,2,IF(BZ1745&gt;4,1,0))))-BX1745-2+1</f>
        <v/>
      </c>
      <c r="CE1745" s="30" t="n"/>
      <c r="CF1745" s="64">
        <f>CD1745*CI1745</f>
        <v/>
      </c>
      <c r="CG1745" s="65">
        <f>F1745-BY1745+1</f>
        <v/>
      </c>
      <c r="CH1745" s="64">
        <f>CE1745*16</f>
        <v/>
      </c>
      <c r="CI1745" s="66">
        <f>VLOOKUP(A1745,[1]DATA!$A$6:$AI$331,34,0)</f>
        <v/>
      </c>
      <c r="CJ1745" s="67">
        <f>VLOOKUP(A1745,[2]CHAMCONG!A$7:CI$333,79,0)</f>
        <v/>
      </c>
      <c r="CK1745" s="68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62">
        <f>COUNTIF($G1746:$BP1746,"a")+COUNTIF($G1746:$BP1746,"r0,a5")/2+COUNTIF($G1746:$BP1746,"p5,a5")/2</f>
        <v/>
      </c>
      <c r="BR1746" s="62">
        <f>COUNTIF($G1746:$BP1746,"d")+COUNTIF($G1746:$BP1746,"r0,d5")/2+COUNTIF($G1746:$BP1746,"p5,d5")/2</f>
        <v/>
      </c>
      <c r="BS1746" s="62">
        <f>COUNTIF($G1746:$BP1746,"b")+COUNTIF($G1746:$BP1746,"r0,b5")/2+COUNTIF($G1746:$BP1746,"p5,b5")/2</f>
        <v/>
      </c>
      <c r="BT1746" s="62">
        <f>COUNTIF($G1746:$BP1746,"c")+COUNTIF($G1746:$BP1746,"r0,c5")/2+COUNTIF($G1746:$BP1746,"p5,c5")/2</f>
        <v/>
      </c>
      <c r="BU1746" s="62">
        <f>COUNTIF($G1746:$BP1746,"KH")+COUNTIF($G1746:$BP1746,"TL")+COUNTIF($G1746:$BP1746,"L")</f>
        <v/>
      </c>
      <c r="BV1746" s="62" t="n"/>
      <c r="BW1746" s="62">
        <f>COUNTIF($G1746:$BP1746,"hh")</f>
        <v/>
      </c>
      <c r="BX1746" s="62">
        <f>COUNTIF($G1746:$BP1746,"nt7")</f>
        <v/>
      </c>
      <c r="BY1746" s="62">
        <f>COUNTIF($G1746:$BP1746,"P")+COUNTIF($G1746:$BP1746,"p5,a5")/2+COUNTIF($G1746:$BP1746,"p5,b5")/2+COUNTIF($G1746:$BP1746,"p5,c5")/2+COUNTIF($G1746:$BP1746,"p5,d5")/2</f>
        <v/>
      </c>
      <c r="BZ1746" s="63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4">
        <f>IF(BZ1746&gt;25,4,IF(BZ1746&gt;18,3,IF(BZ1746&gt;12,2,IF(BZ1746&gt;4,1,0))))-BX1746-2+1</f>
        <v/>
      </c>
      <c r="CE1746" s="30" t="n"/>
      <c r="CF1746" s="64">
        <f>CD1746*CI1746</f>
        <v/>
      </c>
      <c r="CG1746" s="65">
        <f>F1746-BY1746+1</f>
        <v/>
      </c>
      <c r="CH1746" s="64">
        <f>CE1746*16</f>
        <v/>
      </c>
      <c r="CI1746" s="66">
        <f>VLOOKUP(A1746,[1]DATA!$A$6:$AI$331,34,0)</f>
        <v/>
      </c>
      <c r="CJ1746" s="67">
        <f>VLOOKUP(A1746,[2]CHAMCONG!A$7:CI$333,79,0)</f>
        <v/>
      </c>
      <c r="CK1746" s="68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62">
        <f>COUNTIF($G1747:$BP1747,"a")+COUNTIF($G1747:$BP1747,"r0,a5")/2+COUNTIF($G1747:$BP1747,"p5,a5")/2</f>
        <v/>
      </c>
      <c r="BR1747" s="62">
        <f>COUNTIF($G1747:$BP1747,"d")+COUNTIF($G1747:$BP1747,"r0,d5")/2+COUNTIF($G1747:$BP1747,"p5,d5")/2</f>
        <v/>
      </c>
      <c r="BS1747" s="62">
        <f>COUNTIF($G1747:$BP1747,"b")+COUNTIF($G1747:$BP1747,"r0,b5")/2+COUNTIF($G1747:$BP1747,"p5,b5")/2</f>
        <v/>
      </c>
      <c r="BT1747" s="62">
        <f>COUNTIF($G1747:$BP1747,"c")+COUNTIF($G1747:$BP1747,"r0,c5")/2+COUNTIF($G1747:$BP1747,"p5,c5")/2</f>
        <v/>
      </c>
      <c r="BU1747" s="62">
        <f>COUNTIF($G1747:$BP1747,"KH")+COUNTIF($G1747:$BP1747,"TL")+COUNTIF($G1747:$BP1747,"L")</f>
        <v/>
      </c>
      <c r="BV1747" s="62" t="n"/>
      <c r="BW1747" s="62">
        <f>COUNTIF($G1747:$BP1747,"hh")</f>
        <v/>
      </c>
      <c r="BX1747" s="62">
        <f>COUNTIF($G1747:$BP1747,"nt7")</f>
        <v/>
      </c>
      <c r="BY1747" s="62">
        <f>COUNTIF($G1747:$BP1747,"P")+COUNTIF($G1747:$BP1747,"p5,a5")/2+COUNTIF($G1747:$BP1747,"p5,b5")/2+COUNTIF($G1747:$BP1747,"p5,c5")/2+COUNTIF($G1747:$BP1747,"p5,d5")/2</f>
        <v/>
      </c>
      <c r="BZ1747" s="63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4">
        <f>IF(BZ1747&gt;25,4,IF(BZ1747&gt;18,3,IF(BZ1747&gt;12,2,IF(BZ1747&gt;4,1,0))))-BX1747-2+1</f>
        <v/>
      </c>
      <c r="CE1747" s="30" t="n"/>
      <c r="CF1747" s="64">
        <f>CD1747*CI1747</f>
        <v/>
      </c>
      <c r="CG1747" s="65">
        <f>F1747-BY1747+1</f>
        <v/>
      </c>
      <c r="CH1747" s="64">
        <f>CE1747*16</f>
        <v/>
      </c>
      <c r="CI1747" s="66">
        <f>VLOOKUP(A1747,[1]DATA!$A$6:$AI$331,34,0)</f>
        <v/>
      </c>
      <c r="CJ1747" s="67">
        <f>VLOOKUP(A1747,[2]CHAMCONG!A$7:CI$333,79,0)</f>
        <v/>
      </c>
      <c r="CK1747" s="68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62">
        <f>COUNTIF($G1748:$BP1748,"a")+COUNTIF($G1748:$BP1748,"r0,a5")/2+COUNTIF($G1748:$BP1748,"p5,a5")/2</f>
        <v/>
      </c>
      <c r="BR1748" s="62">
        <f>COUNTIF($G1748:$BP1748,"d")+COUNTIF($G1748:$BP1748,"r0,d5")/2+COUNTIF($G1748:$BP1748,"p5,d5")/2</f>
        <v/>
      </c>
      <c r="BS1748" s="62">
        <f>COUNTIF($G1748:$BP1748,"b")+COUNTIF($G1748:$BP1748,"r0,b5")/2+COUNTIF($G1748:$BP1748,"p5,b5")/2</f>
        <v/>
      </c>
      <c r="BT1748" s="62">
        <f>COUNTIF($G1748:$BP1748,"c")+COUNTIF($G1748:$BP1748,"r0,c5")/2+COUNTIF($G1748:$BP1748,"p5,c5")/2</f>
        <v/>
      </c>
      <c r="BU1748" s="62">
        <f>COUNTIF($G1748:$BP1748,"KH")+COUNTIF($G1748:$BP1748,"TL")+COUNTIF($G1748:$BP1748,"L")</f>
        <v/>
      </c>
      <c r="BV1748" s="62" t="n"/>
      <c r="BW1748" s="62">
        <f>COUNTIF($G1748:$BP1748,"hh")</f>
        <v/>
      </c>
      <c r="BX1748" s="62">
        <f>COUNTIF($G1748:$BP1748,"nt7")</f>
        <v/>
      </c>
      <c r="BY1748" s="62">
        <f>COUNTIF($G1748:$BP1748,"P")+COUNTIF($G1748:$BP1748,"p5,a5")/2+COUNTIF($G1748:$BP1748,"p5,b5")/2+COUNTIF($G1748:$BP1748,"p5,c5")/2+COUNTIF($G1748:$BP1748,"p5,d5")/2</f>
        <v/>
      </c>
      <c r="BZ1748" s="63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4">
        <f>IF(BZ1748&gt;25,4,IF(BZ1748&gt;18,3,IF(BZ1748&gt;12,2,IF(BZ1748&gt;4,1,0))))-BX1748-2+1</f>
        <v/>
      </c>
      <c r="CE1748" s="30" t="n"/>
      <c r="CF1748" s="64">
        <f>CD1748*CI1748</f>
        <v/>
      </c>
      <c r="CG1748" s="65">
        <f>F1748-BY1748+1</f>
        <v/>
      </c>
      <c r="CH1748" s="64">
        <f>CE1748*16</f>
        <v/>
      </c>
      <c r="CI1748" s="66">
        <f>VLOOKUP(A1748,[1]DATA!$A$6:$AI$331,34,0)</f>
        <v/>
      </c>
      <c r="CJ1748" s="67">
        <f>VLOOKUP(A1748,[2]CHAMCONG!A$7:CI$333,79,0)</f>
        <v/>
      </c>
      <c r="CK1748" s="68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62">
        <f>COUNTIF($G1749:$BP1749,"a")+COUNTIF($G1749:$BP1749,"r0,a5")/2+COUNTIF($G1749:$BP1749,"p5,a5")/2</f>
        <v/>
      </c>
      <c r="BR1749" s="62">
        <f>COUNTIF($G1749:$BP1749,"d")+COUNTIF($G1749:$BP1749,"r0,d5")/2+COUNTIF($G1749:$BP1749,"p5,d5")/2</f>
        <v/>
      </c>
      <c r="BS1749" s="62">
        <f>COUNTIF($G1749:$BP1749,"b")+COUNTIF($G1749:$BP1749,"r0,b5")/2+COUNTIF($G1749:$BP1749,"p5,b5")/2</f>
        <v/>
      </c>
      <c r="BT1749" s="62">
        <f>COUNTIF($G1749:$BP1749,"c")+COUNTIF($G1749:$BP1749,"r0,c5")/2+COUNTIF($G1749:$BP1749,"p5,c5")/2</f>
        <v/>
      </c>
      <c r="BU1749" s="62">
        <f>COUNTIF($G1749:$BP1749,"KH")+COUNTIF($G1749:$BP1749,"TL")+COUNTIF($G1749:$BP1749,"L")</f>
        <v/>
      </c>
      <c r="BV1749" s="62" t="n"/>
      <c r="BW1749" s="62">
        <f>COUNTIF($G1749:$BP1749,"hh")</f>
        <v/>
      </c>
      <c r="BX1749" s="62">
        <f>COUNTIF($G1749:$BP1749,"nt7")</f>
        <v/>
      </c>
      <c r="BY1749" s="62">
        <f>COUNTIF($G1749:$BP1749,"P")+COUNTIF($G1749:$BP1749,"p5,a5")/2+COUNTIF($G1749:$BP1749,"p5,b5")/2+COUNTIF($G1749:$BP1749,"p5,c5")/2+COUNTIF($G1749:$BP1749,"p5,d5")/2</f>
        <v/>
      </c>
      <c r="BZ1749" s="63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4">
        <f>IF(BZ1749&gt;25,4,IF(BZ1749&gt;18,3,IF(BZ1749&gt;12,2,IF(BZ1749&gt;4,1,0))))-BX1749-2+1</f>
        <v/>
      </c>
      <c r="CE1749" s="30" t="n"/>
      <c r="CF1749" s="64">
        <f>CD1749*CI1749</f>
        <v/>
      </c>
      <c r="CG1749" s="65">
        <f>F1749-BY1749+1</f>
        <v/>
      </c>
      <c r="CH1749" s="64">
        <f>CE1749*16</f>
        <v/>
      </c>
      <c r="CI1749" s="66">
        <f>VLOOKUP(A1749,[1]DATA!$A$6:$AI$331,34,0)</f>
        <v/>
      </c>
      <c r="CJ1749" s="67">
        <f>VLOOKUP(A1749,[2]CHAMCONG!A$7:CI$333,79,0)</f>
        <v/>
      </c>
      <c r="CK1749" s="68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62">
        <f>COUNTIF($G1750:$BP1750,"a")+COUNTIF($G1750:$BP1750,"r0,a5")/2+COUNTIF($G1750:$BP1750,"p5,a5")/2</f>
        <v/>
      </c>
      <c r="BR1750" s="62">
        <f>COUNTIF($G1750:$BP1750,"d")+COUNTIF($G1750:$BP1750,"r0,d5")/2+COUNTIF($G1750:$BP1750,"p5,d5")/2</f>
        <v/>
      </c>
      <c r="BS1750" s="62">
        <f>COUNTIF($G1750:$BP1750,"b")+COUNTIF($G1750:$BP1750,"r0,b5")/2+COUNTIF($G1750:$BP1750,"p5,b5")/2</f>
        <v/>
      </c>
      <c r="BT1750" s="62">
        <f>COUNTIF($G1750:$BP1750,"c")+COUNTIF($G1750:$BP1750,"r0,c5")/2+COUNTIF($G1750:$BP1750,"p5,c5")/2</f>
        <v/>
      </c>
      <c r="BU1750" s="62">
        <f>COUNTIF($G1750:$BP1750,"KH")+COUNTIF($G1750:$BP1750,"TL")+COUNTIF($G1750:$BP1750,"L")</f>
        <v/>
      </c>
      <c r="BV1750" s="62" t="n"/>
      <c r="BW1750" s="62">
        <f>COUNTIF($G1750:$BP1750,"hh")</f>
        <v/>
      </c>
      <c r="BX1750" s="62">
        <f>COUNTIF($G1750:$BP1750,"nt7")</f>
        <v/>
      </c>
      <c r="BY1750" s="62">
        <f>COUNTIF($G1750:$BP1750,"P")+COUNTIF($G1750:$BP1750,"p5,a5")/2+COUNTIF($G1750:$BP1750,"p5,b5")/2+COUNTIF($G1750:$BP1750,"p5,c5")/2+COUNTIF($G1750:$BP1750,"p5,d5")/2</f>
        <v/>
      </c>
      <c r="BZ1750" s="63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4">
        <f>IF(BZ1750&gt;25,4,IF(BZ1750&gt;18,3,IF(BZ1750&gt;12,2,IF(BZ1750&gt;4,1,0))))-BX1750-2+1</f>
        <v/>
      </c>
      <c r="CE1750" s="30" t="n"/>
      <c r="CF1750" s="64">
        <f>CD1750*CI1750</f>
        <v/>
      </c>
      <c r="CG1750" s="65">
        <f>F1750-BY1750+1</f>
        <v/>
      </c>
      <c r="CH1750" s="64">
        <f>CE1750*16</f>
        <v/>
      </c>
      <c r="CI1750" s="66">
        <f>VLOOKUP(A1750,[1]DATA!$A$6:$AI$331,34,0)</f>
        <v/>
      </c>
      <c r="CJ1750" s="67">
        <f>VLOOKUP(A1750,[2]CHAMCONG!A$7:CI$333,79,0)</f>
        <v/>
      </c>
      <c r="CK1750" s="68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62">
        <f>COUNTIF($G1751:$BP1751,"a")+COUNTIF($G1751:$BP1751,"r0,a5")/2+COUNTIF($G1751:$BP1751,"p5,a5")/2</f>
        <v/>
      </c>
      <c r="BR1751" s="62">
        <f>COUNTIF($G1751:$BP1751,"d")+COUNTIF($G1751:$BP1751,"r0,d5")/2+COUNTIF($G1751:$BP1751,"p5,d5")/2</f>
        <v/>
      </c>
      <c r="BS1751" s="62">
        <f>COUNTIF($G1751:$BP1751,"b")+COUNTIF($G1751:$BP1751,"r0,b5")/2+COUNTIF($G1751:$BP1751,"p5,b5")/2</f>
        <v/>
      </c>
      <c r="BT1751" s="62">
        <f>COUNTIF($G1751:$BP1751,"c")+COUNTIF($G1751:$BP1751,"r0,c5")/2+COUNTIF($G1751:$BP1751,"p5,c5")/2</f>
        <v/>
      </c>
      <c r="BU1751" s="62">
        <f>COUNTIF($G1751:$BP1751,"KH")+COUNTIF($G1751:$BP1751,"TL")+COUNTIF($G1751:$BP1751,"L")</f>
        <v/>
      </c>
      <c r="BV1751" s="62" t="n"/>
      <c r="BW1751" s="62">
        <f>COUNTIF($G1751:$BP1751,"hh")</f>
        <v/>
      </c>
      <c r="BX1751" s="62">
        <f>COUNTIF($G1751:$BP1751,"nt7")</f>
        <v/>
      </c>
      <c r="BY1751" s="62">
        <f>COUNTIF($G1751:$BP1751,"P")+COUNTIF($G1751:$BP1751,"p5,a5")/2+COUNTIF($G1751:$BP1751,"p5,b5")/2+COUNTIF($G1751:$BP1751,"p5,c5")/2+COUNTIF($G1751:$BP1751,"p5,d5")/2</f>
        <v/>
      </c>
      <c r="BZ1751" s="63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4">
        <f>IF(BZ1751&gt;25,4,IF(BZ1751&gt;18,3,IF(BZ1751&gt;12,2,IF(BZ1751&gt;4,1,0))))-BX1751-2+1</f>
        <v/>
      </c>
      <c r="CE1751" s="30" t="n"/>
      <c r="CF1751" s="64">
        <f>CD1751*CI1751</f>
        <v/>
      </c>
      <c r="CG1751" s="65">
        <f>F1751-BY1751+1</f>
        <v/>
      </c>
      <c r="CH1751" s="64">
        <f>CE1751*16</f>
        <v/>
      </c>
      <c r="CI1751" s="66">
        <f>VLOOKUP(A1751,[1]DATA!$A$6:$AI$331,34,0)</f>
        <v/>
      </c>
      <c r="CJ1751" s="67">
        <f>VLOOKUP(A1751,[2]CHAMCONG!A$7:CI$333,79,0)</f>
        <v/>
      </c>
      <c r="CK1751" s="68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62">
        <f>COUNTIF($G1752:$BP1752,"a")+COUNTIF($G1752:$BP1752,"r0,a5")/2+COUNTIF($G1752:$BP1752,"p5,a5")/2</f>
        <v/>
      </c>
      <c r="BR1752" s="62">
        <f>COUNTIF($G1752:$BP1752,"d")+COUNTIF($G1752:$BP1752,"r0,d5")/2+COUNTIF($G1752:$BP1752,"p5,d5")/2</f>
        <v/>
      </c>
      <c r="BS1752" s="62">
        <f>COUNTIF($G1752:$BP1752,"b")+COUNTIF($G1752:$BP1752,"r0,b5")/2+COUNTIF($G1752:$BP1752,"p5,b5")/2</f>
        <v/>
      </c>
      <c r="BT1752" s="62">
        <f>COUNTIF($G1752:$BP1752,"c")+COUNTIF($G1752:$BP1752,"r0,c5")/2+COUNTIF($G1752:$BP1752,"p5,c5")/2</f>
        <v/>
      </c>
      <c r="BU1752" s="62">
        <f>COUNTIF($G1752:$BP1752,"KH")+COUNTIF($G1752:$BP1752,"TL")+COUNTIF($G1752:$BP1752,"L")</f>
        <v/>
      </c>
      <c r="BV1752" s="62" t="n"/>
      <c r="BW1752" s="62">
        <f>COUNTIF($G1752:$BP1752,"hh")</f>
        <v/>
      </c>
      <c r="BX1752" s="62">
        <f>COUNTIF($G1752:$BP1752,"nt7")</f>
        <v/>
      </c>
      <c r="BY1752" s="62">
        <f>COUNTIF($G1752:$BP1752,"P")+COUNTIF($G1752:$BP1752,"p5,a5")/2+COUNTIF($G1752:$BP1752,"p5,b5")/2+COUNTIF($G1752:$BP1752,"p5,c5")/2+COUNTIF($G1752:$BP1752,"p5,d5")/2</f>
        <v/>
      </c>
      <c r="BZ1752" s="63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4">
        <f>IF(BZ1752&gt;25,4,IF(BZ1752&gt;18,3,IF(BZ1752&gt;12,2,IF(BZ1752&gt;4,1,0))))-BX1752-2+1</f>
        <v/>
      </c>
      <c r="CE1752" s="30" t="n"/>
      <c r="CF1752" s="64">
        <f>CD1752*CI1752</f>
        <v/>
      </c>
      <c r="CG1752" s="65">
        <f>F1752-BY1752+1</f>
        <v/>
      </c>
      <c r="CH1752" s="64">
        <f>CE1752*16</f>
        <v/>
      </c>
      <c r="CI1752" s="66">
        <f>VLOOKUP(A1752,[1]DATA!$A$6:$AI$331,34,0)</f>
        <v/>
      </c>
      <c r="CJ1752" s="67">
        <f>VLOOKUP(A1752,[2]CHAMCONG!A$7:CI$333,79,0)</f>
        <v/>
      </c>
      <c r="CK1752" s="68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62">
        <f>COUNTIF($G1753:$BP1753,"a")+COUNTIF($G1753:$BP1753,"r0,a5")/2+COUNTIF($G1753:$BP1753,"p5,a5")/2</f>
        <v/>
      </c>
      <c r="BR1753" s="62">
        <f>COUNTIF($G1753:$BP1753,"d")+COUNTIF($G1753:$BP1753,"r0,d5")/2+COUNTIF($G1753:$BP1753,"p5,d5")/2</f>
        <v/>
      </c>
      <c r="BS1753" s="62">
        <f>COUNTIF($G1753:$BP1753,"b")+COUNTIF($G1753:$BP1753,"r0,b5")/2+COUNTIF($G1753:$BP1753,"p5,b5")/2</f>
        <v/>
      </c>
      <c r="BT1753" s="62">
        <f>COUNTIF($G1753:$BP1753,"c")+COUNTIF($G1753:$BP1753,"r0,c5")/2+COUNTIF($G1753:$BP1753,"p5,c5")/2</f>
        <v/>
      </c>
      <c r="BU1753" s="62">
        <f>COUNTIF($G1753:$BP1753,"KH")+COUNTIF($G1753:$BP1753,"TL")+COUNTIF($G1753:$BP1753,"L")</f>
        <v/>
      </c>
      <c r="BV1753" s="62" t="n"/>
      <c r="BW1753" s="62">
        <f>COUNTIF($G1753:$BP1753,"hh")</f>
        <v/>
      </c>
      <c r="BX1753" s="62">
        <f>COUNTIF($G1753:$BP1753,"nt7")</f>
        <v/>
      </c>
      <c r="BY1753" s="62">
        <f>COUNTIF($G1753:$BP1753,"P")+COUNTIF($G1753:$BP1753,"p5,a5")/2+COUNTIF($G1753:$BP1753,"p5,b5")/2+COUNTIF($G1753:$BP1753,"p5,c5")/2+COUNTIF($G1753:$BP1753,"p5,d5")/2</f>
        <v/>
      </c>
      <c r="BZ1753" s="63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4">
        <f>IF(BZ1753&gt;25,4,IF(BZ1753&gt;18,3,IF(BZ1753&gt;12,2,IF(BZ1753&gt;4,1,0))))-BX1753-2+1</f>
        <v/>
      </c>
      <c r="CE1753" s="30" t="n"/>
      <c r="CF1753" s="64">
        <f>CD1753*CI1753</f>
        <v/>
      </c>
      <c r="CG1753" s="65">
        <f>F1753-BY1753+1</f>
        <v/>
      </c>
      <c r="CH1753" s="64">
        <f>CE1753*16</f>
        <v/>
      </c>
      <c r="CI1753" s="66">
        <f>VLOOKUP(A1753,[1]DATA!$A$6:$AI$331,34,0)</f>
        <v/>
      </c>
      <c r="CJ1753" s="67">
        <f>VLOOKUP(A1753,[2]CHAMCONG!A$7:CI$333,79,0)</f>
        <v/>
      </c>
      <c r="CK1753" s="68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62">
        <f>COUNTIF($G1754:$BP1754,"a")+COUNTIF($G1754:$BP1754,"r0,a5")/2+COUNTIF($G1754:$BP1754,"p5,a5")/2</f>
        <v/>
      </c>
      <c r="BR1754" s="62">
        <f>COUNTIF($G1754:$BP1754,"d")+COUNTIF($G1754:$BP1754,"r0,d5")/2+COUNTIF($G1754:$BP1754,"p5,d5")/2</f>
        <v/>
      </c>
      <c r="BS1754" s="62">
        <f>COUNTIF($G1754:$BP1754,"b")+COUNTIF($G1754:$BP1754,"r0,b5")/2+COUNTIF($G1754:$BP1754,"p5,b5")/2</f>
        <v/>
      </c>
      <c r="BT1754" s="62">
        <f>COUNTIF($G1754:$BP1754,"c")+COUNTIF($G1754:$BP1754,"r0,c5")/2+COUNTIF($G1754:$BP1754,"p5,c5")/2</f>
        <v/>
      </c>
      <c r="BU1754" s="62">
        <f>COUNTIF($G1754:$BP1754,"KH")+COUNTIF($G1754:$BP1754,"TL")+COUNTIF($G1754:$BP1754,"L")</f>
        <v/>
      </c>
      <c r="BV1754" s="62" t="n"/>
      <c r="BW1754" s="62">
        <f>COUNTIF($G1754:$BP1754,"hh")</f>
        <v/>
      </c>
      <c r="BX1754" s="62">
        <f>COUNTIF($G1754:$BP1754,"nt7")</f>
        <v/>
      </c>
      <c r="BY1754" s="62">
        <f>COUNTIF($G1754:$BP1754,"P")+COUNTIF($G1754:$BP1754,"p5,a5")/2+COUNTIF($G1754:$BP1754,"p5,b5")/2+COUNTIF($G1754:$BP1754,"p5,c5")/2+COUNTIF($G1754:$BP1754,"p5,d5")/2</f>
        <v/>
      </c>
      <c r="BZ1754" s="63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4">
        <f>IF(BZ1754&gt;25,4,IF(BZ1754&gt;18,3,IF(BZ1754&gt;12,2,IF(BZ1754&gt;4,1,0))))-BX1754-2+1</f>
        <v/>
      </c>
      <c r="CE1754" s="30" t="n"/>
      <c r="CF1754" s="64">
        <f>CD1754*CI1754</f>
        <v/>
      </c>
      <c r="CG1754" s="65">
        <f>F1754-BY1754+1</f>
        <v/>
      </c>
      <c r="CH1754" s="64">
        <f>CE1754*16</f>
        <v/>
      </c>
      <c r="CI1754" s="66">
        <f>VLOOKUP(A1754,[1]DATA!$A$6:$AI$331,34,0)</f>
        <v/>
      </c>
      <c r="CJ1754" s="67">
        <f>VLOOKUP(A1754,[2]CHAMCONG!A$7:CI$333,79,0)</f>
        <v/>
      </c>
      <c r="CK1754" s="68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62">
        <f>COUNTIF($G1755:$BP1755,"a")+COUNTIF($G1755:$BP1755,"r0,a5")/2+COUNTIF($G1755:$BP1755,"p5,a5")/2</f>
        <v/>
      </c>
      <c r="BR1755" s="62">
        <f>COUNTIF($G1755:$BP1755,"d")+COUNTIF($G1755:$BP1755,"r0,d5")/2+COUNTIF($G1755:$BP1755,"p5,d5")/2</f>
        <v/>
      </c>
      <c r="BS1755" s="62">
        <f>COUNTIF($G1755:$BP1755,"b")+COUNTIF($G1755:$BP1755,"r0,b5")/2+COUNTIF($G1755:$BP1755,"p5,b5")/2</f>
        <v/>
      </c>
      <c r="BT1755" s="62">
        <f>COUNTIF($G1755:$BP1755,"c")+COUNTIF($G1755:$BP1755,"r0,c5")/2+COUNTIF($G1755:$BP1755,"p5,c5")/2</f>
        <v/>
      </c>
      <c r="BU1755" s="62">
        <f>COUNTIF($G1755:$BP1755,"KH")+COUNTIF($G1755:$BP1755,"TL")+COUNTIF($G1755:$BP1755,"L")</f>
        <v/>
      </c>
      <c r="BV1755" s="62" t="n"/>
      <c r="BW1755" s="62">
        <f>COUNTIF($G1755:$BP1755,"hh")</f>
        <v/>
      </c>
      <c r="BX1755" s="62">
        <f>COUNTIF($G1755:$BP1755,"nt7")</f>
        <v/>
      </c>
      <c r="BY1755" s="62">
        <f>COUNTIF($G1755:$BP1755,"P")+COUNTIF($G1755:$BP1755,"p5,a5")/2+COUNTIF($G1755:$BP1755,"p5,b5")/2+COUNTIF($G1755:$BP1755,"p5,c5")/2+COUNTIF($G1755:$BP1755,"p5,d5")/2</f>
        <v/>
      </c>
      <c r="BZ1755" s="63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4">
        <f>IF(BZ1755&gt;25,4,IF(BZ1755&gt;18,3,IF(BZ1755&gt;12,2,IF(BZ1755&gt;4,1,0))))-BX1755-2+1</f>
        <v/>
      </c>
      <c r="CE1755" s="30" t="n"/>
      <c r="CF1755" s="64">
        <f>CD1755*CI1755</f>
        <v/>
      </c>
      <c r="CG1755" s="65">
        <f>F1755-BY1755+1</f>
        <v/>
      </c>
      <c r="CH1755" s="64">
        <f>CE1755*16</f>
        <v/>
      </c>
      <c r="CI1755" s="66">
        <f>VLOOKUP(A1755,[1]DATA!$A$6:$AI$331,34,0)</f>
        <v/>
      </c>
      <c r="CJ1755" s="67">
        <f>VLOOKUP(A1755,[2]CHAMCONG!A$7:CI$333,79,0)</f>
        <v/>
      </c>
      <c r="CK1755" s="68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62">
        <f>COUNTIF($G1756:$BP1756,"a")+COUNTIF($G1756:$BP1756,"r0,a5")/2+COUNTIF($G1756:$BP1756,"p5,a5")/2</f>
        <v/>
      </c>
      <c r="BR1756" s="62">
        <f>COUNTIF($G1756:$BP1756,"d")+COUNTIF($G1756:$BP1756,"r0,d5")/2+COUNTIF($G1756:$BP1756,"p5,d5")/2</f>
        <v/>
      </c>
      <c r="BS1756" s="62">
        <f>COUNTIF($G1756:$BP1756,"b")+COUNTIF($G1756:$BP1756,"r0,b5")/2+COUNTIF($G1756:$BP1756,"p5,b5")/2</f>
        <v/>
      </c>
      <c r="BT1756" s="62">
        <f>COUNTIF($G1756:$BP1756,"c")+COUNTIF($G1756:$BP1756,"r0,c5")/2+COUNTIF($G1756:$BP1756,"p5,c5")/2</f>
        <v/>
      </c>
      <c r="BU1756" s="62">
        <f>COUNTIF($G1756:$BP1756,"KH")+COUNTIF($G1756:$BP1756,"TL")+COUNTIF($G1756:$BP1756,"L")</f>
        <v/>
      </c>
      <c r="BV1756" s="62" t="n"/>
      <c r="BW1756" s="62">
        <f>COUNTIF($G1756:$BP1756,"hh")</f>
        <v/>
      </c>
      <c r="BX1756" s="62">
        <f>COUNTIF($G1756:$BP1756,"nt7")</f>
        <v/>
      </c>
      <c r="BY1756" s="62">
        <f>COUNTIF($G1756:$BP1756,"P")+COUNTIF($G1756:$BP1756,"p5,a5")/2+COUNTIF($G1756:$BP1756,"p5,b5")/2+COUNTIF($G1756:$BP1756,"p5,c5")/2+COUNTIF($G1756:$BP1756,"p5,d5")/2</f>
        <v/>
      </c>
      <c r="BZ1756" s="63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4">
        <f>IF(BZ1756&gt;25,4,IF(BZ1756&gt;18,3,IF(BZ1756&gt;12,2,IF(BZ1756&gt;4,1,0))))-BX1756-2+1</f>
        <v/>
      </c>
      <c r="CE1756" s="30" t="n"/>
      <c r="CF1756" s="64">
        <f>CD1756*CI1756</f>
        <v/>
      </c>
      <c r="CG1756" s="65">
        <f>F1756-BY1756+1</f>
        <v/>
      </c>
      <c r="CH1756" s="64">
        <f>CE1756*16</f>
        <v/>
      </c>
      <c r="CI1756" s="66">
        <f>VLOOKUP(A1756,[1]DATA!$A$6:$AI$331,34,0)</f>
        <v/>
      </c>
      <c r="CJ1756" s="67">
        <f>VLOOKUP(A1756,[2]CHAMCONG!A$7:CI$333,79,0)</f>
        <v/>
      </c>
      <c r="CK1756" s="68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62">
        <f>COUNTIF($G1757:$BP1757,"a")+COUNTIF($G1757:$BP1757,"r0,a5")/2+COUNTIF($G1757:$BP1757,"p5,a5")/2</f>
        <v/>
      </c>
      <c r="BR1757" s="62">
        <f>COUNTIF($G1757:$BP1757,"d")+COUNTIF($G1757:$BP1757,"r0,d5")/2+COUNTIF($G1757:$BP1757,"p5,d5")/2</f>
        <v/>
      </c>
      <c r="BS1757" s="62">
        <f>COUNTIF($G1757:$BP1757,"b")+COUNTIF($G1757:$BP1757,"r0,b5")/2+COUNTIF($G1757:$BP1757,"p5,b5")/2</f>
        <v/>
      </c>
      <c r="BT1757" s="62">
        <f>COUNTIF($G1757:$BP1757,"c")+COUNTIF($G1757:$BP1757,"r0,c5")/2+COUNTIF($G1757:$BP1757,"p5,c5")/2</f>
        <v/>
      </c>
      <c r="BU1757" s="62">
        <f>COUNTIF($G1757:$BP1757,"KH")+COUNTIF($G1757:$BP1757,"TL")+COUNTIF($G1757:$BP1757,"L")</f>
        <v/>
      </c>
      <c r="BV1757" s="62" t="n"/>
      <c r="BW1757" s="62">
        <f>COUNTIF($G1757:$BP1757,"hh")</f>
        <v/>
      </c>
      <c r="BX1757" s="62">
        <f>COUNTIF($G1757:$BP1757,"nt7")</f>
        <v/>
      </c>
      <c r="BY1757" s="62">
        <f>COUNTIF($G1757:$BP1757,"P")+COUNTIF($G1757:$BP1757,"p5,a5")/2+COUNTIF($G1757:$BP1757,"p5,b5")/2+COUNTIF($G1757:$BP1757,"p5,c5")/2+COUNTIF($G1757:$BP1757,"p5,d5")/2</f>
        <v/>
      </c>
      <c r="BZ1757" s="63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4">
        <f>IF(BZ1757&gt;25,4,IF(BZ1757&gt;18,3,IF(BZ1757&gt;12,2,IF(BZ1757&gt;4,1,0))))-BX1757-2+1</f>
        <v/>
      </c>
      <c r="CE1757" s="30" t="n"/>
      <c r="CF1757" s="64">
        <f>CD1757*CI1757</f>
        <v/>
      </c>
      <c r="CG1757" s="65">
        <f>F1757-BY1757+1</f>
        <v/>
      </c>
      <c r="CH1757" s="64">
        <f>CE1757*16</f>
        <v/>
      </c>
      <c r="CI1757" s="66">
        <f>VLOOKUP(A1757,[1]DATA!$A$6:$AI$331,34,0)</f>
        <v/>
      </c>
      <c r="CJ1757" s="67">
        <f>VLOOKUP(A1757,[2]CHAMCONG!A$7:CI$333,79,0)</f>
        <v/>
      </c>
      <c r="CK1757" s="68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62">
        <f>COUNTIF($G1758:$BP1758,"a")+COUNTIF($G1758:$BP1758,"r0,a5")/2+COUNTIF($G1758:$BP1758,"p5,a5")/2</f>
        <v/>
      </c>
      <c r="BR1758" s="62">
        <f>COUNTIF($G1758:$BP1758,"d")+COUNTIF($G1758:$BP1758,"r0,d5")/2+COUNTIF($G1758:$BP1758,"p5,d5")/2</f>
        <v/>
      </c>
      <c r="BS1758" s="62">
        <f>COUNTIF($G1758:$BP1758,"b")+COUNTIF($G1758:$BP1758,"r0,b5")/2+COUNTIF($G1758:$BP1758,"p5,b5")/2</f>
        <v/>
      </c>
      <c r="BT1758" s="62">
        <f>COUNTIF($G1758:$BP1758,"c")+COUNTIF($G1758:$BP1758,"r0,c5")/2+COUNTIF($G1758:$BP1758,"p5,c5")/2</f>
        <v/>
      </c>
      <c r="BU1758" s="62">
        <f>COUNTIF($G1758:$BP1758,"KH")+COUNTIF($G1758:$BP1758,"TL")+COUNTIF($G1758:$BP1758,"L")</f>
        <v/>
      </c>
      <c r="BV1758" s="62" t="n"/>
      <c r="BW1758" s="62">
        <f>COUNTIF($G1758:$BP1758,"hh")</f>
        <v/>
      </c>
      <c r="BX1758" s="62">
        <f>COUNTIF($G1758:$BP1758,"nt7")</f>
        <v/>
      </c>
      <c r="BY1758" s="62">
        <f>COUNTIF($G1758:$BP1758,"P")+COUNTIF($G1758:$BP1758,"p5,a5")/2+COUNTIF($G1758:$BP1758,"p5,b5")/2+COUNTIF($G1758:$BP1758,"p5,c5")/2+COUNTIF($G1758:$BP1758,"p5,d5")/2</f>
        <v/>
      </c>
      <c r="BZ1758" s="63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4">
        <f>IF(BZ1758&gt;25,4,IF(BZ1758&gt;18,3,IF(BZ1758&gt;12,2,IF(BZ1758&gt;4,1,0))))-BX1758-2+1</f>
        <v/>
      </c>
      <c r="CE1758" s="30" t="n"/>
      <c r="CF1758" s="64">
        <f>CD1758*CI1758</f>
        <v/>
      </c>
      <c r="CG1758" s="65">
        <f>F1758-BY1758+1</f>
        <v/>
      </c>
      <c r="CH1758" s="64">
        <f>CE1758*16</f>
        <v/>
      </c>
      <c r="CI1758" s="66">
        <f>VLOOKUP(A1758,[1]DATA!$A$6:$AI$331,34,0)</f>
        <v/>
      </c>
      <c r="CJ1758" s="67">
        <f>VLOOKUP(A1758,[2]CHAMCONG!A$7:CI$333,79,0)</f>
        <v/>
      </c>
      <c r="CK1758" s="68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62">
        <f>COUNTIF($G1759:$BP1759,"a")+COUNTIF($G1759:$BP1759,"r0,a5")/2+COUNTIF($G1759:$BP1759,"p5,a5")/2</f>
        <v/>
      </c>
      <c r="BR1759" s="62">
        <f>COUNTIF($G1759:$BP1759,"d")+COUNTIF($G1759:$BP1759,"r0,d5")/2+COUNTIF($G1759:$BP1759,"p5,d5")/2</f>
        <v/>
      </c>
      <c r="BS1759" s="62">
        <f>COUNTIF($G1759:$BP1759,"b")+COUNTIF($G1759:$BP1759,"r0,b5")/2+COUNTIF($G1759:$BP1759,"p5,b5")/2</f>
        <v/>
      </c>
      <c r="BT1759" s="62">
        <f>COUNTIF($G1759:$BP1759,"c")+COUNTIF($G1759:$BP1759,"r0,c5")/2+COUNTIF($G1759:$BP1759,"p5,c5")/2</f>
        <v/>
      </c>
      <c r="BU1759" s="62">
        <f>COUNTIF($G1759:$BP1759,"KH")+COUNTIF($G1759:$BP1759,"TL")+COUNTIF($G1759:$BP1759,"L")</f>
        <v/>
      </c>
      <c r="BV1759" s="62" t="n"/>
      <c r="BW1759" s="62">
        <f>COUNTIF($G1759:$BP1759,"hh")</f>
        <v/>
      </c>
      <c r="BX1759" s="62">
        <f>COUNTIF($G1759:$BP1759,"nt7")</f>
        <v/>
      </c>
      <c r="BY1759" s="62">
        <f>COUNTIF($G1759:$BP1759,"P")+COUNTIF($G1759:$BP1759,"p5,a5")/2+COUNTIF($G1759:$BP1759,"p5,b5")/2+COUNTIF($G1759:$BP1759,"p5,c5")/2+COUNTIF($G1759:$BP1759,"p5,d5")/2</f>
        <v/>
      </c>
      <c r="BZ1759" s="63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4">
        <f>IF(BZ1759&gt;25,4,IF(BZ1759&gt;18,3,IF(BZ1759&gt;12,2,IF(BZ1759&gt;4,1,0))))-BX1759-2+1</f>
        <v/>
      </c>
      <c r="CE1759" s="30" t="n"/>
      <c r="CF1759" s="64">
        <f>CD1759*CI1759</f>
        <v/>
      </c>
      <c r="CG1759" s="65">
        <f>F1759-BY1759+1</f>
        <v/>
      </c>
      <c r="CH1759" s="64">
        <f>CE1759*16</f>
        <v/>
      </c>
      <c r="CI1759" s="66">
        <f>VLOOKUP(A1759,[1]DATA!$A$6:$AI$331,34,0)</f>
        <v/>
      </c>
      <c r="CJ1759" s="67">
        <f>VLOOKUP(A1759,[2]CHAMCONG!A$7:CI$333,79,0)</f>
        <v/>
      </c>
      <c r="CK1759" s="68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62">
        <f>COUNTIF($G1760:$BP1760,"a")+COUNTIF($G1760:$BP1760,"r0,a5")/2+COUNTIF($G1760:$BP1760,"p5,a5")/2</f>
        <v/>
      </c>
      <c r="BR1760" s="62">
        <f>COUNTIF($G1760:$BP1760,"d")+COUNTIF($G1760:$BP1760,"r0,d5")/2+COUNTIF($G1760:$BP1760,"p5,d5")/2</f>
        <v/>
      </c>
      <c r="BS1760" s="62">
        <f>COUNTIF($G1760:$BP1760,"b")+COUNTIF($G1760:$BP1760,"r0,b5")/2+COUNTIF($G1760:$BP1760,"p5,b5")/2</f>
        <v/>
      </c>
      <c r="BT1760" s="62">
        <f>COUNTIF($G1760:$BP1760,"c")+COUNTIF($G1760:$BP1760,"r0,c5")/2+COUNTIF($G1760:$BP1760,"p5,c5")/2</f>
        <v/>
      </c>
      <c r="BU1760" s="62">
        <f>COUNTIF($G1760:$BP1760,"KH")+COUNTIF($G1760:$BP1760,"TL")+COUNTIF($G1760:$BP1760,"L")</f>
        <v/>
      </c>
      <c r="BV1760" s="62" t="n"/>
      <c r="BW1760" s="62">
        <f>COUNTIF($G1760:$BP1760,"hh")</f>
        <v/>
      </c>
      <c r="BX1760" s="62">
        <f>COUNTIF($G1760:$BP1760,"nt7")</f>
        <v/>
      </c>
      <c r="BY1760" s="62">
        <f>COUNTIF($G1760:$BP1760,"P")+COUNTIF($G1760:$BP1760,"p5,a5")/2+COUNTIF($G1760:$BP1760,"p5,b5")/2+COUNTIF($G1760:$BP1760,"p5,c5")/2+COUNTIF($G1760:$BP1760,"p5,d5")/2</f>
        <v/>
      </c>
      <c r="BZ1760" s="63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4">
        <f>IF(BZ1760&gt;25,4,IF(BZ1760&gt;18,3,IF(BZ1760&gt;12,2,IF(BZ1760&gt;4,1,0))))-BX1760-2+1</f>
        <v/>
      </c>
      <c r="CE1760" s="30" t="n"/>
      <c r="CF1760" s="64">
        <f>CD1760*CI1760</f>
        <v/>
      </c>
      <c r="CG1760" s="65">
        <f>F1760-BY1760+1</f>
        <v/>
      </c>
      <c r="CH1760" s="64">
        <f>CE1760*16</f>
        <v/>
      </c>
      <c r="CI1760" s="66">
        <f>VLOOKUP(A1760,[1]DATA!$A$6:$AI$331,34,0)</f>
        <v/>
      </c>
      <c r="CJ1760" s="67">
        <f>VLOOKUP(A1760,[2]CHAMCONG!A$7:CI$333,79,0)</f>
        <v/>
      </c>
      <c r="CK1760" s="68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62">
        <f>COUNTIF($G1761:$BP1761,"a")+COUNTIF($G1761:$BP1761,"r0,a5")/2+COUNTIF($G1761:$BP1761,"p5,a5")/2</f>
        <v/>
      </c>
      <c r="BR1761" s="62">
        <f>COUNTIF($G1761:$BP1761,"d")+COUNTIF($G1761:$BP1761,"r0,d5")/2+COUNTIF($G1761:$BP1761,"p5,d5")/2</f>
        <v/>
      </c>
      <c r="BS1761" s="62">
        <f>COUNTIF($G1761:$BP1761,"b")+COUNTIF($G1761:$BP1761,"r0,b5")/2+COUNTIF($G1761:$BP1761,"p5,b5")/2</f>
        <v/>
      </c>
      <c r="BT1761" s="62">
        <f>COUNTIF($G1761:$BP1761,"c")+COUNTIF($G1761:$BP1761,"r0,c5")/2+COUNTIF($G1761:$BP1761,"p5,c5")/2</f>
        <v/>
      </c>
      <c r="BU1761" s="62">
        <f>COUNTIF($G1761:$BP1761,"KH")+COUNTIF($G1761:$BP1761,"TL")+COUNTIF($G1761:$BP1761,"L")</f>
        <v/>
      </c>
      <c r="BV1761" s="62" t="n"/>
      <c r="BW1761" s="62">
        <f>COUNTIF($G1761:$BP1761,"hh")</f>
        <v/>
      </c>
      <c r="BX1761" s="62">
        <f>COUNTIF($G1761:$BP1761,"nt7")</f>
        <v/>
      </c>
      <c r="BY1761" s="62">
        <f>COUNTIF($G1761:$BP1761,"P")+COUNTIF($G1761:$BP1761,"p5,a5")/2+COUNTIF($G1761:$BP1761,"p5,b5")/2+COUNTIF($G1761:$BP1761,"p5,c5")/2+COUNTIF($G1761:$BP1761,"p5,d5")/2</f>
        <v/>
      </c>
      <c r="BZ1761" s="63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4">
        <f>IF(BZ1761&gt;25,4,IF(BZ1761&gt;18,3,IF(BZ1761&gt;12,2,IF(BZ1761&gt;4,1,0))))-BX1761-2+1</f>
        <v/>
      </c>
      <c r="CE1761" s="30" t="n"/>
      <c r="CF1761" s="64">
        <f>CD1761*CI1761</f>
        <v/>
      </c>
      <c r="CG1761" s="65">
        <f>F1761-BY1761+1</f>
        <v/>
      </c>
      <c r="CH1761" s="64">
        <f>CE1761*16</f>
        <v/>
      </c>
      <c r="CI1761" s="66">
        <f>VLOOKUP(A1761,[1]DATA!$A$6:$AI$331,34,0)</f>
        <v/>
      </c>
      <c r="CJ1761" s="67">
        <f>VLOOKUP(A1761,[2]CHAMCONG!A$7:CI$333,79,0)</f>
        <v/>
      </c>
      <c r="CK1761" s="68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62">
        <f>COUNTIF($G1762:$BP1762,"a")+COUNTIF($G1762:$BP1762,"r0,a5")/2+COUNTIF($G1762:$BP1762,"p5,a5")/2</f>
        <v/>
      </c>
      <c r="BR1762" s="62">
        <f>COUNTIF($G1762:$BP1762,"d")+COUNTIF($G1762:$BP1762,"r0,d5")/2+COUNTIF($G1762:$BP1762,"p5,d5")/2</f>
        <v/>
      </c>
      <c r="BS1762" s="62">
        <f>COUNTIF($G1762:$BP1762,"b")+COUNTIF($G1762:$BP1762,"r0,b5")/2+COUNTIF($G1762:$BP1762,"p5,b5")/2</f>
        <v/>
      </c>
      <c r="BT1762" s="62">
        <f>COUNTIF($G1762:$BP1762,"c")+COUNTIF($G1762:$BP1762,"r0,c5")/2+COUNTIF($G1762:$BP1762,"p5,c5")/2</f>
        <v/>
      </c>
      <c r="BU1762" s="62">
        <f>COUNTIF($G1762:$BP1762,"KH")+COUNTIF($G1762:$BP1762,"TL")+COUNTIF($G1762:$BP1762,"L")</f>
        <v/>
      </c>
      <c r="BV1762" s="62" t="n"/>
      <c r="BW1762" s="62">
        <f>COUNTIF($G1762:$BP1762,"hh")</f>
        <v/>
      </c>
      <c r="BX1762" s="62">
        <f>COUNTIF($G1762:$BP1762,"nt7")</f>
        <v/>
      </c>
      <c r="BY1762" s="62">
        <f>COUNTIF($G1762:$BP1762,"P")+COUNTIF($G1762:$BP1762,"p5,a5")/2+COUNTIF($G1762:$BP1762,"p5,b5")/2+COUNTIF($G1762:$BP1762,"p5,c5")/2+COUNTIF($G1762:$BP1762,"p5,d5")/2</f>
        <v/>
      </c>
      <c r="BZ1762" s="63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4">
        <f>IF(BZ1762&gt;25,4,IF(BZ1762&gt;18,3,IF(BZ1762&gt;12,2,IF(BZ1762&gt;4,1,0))))-BX1762-2+1</f>
        <v/>
      </c>
      <c r="CE1762" s="30" t="n"/>
      <c r="CF1762" s="64">
        <f>CD1762*CI1762</f>
        <v/>
      </c>
      <c r="CG1762" s="65">
        <f>F1762-BY1762+1</f>
        <v/>
      </c>
      <c r="CH1762" s="64">
        <f>CE1762*16</f>
        <v/>
      </c>
      <c r="CI1762" s="66">
        <f>VLOOKUP(A1762,[1]DATA!$A$6:$AI$331,34,0)</f>
        <v/>
      </c>
      <c r="CJ1762" s="67">
        <f>VLOOKUP(A1762,[2]CHAMCONG!A$7:CI$333,79,0)</f>
        <v/>
      </c>
      <c r="CK1762" s="68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62">
        <f>COUNTIF($G1763:$BP1763,"a")+COUNTIF($G1763:$BP1763,"r0,a5")/2+COUNTIF($G1763:$BP1763,"p5,a5")/2</f>
        <v/>
      </c>
      <c r="BR1763" s="62">
        <f>COUNTIF($G1763:$BP1763,"d")+COUNTIF($G1763:$BP1763,"r0,d5")/2+COUNTIF($G1763:$BP1763,"p5,d5")/2</f>
        <v/>
      </c>
      <c r="BS1763" s="62">
        <f>COUNTIF($G1763:$BP1763,"b")+COUNTIF($G1763:$BP1763,"r0,b5")/2+COUNTIF($G1763:$BP1763,"p5,b5")/2</f>
        <v/>
      </c>
      <c r="BT1763" s="62">
        <f>COUNTIF($G1763:$BP1763,"c")+COUNTIF($G1763:$BP1763,"r0,c5")/2+COUNTIF($G1763:$BP1763,"p5,c5")/2</f>
        <v/>
      </c>
      <c r="BU1763" s="62">
        <f>COUNTIF($G1763:$BP1763,"KH")+COUNTIF($G1763:$BP1763,"TL")+COUNTIF($G1763:$BP1763,"L")</f>
        <v/>
      </c>
      <c r="BV1763" s="62" t="n"/>
      <c r="BW1763" s="62">
        <f>COUNTIF($G1763:$BP1763,"hh")</f>
        <v/>
      </c>
      <c r="BX1763" s="62">
        <f>COUNTIF($G1763:$BP1763,"nt7")</f>
        <v/>
      </c>
      <c r="BY1763" s="62">
        <f>COUNTIF($G1763:$BP1763,"P")+COUNTIF($G1763:$BP1763,"p5,a5")/2+COUNTIF($G1763:$BP1763,"p5,b5")/2+COUNTIF($G1763:$BP1763,"p5,c5")/2+COUNTIF($G1763:$BP1763,"p5,d5")/2</f>
        <v/>
      </c>
      <c r="BZ1763" s="63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4">
        <f>IF(BZ1763&gt;25,4,IF(BZ1763&gt;18,3,IF(BZ1763&gt;12,2,IF(BZ1763&gt;4,1,0))))-BX1763-2+1</f>
        <v/>
      </c>
      <c r="CE1763" s="30" t="n"/>
      <c r="CF1763" s="64">
        <f>CD1763*CI1763</f>
        <v/>
      </c>
      <c r="CG1763" s="65">
        <f>F1763-BY1763+1</f>
        <v/>
      </c>
      <c r="CH1763" s="64">
        <f>CE1763*16</f>
        <v/>
      </c>
      <c r="CI1763" s="66">
        <f>VLOOKUP(A1763,[1]DATA!$A$6:$AI$331,34,0)</f>
        <v/>
      </c>
      <c r="CJ1763" s="67">
        <f>VLOOKUP(A1763,[2]CHAMCONG!A$7:CI$333,79,0)</f>
        <v/>
      </c>
      <c r="CK1763" s="68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62">
        <f>COUNTIF($G1764:$BP1764,"a")+COUNTIF($G1764:$BP1764,"r0,a5")/2+COUNTIF($G1764:$BP1764,"p5,a5")/2</f>
        <v/>
      </c>
      <c r="BR1764" s="62">
        <f>COUNTIF($G1764:$BP1764,"d")+COUNTIF($G1764:$BP1764,"r0,d5")/2+COUNTIF($G1764:$BP1764,"p5,d5")/2</f>
        <v/>
      </c>
      <c r="BS1764" s="62">
        <f>COUNTIF($G1764:$BP1764,"b")+COUNTIF($G1764:$BP1764,"r0,b5")/2+COUNTIF($G1764:$BP1764,"p5,b5")/2</f>
        <v/>
      </c>
      <c r="BT1764" s="62">
        <f>COUNTIF($G1764:$BP1764,"c")+COUNTIF($G1764:$BP1764,"r0,c5")/2+COUNTIF($G1764:$BP1764,"p5,c5")/2</f>
        <v/>
      </c>
      <c r="BU1764" s="62">
        <f>COUNTIF($G1764:$BP1764,"KH")+COUNTIF($G1764:$BP1764,"TL")+COUNTIF($G1764:$BP1764,"L")</f>
        <v/>
      </c>
      <c r="BV1764" s="62" t="n"/>
      <c r="BW1764" s="62">
        <f>COUNTIF($G1764:$BP1764,"hh")</f>
        <v/>
      </c>
      <c r="BX1764" s="62">
        <f>COUNTIF($G1764:$BP1764,"nt7")</f>
        <v/>
      </c>
      <c r="BY1764" s="62">
        <f>COUNTIF($G1764:$BP1764,"P")+COUNTIF($G1764:$BP1764,"p5,a5")/2+COUNTIF($G1764:$BP1764,"p5,b5")/2+COUNTIF($G1764:$BP1764,"p5,c5")/2+COUNTIF($G1764:$BP1764,"p5,d5")/2</f>
        <v/>
      </c>
      <c r="BZ1764" s="63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4">
        <f>IF(BZ1764&gt;25,4,IF(BZ1764&gt;18,3,IF(BZ1764&gt;12,2,IF(BZ1764&gt;4,1,0))))-BX1764-2+1</f>
        <v/>
      </c>
      <c r="CE1764" s="30" t="n"/>
      <c r="CF1764" s="64">
        <f>CD1764*CI1764</f>
        <v/>
      </c>
      <c r="CG1764" s="65">
        <f>F1764-BY1764+1</f>
        <v/>
      </c>
      <c r="CH1764" s="64">
        <f>CE1764*16</f>
        <v/>
      </c>
      <c r="CI1764" s="66">
        <f>VLOOKUP(A1764,[1]DATA!$A$6:$AI$331,34,0)</f>
        <v/>
      </c>
      <c r="CJ1764" s="67">
        <f>VLOOKUP(A1764,[2]CHAMCONG!A$7:CI$333,79,0)</f>
        <v/>
      </c>
      <c r="CK1764" s="68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62">
        <f>COUNTIF($G1765:$BP1765,"a")+COUNTIF($G1765:$BP1765,"r0,a5")/2+COUNTIF($G1765:$BP1765,"p5,a5")/2</f>
        <v/>
      </c>
      <c r="BR1765" s="62">
        <f>COUNTIF($G1765:$BP1765,"d")+COUNTIF($G1765:$BP1765,"r0,d5")/2+COUNTIF($G1765:$BP1765,"p5,d5")/2</f>
        <v/>
      </c>
      <c r="BS1765" s="62">
        <f>COUNTIF($G1765:$BP1765,"b")+COUNTIF($G1765:$BP1765,"r0,b5")/2+COUNTIF($G1765:$BP1765,"p5,b5")/2</f>
        <v/>
      </c>
      <c r="BT1765" s="62">
        <f>COUNTIF($G1765:$BP1765,"c")+COUNTIF($G1765:$BP1765,"r0,c5")/2+COUNTIF($G1765:$BP1765,"p5,c5")/2</f>
        <v/>
      </c>
      <c r="BU1765" s="62">
        <f>COUNTIF($G1765:$BP1765,"KH")+COUNTIF($G1765:$BP1765,"TL")+COUNTIF($G1765:$BP1765,"L")</f>
        <v/>
      </c>
      <c r="BV1765" s="62" t="n"/>
      <c r="BW1765" s="62">
        <f>COUNTIF($G1765:$BP1765,"hh")</f>
        <v/>
      </c>
      <c r="BX1765" s="62">
        <f>COUNTIF($G1765:$BP1765,"nt7")</f>
        <v/>
      </c>
      <c r="BY1765" s="62">
        <f>COUNTIF($G1765:$BP1765,"P")+COUNTIF($G1765:$BP1765,"p5,a5")/2+COUNTIF($G1765:$BP1765,"p5,b5")/2+COUNTIF($G1765:$BP1765,"p5,c5")/2+COUNTIF($G1765:$BP1765,"p5,d5")/2</f>
        <v/>
      </c>
      <c r="BZ1765" s="63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4">
        <f>IF(BZ1765&gt;25,4,IF(BZ1765&gt;18,3,IF(BZ1765&gt;12,2,IF(BZ1765&gt;4,1,0))))-BX1765-2+1</f>
        <v/>
      </c>
      <c r="CE1765" s="30" t="n"/>
      <c r="CF1765" s="64">
        <f>CD1765*CI1765</f>
        <v/>
      </c>
      <c r="CG1765" s="65">
        <f>F1765-BY1765+1</f>
        <v/>
      </c>
      <c r="CH1765" s="64">
        <f>CE1765*16</f>
        <v/>
      </c>
      <c r="CI1765" s="66">
        <f>VLOOKUP(A1765,[1]DATA!$A$6:$AI$331,34,0)</f>
        <v/>
      </c>
      <c r="CJ1765" s="67">
        <f>VLOOKUP(A1765,[2]CHAMCONG!A$7:CI$333,79,0)</f>
        <v/>
      </c>
      <c r="CK1765" s="68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62">
        <f>COUNTIF($G1766:$BP1766,"a")+COUNTIF($G1766:$BP1766,"r0,a5")/2+COUNTIF($G1766:$BP1766,"p5,a5")/2</f>
        <v/>
      </c>
      <c r="BR1766" s="62">
        <f>COUNTIF($G1766:$BP1766,"d")+COUNTIF($G1766:$BP1766,"r0,d5")/2+COUNTIF($G1766:$BP1766,"p5,d5")/2</f>
        <v/>
      </c>
      <c r="BS1766" s="62">
        <f>COUNTIF($G1766:$BP1766,"b")+COUNTIF($G1766:$BP1766,"r0,b5")/2+COUNTIF($G1766:$BP1766,"p5,b5")/2</f>
        <v/>
      </c>
      <c r="BT1766" s="62">
        <f>COUNTIF($G1766:$BP1766,"c")+COUNTIF($G1766:$BP1766,"r0,c5")/2+COUNTIF($G1766:$BP1766,"p5,c5")/2</f>
        <v/>
      </c>
      <c r="BU1766" s="62">
        <f>COUNTIF($G1766:$BP1766,"KH")+COUNTIF($G1766:$BP1766,"TL")+COUNTIF($G1766:$BP1766,"L")</f>
        <v/>
      </c>
      <c r="BV1766" s="62" t="n"/>
      <c r="BW1766" s="62">
        <f>COUNTIF($G1766:$BP1766,"hh")</f>
        <v/>
      </c>
      <c r="BX1766" s="62">
        <f>COUNTIF($G1766:$BP1766,"nt7")</f>
        <v/>
      </c>
      <c r="BY1766" s="62">
        <f>COUNTIF($G1766:$BP1766,"P")+COUNTIF($G1766:$BP1766,"p5,a5")/2+COUNTIF($G1766:$BP1766,"p5,b5")/2+COUNTIF($G1766:$BP1766,"p5,c5")/2+COUNTIF($G1766:$BP1766,"p5,d5")/2</f>
        <v/>
      </c>
      <c r="BZ1766" s="63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4">
        <f>IF(BZ1766&gt;25,4,IF(BZ1766&gt;18,3,IF(BZ1766&gt;12,2,IF(BZ1766&gt;4,1,0))))-BX1766-2+1</f>
        <v/>
      </c>
      <c r="CE1766" s="30" t="n"/>
      <c r="CF1766" s="64">
        <f>CD1766*CI1766</f>
        <v/>
      </c>
      <c r="CG1766" s="65">
        <f>F1766-BY1766+1</f>
        <v/>
      </c>
      <c r="CH1766" s="64">
        <f>CE1766*16</f>
        <v/>
      </c>
      <c r="CI1766" s="66">
        <f>VLOOKUP(A1766,[1]DATA!$A$6:$AI$331,34,0)</f>
        <v/>
      </c>
      <c r="CJ1766" s="67">
        <f>VLOOKUP(A1766,[2]CHAMCONG!A$7:CI$333,79,0)</f>
        <v/>
      </c>
      <c r="CK1766" s="68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62">
        <f>COUNTIF($G1767:$BP1767,"a")+COUNTIF($G1767:$BP1767,"r0,a5")/2+COUNTIF($G1767:$BP1767,"p5,a5")/2</f>
        <v/>
      </c>
      <c r="BR1767" s="62">
        <f>COUNTIF($G1767:$BP1767,"d")+COUNTIF($G1767:$BP1767,"r0,d5")/2+COUNTIF($G1767:$BP1767,"p5,d5")/2</f>
        <v/>
      </c>
      <c r="BS1767" s="62">
        <f>COUNTIF($G1767:$BP1767,"b")+COUNTIF($G1767:$BP1767,"r0,b5")/2+COUNTIF($G1767:$BP1767,"p5,b5")/2</f>
        <v/>
      </c>
      <c r="BT1767" s="62">
        <f>COUNTIF($G1767:$BP1767,"c")+COUNTIF($G1767:$BP1767,"r0,c5")/2+COUNTIF($G1767:$BP1767,"p5,c5")/2</f>
        <v/>
      </c>
      <c r="BU1767" s="62">
        <f>COUNTIF($G1767:$BP1767,"KH")+COUNTIF($G1767:$BP1767,"TL")+COUNTIF($G1767:$BP1767,"L")</f>
        <v/>
      </c>
      <c r="BV1767" s="62" t="n"/>
      <c r="BW1767" s="62">
        <f>COUNTIF($G1767:$BP1767,"hh")</f>
        <v/>
      </c>
      <c r="BX1767" s="62">
        <f>COUNTIF($G1767:$BP1767,"nt7")</f>
        <v/>
      </c>
      <c r="BY1767" s="62">
        <f>COUNTIF($G1767:$BP1767,"P")+COUNTIF($G1767:$BP1767,"p5,a5")/2+COUNTIF($G1767:$BP1767,"p5,b5")/2+COUNTIF($G1767:$BP1767,"p5,c5")/2+COUNTIF($G1767:$BP1767,"p5,d5")/2</f>
        <v/>
      </c>
      <c r="BZ1767" s="63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4">
        <f>IF(BZ1767&gt;25,4,IF(BZ1767&gt;18,3,IF(BZ1767&gt;12,2,IF(BZ1767&gt;4,1,0))))-BX1767-2+1</f>
        <v/>
      </c>
      <c r="CE1767" s="30" t="n"/>
      <c r="CF1767" s="64">
        <f>CD1767*CI1767</f>
        <v/>
      </c>
      <c r="CG1767" s="65">
        <f>F1767-BY1767+1</f>
        <v/>
      </c>
      <c r="CH1767" s="64">
        <f>CE1767*16</f>
        <v/>
      </c>
      <c r="CI1767" s="66">
        <f>VLOOKUP(A1767,[1]DATA!$A$6:$AI$331,34,0)</f>
        <v/>
      </c>
      <c r="CJ1767" s="67">
        <f>VLOOKUP(A1767,[2]CHAMCONG!A$7:CI$333,79,0)</f>
        <v/>
      </c>
      <c r="CK1767" s="68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62">
        <f>COUNTIF($G1768:$BP1768,"a")+COUNTIF($G1768:$BP1768,"r0,a5")/2+COUNTIF($G1768:$BP1768,"p5,a5")/2</f>
        <v/>
      </c>
      <c r="BR1768" s="62">
        <f>COUNTIF($G1768:$BP1768,"d")+COUNTIF($G1768:$BP1768,"r0,d5")/2+COUNTIF($G1768:$BP1768,"p5,d5")/2</f>
        <v/>
      </c>
      <c r="BS1768" s="62">
        <f>COUNTIF($G1768:$BP1768,"b")+COUNTIF($G1768:$BP1768,"r0,b5")/2+COUNTIF($G1768:$BP1768,"p5,b5")/2</f>
        <v/>
      </c>
      <c r="BT1768" s="62">
        <f>COUNTIF($G1768:$BP1768,"c")+COUNTIF($G1768:$BP1768,"r0,c5")/2+COUNTIF($G1768:$BP1768,"p5,c5")/2</f>
        <v/>
      </c>
      <c r="BU1768" s="62">
        <f>COUNTIF($G1768:$BP1768,"KH")+COUNTIF($G1768:$BP1768,"TL")+COUNTIF($G1768:$BP1768,"L")</f>
        <v/>
      </c>
      <c r="BV1768" s="62" t="n"/>
      <c r="BW1768" s="62">
        <f>COUNTIF($G1768:$BP1768,"hh")</f>
        <v/>
      </c>
      <c r="BX1768" s="62">
        <f>COUNTIF($G1768:$BP1768,"nt7")</f>
        <v/>
      </c>
      <c r="BY1768" s="62">
        <f>COUNTIF($G1768:$BP1768,"P")+COUNTIF($G1768:$BP1768,"p5,a5")/2+COUNTIF($G1768:$BP1768,"p5,b5")/2+COUNTIF($G1768:$BP1768,"p5,c5")/2+COUNTIF($G1768:$BP1768,"p5,d5")/2</f>
        <v/>
      </c>
      <c r="BZ1768" s="63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4">
        <f>IF(BZ1768&gt;25,4,IF(BZ1768&gt;18,3,IF(BZ1768&gt;12,2,IF(BZ1768&gt;4,1,0))))-BX1768-2+1</f>
        <v/>
      </c>
      <c r="CE1768" s="30" t="n"/>
      <c r="CF1768" s="64">
        <f>CD1768*CI1768</f>
        <v/>
      </c>
      <c r="CG1768" s="65">
        <f>F1768-BY1768+1</f>
        <v/>
      </c>
      <c r="CH1768" s="64">
        <f>CE1768*16</f>
        <v/>
      </c>
      <c r="CI1768" s="66">
        <f>VLOOKUP(A1768,[1]DATA!$A$6:$AI$331,34,0)</f>
        <v/>
      </c>
      <c r="CJ1768" s="67">
        <f>VLOOKUP(A1768,[2]CHAMCONG!A$7:CI$333,79,0)</f>
        <v/>
      </c>
      <c r="CK1768" s="68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62">
        <f>COUNTIF($G1769:$BP1769,"a")+COUNTIF($G1769:$BP1769,"r0,a5")/2+COUNTIF($G1769:$BP1769,"p5,a5")/2</f>
        <v/>
      </c>
      <c r="BR1769" s="62">
        <f>COUNTIF($G1769:$BP1769,"d")+COUNTIF($G1769:$BP1769,"r0,d5")/2+COUNTIF($G1769:$BP1769,"p5,d5")/2</f>
        <v/>
      </c>
      <c r="BS1769" s="62">
        <f>COUNTIF($G1769:$BP1769,"b")+COUNTIF($G1769:$BP1769,"r0,b5")/2+COUNTIF($G1769:$BP1769,"p5,b5")/2</f>
        <v/>
      </c>
      <c r="BT1769" s="62">
        <f>COUNTIF($G1769:$BP1769,"c")+COUNTIF($G1769:$BP1769,"r0,c5")/2+COUNTIF($G1769:$BP1769,"p5,c5")/2</f>
        <v/>
      </c>
      <c r="BU1769" s="62">
        <f>COUNTIF($G1769:$BP1769,"KH")+COUNTIF($G1769:$BP1769,"TL")+COUNTIF($G1769:$BP1769,"L")</f>
        <v/>
      </c>
      <c r="BV1769" s="62" t="n"/>
      <c r="BW1769" s="62">
        <f>COUNTIF($G1769:$BP1769,"hh")</f>
        <v/>
      </c>
      <c r="BX1769" s="62">
        <f>COUNTIF($G1769:$BP1769,"nt7")</f>
        <v/>
      </c>
      <c r="BY1769" s="62">
        <f>COUNTIF($G1769:$BP1769,"P")+COUNTIF($G1769:$BP1769,"p5,a5")/2+COUNTIF($G1769:$BP1769,"p5,b5")/2+COUNTIF($G1769:$BP1769,"p5,c5")/2+COUNTIF($G1769:$BP1769,"p5,d5")/2</f>
        <v/>
      </c>
      <c r="BZ1769" s="63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4">
        <f>IF(BZ1769&gt;25,4,IF(BZ1769&gt;18,3,IF(BZ1769&gt;12,2,IF(BZ1769&gt;4,1,0))))-BX1769-2+1</f>
        <v/>
      </c>
      <c r="CE1769" s="30" t="n"/>
      <c r="CF1769" s="64">
        <f>CD1769*CI1769</f>
        <v/>
      </c>
      <c r="CG1769" s="65">
        <f>F1769-BY1769+1</f>
        <v/>
      </c>
      <c r="CH1769" s="64">
        <f>CE1769*16</f>
        <v/>
      </c>
      <c r="CI1769" s="66">
        <f>VLOOKUP(A1769,[1]DATA!$A$6:$AI$331,34,0)</f>
        <v/>
      </c>
      <c r="CJ1769" s="67">
        <f>VLOOKUP(A1769,[2]CHAMCONG!A$7:CI$333,79,0)</f>
        <v/>
      </c>
      <c r="CK1769" s="68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62">
        <f>COUNTIF($G1770:$BP1770,"a")+COUNTIF($G1770:$BP1770,"r0,a5")/2+COUNTIF($G1770:$BP1770,"p5,a5")/2</f>
        <v/>
      </c>
      <c r="BR1770" s="62">
        <f>COUNTIF($G1770:$BP1770,"d")+COUNTIF($G1770:$BP1770,"r0,d5")/2+COUNTIF($G1770:$BP1770,"p5,d5")/2</f>
        <v/>
      </c>
      <c r="BS1770" s="62">
        <f>COUNTIF($G1770:$BP1770,"b")+COUNTIF($G1770:$BP1770,"r0,b5")/2+COUNTIF($G1770:$BP1770,"p5,b5")/2</f>
        <v/>
      </c>
      <c r="BT1770" s="62">
        <f>COUNTIF($G1770:$BP1770,"c")+COUNTIF($G1770:$BP1770,"r0,c5")/2+COUNTIF($G1770:$BP1770,"p5,c5")/2</f>
        <v/>
      </c>
      <c r="BU1770" s="62">
        <f>COUNTIF($G1770:$BP1770,"KH")+COUNTIF($G1770:$BP1770,"TL")+COUNTIF($G1770:$BP1770,"L")</f>
        <v/>
      </c>
      <c r="BV1770" s="62" t="n"/>
      <c r="BW1770" s="62">
        <f>COUNTIF($G1770:$BP1770,"hh")</f>
        <v/>
      </c>
      <c r="BX1770" s="62">
        <f>COUNTIF($G1770:$BP1770,"nt7")</f>
        <v/>
      </c>
      <c r="BY1770" s="62">
        <f>COUNTIF($G1770:$BP1770,"P")+COUNTIF($G1770:$BP1770,"p5,a5")/2+COUNTIF($G1770:$BP1770,"p5,b5")/2+COUNTIF($G1770:$BP1770,"p5,c5")/2+COUNTIF($G1770:$BP1770,"p5,d5")/2</f>
        <v/>
      </c>
      <c r="BZ1770" s="63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4">
        <f>IF(BZ1770&gt;25,4,IF(BZ1770&gt;18,3,IF(BZ1770&gt;12,2,IF(BZ1770&gt;4,1,0))))-BX1770-2+1</f>
        <v/>
      </c>
      <c r="CE1770" s="30" t="n"/>
      <c r="CF1770" s="64">
        <f>CD1770*CI1770</f>
        <v/>
      </c>
      <c r="CG1770" s="65">
        <f>F1770-BY1770+1</f>
        <v/>
      </c>
      <c r="CH1770" s="64">
        <f>CE1770*16</f>
        <v/>
      </c>
      <c r="CI1770" s="66">
        <f>VLOOKUP(A1770,[1]DATA!$A$6:$AI$331,34,0)</f>
        <v/>
      </c>
      <c r="CJ1770" s="67">
        <f>VLOOKUP(A1770,[2]CHAMCONG!A$7:CI$333,79,0)</f>
        <v/>
      </c>
      <c r="CK1770" s="68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62">
        <f>COUNTIF($G1771:$BP1771,"a")+COUNTIF($G1771:$BP1771,"r0,a5")/2+COUNTIF($G1771:$BP1771,"p5,a5")/2</f>
        <v/>
      </c>
      <c r="BR1771" s="62">
        <f>COUNTIF($G1771:$BP1771,"d")+COUNTIF($G1771:$BP1771,"r0,d5")/2+COUNTIF($G1771:$BP1771,"p5,d5")/2</f>
        <v/>
      </c>
      <c r="BS1771" s="62">
        <f>COUNTIF($G1771:$BP1771,"b")+COUNTIF($G1771:$BP1771,"r0,b5")/2+COUNTIF($G1771:$BP1771,"p5,b5")/2</f>
        <v/>
      </c>
      <c r="BT1771" s="62">
        <f>COUNTIF($G1771:$BP1771,"c")+COUNTIF($G1771:$BP1771,"r0,c5")/2+COUNTIF($G1771:$BP1771,"p5,c5")/2</f>
        <v/>
      </c>
      <c r="BU1771" s="62">
        <f>COUNTIF($G1771:$BP1771,"KH")+COUNTIF($G1771:$BP1771,"TL")+COUNTIF($G1771:$BP1771,"L")</f>
        <v/>
      </c>
      <c r="BV1771" s="62" t="n"/>
      <c r="BW1771" s="62">
        <f>COUNTIF($G1771:$BP1771,"hh")</f>
        <v/>
      </c>
      <c r="BX1771" s="62">
        <f>COUNTIF($G1771:$BP1771,"nt7")</f>
        <v/>
      </c>
      <c r="BY1771" s="62">
        <f>COUNTIF($G1771:$BP1771,"P")+COUNTIF($G1771:$BP1771,"p5,a5")/2+COUNTIF($G1771:$BP1771,"p5,b5")/2+COUNTIF($G1771:$BP1771,"p5,c5")/2+COUNTIF($G1771:$BP1771,"p5,d5")/2</f>
        <v/>
      </c>
      <c r="BZ1771" s="63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4">
        <f>IF(BZ1771&gt;25,4,IF(BZ1771&gt;18,3,IF(BZ1771&gt;12,2,IF(BZ1771&gt;4,1,0))))-BX1771-2+1</f>
        <v/>
      </c>
      <c r="CE1771" s="30" t="n"/>
      <c r="CF1771" s="64">
        <f>CD1771*CI1771</f>
        <v/>
      </c>
      <c r="CG1771" s="65">
        <f>F1771-BY1771+1</f>
        <v/>
      </c>
      <c r="CH1771" s="64">
        <f>CE1771*16</f>
        <v/>
      </c>
      <c r="CI1771" s="66">
        <f>VLOOKUP(A1771,[1]DATA!$A$6:$AI$331,34,0)</f>
        <v/>
      </c>
      <c r="CJ1771" s="67">
        <f>VLOOKUP(A1771,[2]CHAMCONG!A$7:CI$333,79,0)</f>
        <v/>
      </c>
      <c r="CK1771" s="68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62">
        <f>COUNTIF($G1772:$BP1772,"a")+COUNTIF($G1772:$BP1772,"r0,a5")/2+COUNTIF($G1772:$BP1772,"p5,a5")/2</f>
        <v/>
      </c>
      <c r="BR1772" s="62">
        <f>COUNTIF($G1772:$BP1772,"d")+COUNTIF($G1772:$BP1772,"r0,d5")/2+COUNTIF($G1772:$BP1772,"p5,d5")/2</f>
        <v/>
      </c>
      <c r="BS1772" s="62">
        <f>COUNTIF($G1772:$BP1772,"b")+COUNTIF($G1772:$BP1772,"r0,b5")/2+COUNTIF($G1772:$BP1772,"p5,b5")/2</f>
        <v/>
      </c>
      <c r="BT1772" s="62">
        <f>COUNTIF($G1772:$BP1772,"c")+COUNTIF($G1772:$BP1772,"r0,c5")/2+COUNTIF($G1772:$BP1772,"p5,c5")/2</f>
        <v/>
      </c>
      <c r="BU1772" s="62">
        <f>COUNTIF($G1772:$BP1772,"KH")+COUNTIF($G1772:$BP1772,"TL")+COUNTIF($G1772:$BP1772,"L")</f>
        <v/>
      </c>
      <c r="BV1772" s="62" t="n"/>
      <c r="BW1772" s="62">
        <f>COUNTIF($G1772:$BP1772,"hh")</f>
        <v/>
      </c>
      <c r="BX1772" s="62">
        <f>COUNTIF($G1772:$BP1772,"nt7")</f>
        <v/>
      </c>
      <c r="BY1772" s="62">
        <f>COUNTIF($G1772:$BP1772,"P")+COUNTIF($G1772:$BP1772,"p5,a5")/2+COUNTIF($G1772:$BP1772,"p5,b5")/2+COUNTIF($G1772:$BP1772,"p5,c5")/2+COUNTIF($G1772:$BP1772,"p5,d5")/2</f>
        <v/>
      </c>
      <c r="BZ1772" s="63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4">
        <f>IF(BZ1772&gt;25,4,IF(BZ1772&gt;18,3,IF(BZ1772&gt;12,2,IF(BZ1772&gt;4,1,0))))-BX1772-2+1</f>
        <v/>
      </c>
      <c r="CE1772" s="30" t="n"/>
      <c r="CF1772" s="64">
        <f>CD1772*CI1772</f>
        <v/>
      </c>
      <c r="CG1772" s="65">
        <f>F1772-BY1772+1</f>
        <v/>
      </c>
      <c r="CH1772" s="64">
        <f>CE1772*16</f>
        <v/>
      </c>
      <c r="CI1772" s="66">
        <f>VLOOKUP(A1772,[1]DATA!$A$6:$AI$331,34,0)</f>
        <v/>
      </c>
      <c r="CJ1772" s="67">
        <f>VLOOKUP(A1772,[2]CHAMCONG!A$7:CI$333,79,0)</f>
        <v/>
      </c>
      <c r="CK1772" s="68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62">
        <f>COUNTIF($G1773:$BP1773,"a")+COUNTIF($G1773:$BP1773,"r0,a5")/2+COUNTIF($G1773:$BP1773,"p5,a5")/2</f>
        <v/>
      </c>
      <c r="BR1773" s="62">
        <f>COUNTIF($G1773:$BP1773,"d")+COUNTIF($G1773:$BP1773,"r0,d5")/2+COUNTIF($G1773:$BP1773,"p5,d5")/2</f>
        <v/>
      </c>
      <c r="BS1773" s="62">
        <f>COUNTIF($G1773:$BP1773,"b")+COUNTIF($G1773:$BP1773,"r0,b5")/2+COUNTIF($G1773:$BP1773,"p5,b5")/2</f>
        <v/>
      </c>
      <c r="BT1773" s="62">
        <f>COUNTIF($G1773:$BP1773,"c")+COUNTIF($G1773:$BP1773,"r0,c5")/2+COUNTIF($G1773:$BP1773,"p5,c5")/2</f>
        <v/>
      </c>
      <c r="BU1773" s="62">
        <f>COUNTIF($G1773:$BP1773,"KH")+COUNTIF($G1773:$BP1773,"TL")+COUNTIF($G1773:$BP1773,"L")</f>
        <v/>
      </c>
      <c r="BV1773" s="62" t="n"/>
      <c r="BW1773" s="62">
        <f>COUNTIF($G1773:$BP1773,"hh")</f>
        <v/>
      </c>
      <c r="BX1773" s="62">
        <f>COUNTIF($G1773:$BP1773,"nt7")</f>
        <v/>
      </c>
      <c r="BY1773" s="62">
        <f>COUNTIF($G1773:$BP1773,"P")+COUNTIF($G1773:$BP1773,"p5,a5")/2+COUNTIF($G1773:$BP1773,"p5,b5")/2+COUNTIF($G1773:$BP1773,"p5,c5")/2+COUNTIF($G1773:$BP1773,"p5,d5")/2</f>
        <v/>
      </c>
      <c r="BZ1773" s="63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4">
        <f>IF(BZ1773&gt;25,4,IF(BZ1773&gt;18,3,IF(BZ1773&gt;12,2,IF(BZ1773&gt;4,1,0))))-BX1773-2+1</f>
        <v/>
      </c>
      <c r="CE1773" s="30" t="n"/>
      <c r="CF1773" s="64">
        <f>CD1773*CI1773</f>
        <v/>
      </c>
      <c r="CG1773" s="65">
        <f>F1773-BY1773+1</f>
        <v/>
      </c>
      <c r="CH1773" s="64">
        <f>CE1773*16</f>
        <v/>
      </c>
      <c r="CI1773" s="66">
        <f>VLOOKUP(A1773,[1]DATA!$A$6:$AI$331,34,0)</f>
        <v/>
      </c>
      <c r="CJ1773" s="67">
        <f>VLOOKUP(A1773,[2]CHAMCONG!A$7:CI$333,79,0)</f>
        <v/>
      </c>
      <c r="CK1773" s="68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62">
        <f>COUNTIF($G1774:$BP1774,"a")+COUNTIF($G1774:$BP1774,"r0,a5")/2+COUNTIF($G1774:$BP1774,"p5,a5")/2</f>
        <v/>
      </c>
      <c r="BR1774" s="62">
        <f>COUNTIF($G1774:$BP1774,"d")+COUNTIF($G1774:$BP1774,"r0,d5")/2+COUNTIF($G1774:$BP1774,"p5,d5")/2</f>
        <v/>
      </c>
      <c r="BS1774" s="62">
        <f>COUNTIF($G1774:$BP1774,"b")+COUNTIF($G1774:$BP1774,"r0,b5")/2+COUNTIF($G1774:$BP1774,"p5,b5")/2</f>
        <v/>
      </c>
      <c r="BT1774" s="62">
        <f>COUNTIF($G1774:$BP1774,"c")+COUNTIF($G1774:$BP1774,"r0,c5")/2+COUNTIF($G1774:$BP1774,"p5,c5")/2</f>
        <v/>
      </c>
      <c r="BU1774" s="62">
        <f>COUNTIF($G1774:$BP1774,"KH")+COUNTIF($G1774:$BP1774,"TL")+COUNTIF($G1774:$BP1774,"L")</f>
        <v/>
      </c>
      <c r="BV1774" s="62" t="n"/>
      <c r="BW1774" s="62">
        <f>COUNTIF($G1774:$BP1774,"hh")</f>
        <v/>
      </c>
      <c r="BX1774" s="62">
        <f>COUNTIF($G1774:$BP1774,"nt7")</f>
        <v/>
      </c>
      <c r="BY1774" s="62">
        <f>COUNTIF($G1774:$BP1774,"P")+COUNTIF($G1774:$BP1774,"p5,a5")/2+COUNTIF($G1774:$BP1774,"p5,b5")/2+COUNTIF($G1774:$BP1774,"p5,c5")/2+COUNTIF($G1774:$BP1774,"p5,d5")/2</f>
        <v/>
      </c>
      <c r="BZ1774" s="63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4">
        <f>IF(BZ1774&gt;25,4,IF(BZ1774&gt;18,3,IF(BZ1774&gt;12,2,IF(BZ1774&gt;4,1,0))))-BX1774-2+1</f>
        <v/>
      </c>
      <c r="CE1774" s="30" t="n"/>
      <c r="CF1774" s="64">
        <f>CD1774*CI1774</f>
        <v/>
      </c>
      <c r="CG1774" s="65">
        <f>F1774-BY1774+1</f>
        <v/>
      </c>
      <c r="CH1774" s="64">
        <f>CE1774*16</f>
        <v/>
      </c>
      <c r="CI1774" s="66">
        <f>VLOOKUP(A1774,[1]DATA!$A$6:$AI$331,34,0)</f>
        <v/>
      </c>
      <c r="CJ1774" s="67">
        <f>VLOOKUP(A1774,[2]CHAMCONG!A$7:CI$333,79,0)</f>
        <v/>
      </c>
      <c r="CK1774" s="68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62">
        <f>COUNTIF($G1775:$BP1775,"a")+COUNTIF($G1775:$BP1775,"r0,a5")/2+COUNTIF($G1775:$BP1775,"p5,a5")/2</f>
        <v/>
      </c>
      <c r="BR1775" s="62">
        <f>COUNTIF($G1775:$BP1775,"d")+COUNTIF($G1775:$BP1775,"r0,d5")/2+COUNTIF($G1775:$BP1775,"p5,d5")/2</f>
        <v/>
      </c>
      <c r="BS1775" s="62">
        <f>COUNTIF($G1775:$BP1775,"b")+COUNTIF($G1775:$BP1775,"r0,b5")/2+COUNTIF($G1775:$BP1775,"p5,b5")/2</f>
        <v/>
      </c>
      <c r="BT1775" s="62">
        <f>COUNTIF($G1775:$BP1775,"c")+COUNTIF($G1775:$BP1775,"r0,c5")/2+COUNTIF($G1775:$BP1775,"p5,c5")/2</f>
        <v/>
      </c>
      <c r="BU1775" s="62">
        <f>COUNTIF($G1775:$BP1775,"KH")+COUNTIF($G1775:$BP1775,"TL")+COUNTIF($G1775:$BP1775,"L")</f>
        <v/>
      </c>
      <c r="BV1775" s="62" t="n"/>
      <c r="BW1775" s="62">
        <f>COUNTIF($G1775:$BP1775,"hh")</f>
        <v/>
      </c>
      <c r="BX1775" s="62">
        <f>COUNTIF($G1775:$BP1775,"nt7")</f>
        <v/>
      </c>
      <c r="BY1775" s="62">
        <f>COUNTIF($G1775:$BP1775,"P")+COUNTIF($G1775:$BP1775,"p5,a5")/2+COUNTIF($G1775:$BP1775,"p5,b5")/2+COUNTIF($G1775:$BP1775,"p5,c5")/2+COUNTIF($G1775:$BP1775,"p5,d5")/2</f>
        <v/>
      </c>
      <c r="BZ1775" s="63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4">
        <f>IF(BZ1775&gt;25,4,IF(BZ1775&gt;18,3,IF(BZ1775&gt;12,2,IF(BZ1775&gt;4,1,0))))-BX1775-2+1</f>
        <v/>
      </c>
      <c r="CE1775" s="30" t="n"/>
      <c r="CF1775" s="64">
        <f>CD1775*CI1775</f>
        <v/>
      </c>
      <c r="CG1775" s="65">
        <f>F1775-BY1775+1</f>
        <v/>
      </c>
      <c r="CH1775" s="64">
        <f>CE1775*16</f>
        <v/>
      </c>
      <c r="CI1775" s="66">
        <f>VLOOKUP(A1775,[1]DATA!$A$6:$AI$331,34,0)</f>
        <v/>
      </c>
      <c r="CJ1775" s="67">
        <f>VLOOKUP(A1775,[2]CHAMCONG!A$7:CI$333,79,0)</f>
        <v/>
      </c>
      <c r="CK1775" s="68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62">
        <f>COUNTIF($G1776:$BP1776,"a")+COUNTIF($G1776:$BP1776,"r0,a5")/2+COUNTIF($G1776:$BP1776,"p5,a5")/2</f>
        <v/>
      </c>
      <c r="BR1776" s="62">
        <f>COUNTIF($G1776:$BP1776,"d")+COUNTIF($G1776:$BP1776,"r0,d5")/2+COUNTIF($G1776:$BP1776,"p5,d5")/2</f>
        <v/>
      </c>
      <c r="BS1776" s="62">
        <f>COUNTIF($G1776:$BP1776,"b")+COUNTIF($G1776:$BP1776,"r0,b5")/2+COUNTIF($G1776:$BP1776,"p5,b5")/2</f>
        <v/>
      </c>
      <c r="BT1776" s="62">
        <f>COUNTIF($G1776:$BP1776,"c")+COUNTIF($G1776:$BP1776,"r0,c5")/2+COUNTIF($G1776:$BP1776,"p5,c5")/2</f>
        <v/>
      </c>
      <c r="BU1776" s="62">
        <f>COUNTIF($G1776:$BP1776,"KH")+COUNTIF($G1776:$BP1776,"TL")+COUNTIF($G1776:$BP1776,"L")</f>
        <v/>
      </c>
      <c r="BV1776" s="62" t="n"/>
      <c r="BW1776" s="62">
        <f>COUNTIF($G1776:$BP1776,"hh")</f>
        <v/>
      </c>
      <c r="BX1776" s="62">
        <f>COUNTIF($G1776:$BP1776,"nt7")</f>
        <v/>
      </c>
      <c r="BY1776" s="62">
        <f>COUNTIF($G1776:$BP1776,"P")+COUNTIF($G1776:$BP1776,"p5,a5")/2+COUNTIF($G1776:$BP1776,"p5,b5")/2+COUNTIF($G1776:$BP1776,"p5,c5")/2+COUNTIF($G1776:$BP1776,"p5,d5")/2</f>
        <v/>
      </c>
      <c r="BZ1776" s="63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4">
        <f>IF(BZ1776&gt;25,4,IF(BZ1776&gt;18,3,IF(BZ1776&gt;12,2,IF(BZ1776&gt;4,1,0))))-BX1776-2+1</f>
        <v/>
      </c>
      <c r="CE1776" s="30" t="n"/>
      <c r="CF1776" s="64">
        <f>CD1776*CI1776</f>
        <v/>
      </c>
      <c r="CG1776" s="65">
        <f>F1776-BY1776+1</f>
        <v/>
      </c>
      <c r="CH1776" s="64">
        <f>CE1776*16</f>
        <v/>
      </c>
      <c r="CI1776" s="66">
        <f>VLOOKUP(A1776,[1]DATA!$A$6:$AI$331,34,0)</f>
        <v/>
      </c>
      <c r="CJ1776" s="67">
        <f>VLOOKUP(A1776,[2]CHAMCONG!A$7:CI$333,79,0)</f>
        <v/>
      </c>
      <c r="CK1776" s="68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62">
        <f>COUNTIF($G1777:$BP1777,"a")+COUNTIF($G1777:$BP1777,"r0,a5")/2+COUNTIF($G1777:$BP1777,"p5,a5")/2</f>
        <v/>
      </c>
      <c r="BR1777" s="62">
        <f>COUNTIF($G1777:$BP1777,"d")+COUNTIF($G1777:$BP1777,"r0,d5")/2+COUNTIF($G1777:$BP1777,"p5,d5")/2</f>
        <v/>
      </c>
      <c r="BS1777" s="62">
        <f>COUNTIF($G1777:$BP1777,"b")+COUNTIF($G1777:$BP1777,"r0,b5")/2+COUNTIF($G1777:$BP1777,"p5,b5")/2</f>
        <v/>
      </c>
      <c r="BT1777" s="62">
        <f>COUNTIF($G1777:$BP1777,"c")+COUNTIF($G1777:$BP1777,"r0,c5")/2+COUNTIF($G1777:$BP1777,"p5,c5")/2</f>
        <v/>
      </c>
      <c r="BU1777" s="62">
        <f>COUNTIF($G1777:$BP1777,"KH")+COUNTIF($G1777:$BP1777,"TL")+COUNTIF($G1777:$BP1777,"L")</f>
        <v/>
      </c>
      <c r="BV1777" s="62" t="n"/>
      <c r="BW1777" s="62">
        <f>COUNTIF($G1777:$BP1777,"hh")</f>
        <v/>
      </c>
      <c r="BX1777" s="62">
        <f>COUNTIF($G1777:$BP1777,"nt7")</f>
        <v/>
      </c>
      <c r="BY1777" s="62">
        <f>COUNTIF($G1777:$BP1777,"P")+COUNTIF($G1777:$BP1777,"p5,a5")/2+COUNTIF($G1777:$BP1777,"p5,b5")/2+COUNTIF($G1777:$BP1777,"p5,c5")/2+COUNTIF($G1777:$BP1777,"p5,d5")/2</f>
        <v/>
      </c>
      <c r="BZ1777" s="63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4">
        <f>IF(BZ1777&gt;25,4,IF(BZ1777&gt;18,3,IF(BZ1777&gt;12,2,IF(BZ1777&gt;4,1,0))))-BX1777-2+1</f>
        <v/>
      </c>
      <c r="CE1777" s="30" t="n"/>
      <c r="CF1777" s="64">
        <f>CD1777*CI1777</f>
        <v/>
      </c>
      <c r="CG1777" s="65">
        <f>F1777-BY1777+1</f>
        <v/>
      </c>
      <c r="CH1777" s="64">
        <f>CE1777*16</f>
        <v/>
      </c>
      <c r="CI1777" s="66">
        <f>VLOOKUP(A1777,[1]DATA!$A$6:$AI$331,34,0)</f>
        <v/>
      </c>
      <c r="CJ1777" s="67">
        <f>VLOOKUP(A1777,[2]CHAMCONG!A$7:CI$333,79,0)</f>
        <v/>
      </c>
      <c r="CK1777" s="68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62">
        <f>COUNTIF($G1778:$BP1778,"a")+COUNTIF($G1778:$BP1778,"r0,a5")/2+COUNTIF($G1778:$BP1778,"p5,a5")/2</f>
        <v/>
      </c>
      <c r="BR1778" s="62">
        <f>COUNTIF($G1778:$BP1778,"d")+COUNTIF($G1778:$BP1778,"r0,d5")/2+COUNTIF($G1778:$BP1778,"p5,d5")/2</f>
        <v/>
      </c>
      <c r="BS1778" s="62">
        <f>COUNTIF($G1778:$BP1778,"b")+COUNTIF($G1778:$BP1778,"r0,b5")/2+COUNTIF($G1778:$BP1778,"p5,b5")/2</f>
        <v/>
      </c>
      <c r="BT1778" s="62">
        <f>COUNTIF($G1778:$BP1778,"c")+COUNTIF($G1778:$BP1778,"r0,c5")/2+COUNTIF($G1778:$BP1778,"p5,c5")/2</f>
        <v/>
      </c>
      <c r="BU1778" s="62">
        <f>COUNTIF($G1778:$BP1778,"KH")+COUNTIF($G1778:$BP1778,"TL")+COUNTIF($G1778:$BP1778,"L")</f>
        <v/>
      </c>
      <c r="BV1778" s="62" t="n"/>
      <c r="BW1778" s="62">
        <f>COUNTIF($G1778:$BP1778,"hh")</f>
        <v/>
      </c>
      <c r="BX1778" s="62">
        <f>COUNTIF($G1778:$BP1778,"nt7")</f>
        <v/>
      </c>
      <c r="BY1778" s="62">
        <f>COUNTIF($G1778:$BP1778,"P")+COUNTIF($G1778:$BP1778,"p5,a5")/2+COUNTIF($G1778:$BP1778,"p5,b5")/2+COUNTIF($G1778:$BP1778,"p5,c5")/2+COUNTIF($G1778:$BP1778,"p5,d5")/2</f>
        <v/>
      </c>
      <c r="BZ1778" s="63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4">
        <f>IF(BZ1778&gt;25,4,IF(BZ1778&gt;18,3,IF(BZ1778&gt;12,2,IF(BZ1778&gt;4,1,0))))-BX1778-2+1</f>
        <v/>
      </c>
      <c r="CE1778" s="30" t="n"/>
      <c r="CF1778" s="64">
        <f>CD1778*CI1778</f>
        <v/>
      </c>
      <c r="CG1778" s="65">
        <f>F1778-BY1778+1</f>
        <v/>
      </c>
      <c r="CH1778" s="64">
        <f>CE1778*16</f>
        <v/>
      </c>
      <c r="CI1778" s="66">
        <f>VLOOKUP(A1778,[1]DATA!$A$6:$AI$331,34,0)</f>
        <v/>
      </c>
      <c r="CJ1778" s="67">
        <f>VLOOKUP(A1778,[2]CHAMCONG!A$7:CI$333,79,0)</f>
        <v/>
      </c>
      <c r="CK1778" s="68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62">
        <f>COUNTIF($G1779:$BP1779,"a")+COUNTIF($G1779:$BP1779,"r0,a5")/2+COUNTIF($G1779:$BP1779,"p5,a5")/2</f>
        <v/>
      </c>
      <c r="BR1779" s="62">
        <f>COUNTIF($G1779:$BP1779,"d")+COUNTIF($G1779:$BP1779,"r0,d5")/2+COUNTIF($G1779:$BP1779,"p5,d5")/2</f>
        <v/>
      </c>
      <c r="BS1779" s="62">
        <f>COUNTIF($G1779:$BP1779,"b")+COUNTIF($G1779:$BP1779,"r0,b5")/2+COUNTIF($G1779:$BP1779,"p5,b5")/2</f>
        <v/>
      </c>
      <c r="BT1779" s="62">
        <f>COUNTIF($G1779:$BP1779,"c")+COUNTIF($G1779:$BP1779,"r0,c5")/2+COUNTIF($G1779:$BP1779,"p5,c5")/2</f>
        <v/>
      </c>
      <c r="BU1779" s="62">
        <f>COUNTIF($G1779:$BP1779,"KH")+COUNTIF($G1779:$BP1779,"TL")+COUNTIF($G1779:$BP1779,"L")</f>
        <v/>
      </c>
      <c r="BV1779" s="62" t="n"/>
      <c r="BW1779" s="62">
        <f>COUNTIF($G1779:$BP1779,"hh")</f>
        <v/>
      </c>
      <c r="BX1779" s="62">
        <f>COUNTIF($G1779:$BP1779,"nt7")</f>
        <v/>
      </c>
      <c r="BY1779" s="62">
        <f>COUNTIF($G1779:$BP1779,"P")+COUNTIF($G1779:$BP1779,"p5,a5")/2+COUNTIF($G1779:$BP1779,"p5,b5")/2+COUNTIF($G1779:$BP1779,"p5,c5")/2+COUNTIF($G1779:$BP1779,"p5,d5")/2</f>
        <v/>
      </c>
      <c r="BZ1779" s="63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4">
        <f>IF(BZ1779&gt;25,4,IF(BZ1779&gt;18,3,IF(BZ1779&gt;12,2,IF(BZ1779&gt;4,1,0))))-BX1779-2+1</f>
        <v/>
      </c>
      <c r="CE1779" s="30" t="n"/>
      <c r="CF1779" s="64">
        <f>CD1779*CI1779</f>
        <v/>
      </c>
      <c r="CG1779" s="65">
        <f>F1779-BY1779+1</f>
        <v/>
      </c>
      <c r="CH1779" s="64">
        <f>CE1779*16</f>
        <v/>
      </c>
      <c r="CI1779" s="66">
        <f>VLOOKUP(A1779,[1]DATA!$A$6:$AI$331,34,0)</f>
        <v/>
      </c>
      <c r="CJ1779" s="67">
        <f>VLOOKUP(A1779,[2]CHAMCONG!A$7:CI$333,79,0)</f>
        <v/>
      </c>
      <c r="CK1779" s="68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62">
        <f>COUNTIF($G1780:$BP1780,"a")+COUNTIF($G1780:$BP1780,"r0,a5")/2+COUNTIF($G1780:$BP1780,"p5,a5")/2</f>
        <v/>
      </c>
      <c r="BR1780" s="62">
        <f>COUNTIF($G1780:$BP1780,"d")+COUNTIF($G1780:$BP1780,"r0,d5")/2+COUNTIF($G1780:$BP1780,"p5,d5")/2</f>
        <v/>
      </c>
      <c r="BS1780" s="62">
        <f>COUNTIF($G1780:$BP1780,"b")+COUNTIF($G1780:$BP1780,"r0,b5")/2+COUNTIF($G1780:$BP1780,"p5,b5")/2</f>
        <v/>
      </c>
      <c r="BT1780" s="62">
        <f>COUNTIF($G1780:$BP1780,"c")+COUNTIF($G1780:$BP1780,"r0,c5")/2+COUNTIF($G1780:$BP1780,"p5,c5")/2</f>
        <v/>
      </c>
      <c r="BU1780" s="62">
        <f>COUNTIF($G1780:$BP1780,"KH")+COUNTIF($G1780:$BP1780,"TL")+COUNTIF($G1780:$BP1780,"L")</f>
        <v/>
      </c>
      <c r="BV1780" s="62" t="n"/>
      <c r="BW1780" s="62">
        <f>COUNTIF($G1780:$BP1780,"hh")</f>
        <v/>
      </c>
      <c r="BX1780" s="62">
        <f>COUNTIF($G1780:$BP1780,"nt7")</f>
        <v/>
      </c>
      <c r="BY1780" s="62">
        <f>COUNTIF($G1780:$BP1780,"P")+COUNTIF($G1780:$BP1780,"p5,a5")/2+COUNTIF($G1780:$BP1780,"p5,b5")/2+COUNTIF($G1780:$BP1780,"p5,c5")/2+COUNTIF($G1780:$BP1780,"p5,d5")/2</f>
        <v/>
      </c>
      <c r="BZ1780" s="63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4">
        <f>IF(BZ1780&gt;25,4,IF(BZ1780&gt;18,3,IF(BZ1780&gt;12,2,IF(BZ1780&gt;4,1,0))))-BX1780-2+1</f>
        <v/>
      </c>
      <c r="CE1780" s="30" t="n"/>
      <c r="CF1780" s="64">
        <f>CD1780*CI1780</f>
        <v/>
      </c>
      <c r="CG1780" s="65">
        <f>F1780-BY1780+1</f>
        <v/>
      </c>
      <c r="CH1780" s="64">
        <f>CE1780*16</f>
        <v/>
      </c>
      <c r="CI1780" s="66">
        <f>VLOOKUP(A1780,[1]DATA!$A$6:$AI$331,34,0)</f>
        <v/>
      </c>
      <c r="CJ1780" s="67">
        <f>VLOOKUP(A1780,[2]CHAMCONG!A$7:CI$333,79,0)</f>
        <v/>
      </c>
      <c r="CK1780" s="68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62">
        <f>COUNTIF($G1781:$BP1781,"a")+COUNTIF($G1781:$BP1781,"r0,a5")/2+COUNTIF($G1781:$BP1781,"p5,a5")/2</f>
        <v/>
      </c>
      <c r="BR1781" s="62">
        <f>COUNTIF($G1781:$BP1781,"d")+COUNTIF($G1781:$BP1781,"r0,d5")/2+COUNTIF($G1781:$BP1781,"p5,d5")/2</f>
        <v/>
      </c>
      <c r="BS1781" s="62">
        <f>COUNTIF($G1781:$BP1781,"b")+COUNTIF($G1781:$BP1781,"r0,b5")/2+COUNTIF($G1781:$BP1781,"p5,b5")/2</f>
        <v/>
      </c>
      <c r="BT1781" s="62">
        <f>COUNTIF($G1781:$BP1781,"c")+COUNTIF($G1781:$BP1781,"r0,c5")/2+COUNTIF($G1781:$BP1781,"p5,c5")/2</f>
        <v/>
      </c>
      <c r="BU1781" s="62">
        <f>COUNTIF($G1781:$BP1781,"KH")+COUNTIF($G1781:$BP1781,"TL")+COUNTIF($G1781:$BP1781,"L")</f>
        <v/>
      </c>
      <c r="BV1781" s="62" t="n"/>
      <c r="BW1781" s="62">
        <f>COUNTIF($G1781:$BP1781,"hh")</f>
        <v/>
      </c>
      <c r="BX1781" s="62">
        <f>COUNTIF($G1781:$BP1781,"nt7")</f>
        <v/>
      </c>
      <c r="BY1781" s="62">
        <f>COUNTIF($G1781:$BP1781,"P")+COUNTIF($G1781:$BP1781,"p5,a5")/2+COUNTIF($G1781:$BP1781,"p5,b5")/2+COUNTIF($G1781:$BP1781,"p5,c5")/2+COUNTIF($G1781:$BP1781,"p5,d5")/2</f>
        <v/>
      </c>
      <c r="BZ1781" s="63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4">
        <f>IF(BZ1781&gt;25,4,IF(BZ1781&gt;18,3,IF(BZ1781&gt;12,2,IF(BZ1781&gt;4,1,0))))-BX1781-2+1</f>
        <v/>
      </c>
      <c r="CE1781" s="30" t="n"/>
      <c r="CF1781" s="64">
        <f>CD1781*CI1781</f>
        <v/>
      </c>
      <c r="CG1781" s="65">
        <f>F1781-BY1781+1</f>
        <v/>
      </c>
      <c r="CH1781" s="64">
        <f>CE1781*16</f>
        <v/>
      </c>
      <c r="CI1781" s="66">
        <f>VLOOKUP(A1781,[1]DATA!$A$6:$AI$331,34,0)</f>
        <v/>
      </c>
      <c r="CJ1781" s="67">
        <f>VLOOKUP(A1781,[2]CHAMCONG!A$7:CI$333,79,0)</f>
        <v/>
      </c>
      <c r="CK1781" s="68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62">
        <f>COUNTIF($G1782:$BP1782,"a")+COUNTIF($G1782:$BP1782,"r0,a5")/2+COUNTIF($G1782:$BP1782,"p5,a5")/2</f>
        <v/>
      </c>
      <c r="BR1782" s="62">
        <f>COUNTIF($G1782:$BP1782,"d")+COUNTIF($G1782:$BP1782,"r0,d5")/2+COUNTIF($G1782:$BP1782,"p5,d5")/2</f>
        <v/>
      </c>
      <c r="BS1782" s="62">
        <f>COUNTIF($G1782:$BP1782,"b")+COUNTIF($G1782:$BP1782,"r0,b5")/2+COUNTIF($G1782:$BP1782,"p5,b5")/2</f>
        <v/>
      </c>
      <c r="BT1782" s="62">
        <f>COUNTIF($G1782:$BP1782,"c")+COUNTIF($G1782:$BP1782,"r0,c5")/2+COUNTIF($G1782:$BP1782,"p5,c5")/2</f>
        <v/>
      </c>
      <c r="BU1782" s="62">
        <f>COUNTIF($G1782:$BP1782,"KH")+COUNTIF($G1782:$BP1782,"TL")+COUNTIF($G1782:$BP1782,"L")</f>
        <v/>
      </c>
      <c r="BV1782" s="62" t="n"/>
      <c r="BW1782" s="62">
        <f>COUNTIF($G1782:$BP1782,"hh")</f>
        <v/>
      </c>
      <c r="BX1782" s="62">
        <f>COUNTIF($G1782:$BP1782,"nt7")</f>
        <v/>
      </c>
      <c r="BY1782" s="62">
        <f>COUNTIF($G1782:$BP1782,"P")+COUNTIF($G1782:$BP1782,"p5,a5")/2+COUNTIF($G1782:$BP1782,"p5,b5")/2+COUNTIF($G1782:$BP1782,"p5,c5")/2+COUNTIF($G1782:$BP1782,"p5,d5")/2</f>
        <v/>
      </c>
      <c r="BZ1782" s="63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4">
        <f>IF(BZ1782&gt;25,4,IF(BZ1782&gt;18,3,IF(BZ1782&gt;12,2,IF(BZ1782&gt;4,1,0))))-BX1782-2+1</f>
        <v/>
      </c>
      <c r="CE1782" s="30" t="n"/>
      <c r="CF1782" s="64">
        <f>CD1782*CI1782</f>
        <v/>
      </c>
      <c r="CG1782" s="65">
        <f>F1782-BY1782+1</f>
        <v/>
      </c>
      <c r="CH1782" s="64">
        <f>CE1782*16</f>
        <v/>
      </c>
      <c r="CI1782" s="66">
        <f>VLOOKUP(A1782,[1]DATA!$A$6:$AI$331,34,0)</f>
        <v/>
      </c>
      <c r="CJ1782" s="67">
        <f>VLOOKUP(A1782,[2]CHAMCONG!A$7:CI$333,79,0)</f>
        <v/>
      </c>
      <c r="CK1782" s="68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62">
        <f>COUNTIF($G1783:$BP1783,"a")+COUNTIF($G1783:$BP1783,"r0,a5")/2+COUNTIF($G1783:$BP1783,"p5,a5")/2</f>
        <v/>
      </c>
      <c r="BR1783" s="62">
        <f>COUNTIF($G1783:$BP1783,"d")+COUNTIF($G1783:$BP1783,"r0,d5")/2+COUNTIF($G1783:$BP1783,"p5,d5")/2</f>
        <v/>
      </c>
      <c r="BS1783" s="62">
        <f>COUNTIF($G1783:$BP1783,"b")+COUNTIF($G1783:$BP1783,"r0,b5")/2+COUNTIF($G1783:$BP1783,"p5,b5")/2</f>
        <v/>
      </c>
      <c r="BT1783" s="62">
        <f>COUNTIF($G1783:$BP1783,"c")+COUNTIF($G1783:$BP1783,"r0,c5")/2+COUNTIF($G1783:$BP1783,"p5,c5")/2</f>
        <v/>
      </c>
      <c r="BU1783" s="62">
        <f>COUNTIF($G1783:$BP1783,"KH")+COUNTIF($G1783:$BP1783,"TL")+COUNTIF($G1783:$BP1783,"L")</f>
        <v/>
      </c>
      <c r="BV1783" s="62" t="n"/>
      <c r="BW1783" s="62">
        <f>COUNTIF($G1783:$BP1783,"hh")</f>
        <v/>
      </c>
      <c r="BX1783" s="62">
        <f>COUNTIF($G1783:$BP1783,"nt7")</f>
        <v/>
      </c>
      <c r="BY1783" s="62">
        <f>COUNTIF($G1783:$BP1783,"P")+COUNTIF($G1783:$BP1783,"p5,a5")/2+COUNTIF($G1783:$BP1783,"p5,b5")/2+COUNTIF($G1783:$BP1783,"p5,c5")/2+COUNTIF($G1783:$BP1783,"p5,d5")/2</f>
        <v/>
      </c>
      <c r="BZ1783" s="63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4">
        <f>IF(BZ1783&gt;25,4,IF(BZ1783&gt;18,3,IF(BZ1783&gt;12,2,IF(BZ1783&gt;4,1,0))))-BX1783-2+1</f>
        <v/>
      </c>
      <c r="CE1783" s="30" t="n"/>
      <c r="CF1783" s="64">
        <f>CD1783*CI1783</f>
        <v/>
      </c>
      <c r="CG1783" s="65">
        <f>F1783-BY1783+1</f>
        <v/>
      </c>
      <c r="CH1783" s="64">
        <f>CE1783*16</f>
        <v/>
      </c>
      <c r="CI1783" s="66">
        <f>VLOOKUP(A1783,[1]DATA!$A$6:$AI$331,34,0)</f>
        <v/>
      </c>
      <c r="CJ1783" s="67">
        <f>VLOOKUP(A1783,[2]CHAMCONG!A$7:CI$333,79,0)</f>
        <v/>
      </c>
      <c r="CK1783" s="68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62">
        <f>COUNTIF($G1784:$BP1784,"a")+COUNTIF($G1784:$BP1784,"r0,a5")/2+COUNTIF($G1784:$BP1784,"p5,a5")/2</f>
        <v/>
      </c>
      <c r="BR1784" s="62">
        <f>COUNTIF($G1784:$BP1784,"d")+COUNTIF($G1784:$BP1784,"r0,d5")/2+COUNTIF($G1784:$BP1784,"p5,d5")/2</f>
        <v/>
      </c>
      <c r="BS1784" s="62">
        <f>COUNTIF($G1784:$BP1784,"b")+COUNTIF($G1784:$BP1784,"r0,b5")/2+COUNTIF($G1784:$BP1784,"p5,b5")/2</f>
        <v/>
      </c>
      <c r="BT1784" s="62">
        <f>COUNTIF($G1784:$BP1784,"c")+COUNTIF($G1784:$BP1784,"r0,c5")/2+COUNTIF($G1784:$BP1784,"p5,c5")/2</f>
        <v/>
      </c>
      <c r="BU1784" s="62">
        <f>COUNTIF($G1784:$BP1784,"KH")+COUNTIF($G1784:$BP1784,"TL")+COUNTIF($G1784:$BP1784,"L")</f>
        <v/>
      </c>
      <c r="BV1784" s="62" t="n"/>
      <c r="BW1784" s="62">
        <f>COUNTIF($G1784:$BP1784,"hh")</f>
        <v/>
      </c>
      <c r="BX1784" s="62">
        <f>COUNTIF($G1784:$BP1784,"nt7")</f>
        <v/>
      </c>
      <c r="BY1784" s="62">
        <f>COUNTIF($G1784:$BP1784,"P")+COUNTIF($G1784:$BP1784,"p5,a5")/2+COUNTIF($G1784:$BP1784,"p5,b5")/2+COUNTIF($G1784:$BP1784,"p5,c5")/2+COUNTIF($G1784:$BP1784,"p5,d5")/2</f>
        <v/>
      </c>
      <c r="BZ1784" s="63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4">
        <f>IF(BZ1784&gt;25,4,IF(BZ1784&gt;18,3,IF(BZ1784&gt;12,2,IF(BZ1784&gt;4,1,0))))-BX1784-2+1</f>
        <v/>
      </c>
      <c r="CE1784" s="30" t="n"/>
      <c r="CF1784" s="64">
        <f>CD1784*CI1784</f>
        <v/>
      </c>
      <c r="CG1784" s="65">
        <f>F1784-BY1784+1</f>
        <v/>
      </c>
      <c r="CH1784" s="64">
        <f>CE1784*16</f>
        <v/>
      </c>
      <c r="CI1784" s="66">
        <f>VLOOKUP(A1784,[1]DATA!$A$6:$AI$331,34,0)</f>
        <v/>
      </c>
      <c r="CJ1784" s="67">
        <f>VLOOKUP(A1784,[2]CHAMCONG!A$7:CI$333,79,0)</f>
        <v/>
      </c>
      <c r="CK1784" s="68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62">
        <f>COUNTIF($G1785:$BP1785,"a")+COUNTIF($G1785:$BP1785,"r0,a5")/2+COUNTIF($G1785:$BP1785,"p5,a5")/2</f>
        <v/>
      </c>
      <c r="BR1785" s="62">
        <f>COUNTIF($G1785:$BP1785,"d")+COUNTIF($G1785:$BP1785,"r0,d5")/2+COUNTIF($G1785:$BP1785,"p5,d5")/2</f>
        <v/>
      </c>
      <c r="BS1785" s="62">
        <f>COUNTIF($G1785:$BP1785,"b")+COUNTIF($G1785:$BP1785,"r0,b5")/2+COUNTIF($G1785:$BP1785,"p5,b5")/2</f>
        <v/>
      </c>
      <c r="BT1785" s="62">
        <f>COUNTIF($G1785:$BP1785,"c")+COUNTIF($G1785:$BP1785,"r0,c5")/2+COUNTIF($G1785:$BP1785,"p5,c5")/2</f>
        <v/>
      </c>
      <c r="BU1785" s="62">
        <f>COUNTIF($G1785:$BP1785,"KH")+COUNTIF($G1785:$BP1785,"TL")+COUNTIF($G1785:$BP1785,"L")</f>
        <v/>
      </c>
      <c r="BV1785" s="62" t="n"/>
      <c r="BW1785" s="62">
        <f>COUNTIF($G1785:$BP1785,"hh")</f>
        <v/>
      </c>
      <c r="BX1785" s="62">
        <f>COUNTIF($G1785:$BP1785,"nt7")</f>
        <v/>
      </c>
      <c r="BY1785" s="62">
        <f>COUNTIF($G1785:$BP1785,"P")+COUNTIF($G1785:$BP1785,"p5,a5")/2+COUNTIF($G1785:$BP1785,"p5,b5")/2+COUNTIF($G1785:$BP1785,"p5,c5")/2+COUNTIF($G1785:$BP1785,"p5,d5")/2</f>
        <v/>
      </c>
      <c r="BZ1785" s="63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4">
        <f>IF(BZ1785&gt;25,4,IF(BZ1785&gt;18,3,IF(BZ1785&gt;12,2,IF(BZ1785&gt;4,1,0))))-BX1785-2+1</f>
        <v/>
      </c>
      <c r="CE1785" s="30" t="n"/>
      <c r="CF1785" s="64">
        <f>CD1785*CI1785</f>
        <v/>
      </c>
      <c r="CG1785" s="65">
        <f>F1785-BY1785+1</f>
        <v/>
      </c>
      <c r="CH1785" s="64">
        <f>CE1785*16</f>
        <v/>
      </c>
      <c r="CI1785" s="66">
        <f>VLOOKUP(A1785,[1]DATA!$A$6:$AI$331,34,0)</f>
        <v/>
      </c>
      <c r="CJ1785" s="67">
        <f>VLOOKUP(A1785,[2]CHAMCONG!A$7:CI$333,79,0)</f>
        <v/>
      </c>
      <c r="CK1785" s="68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62">
        <f>COUNTIF($G1786:$BP1786,"a")+COUNTIF($G1786:$BP1786,"r0,a5")/2+COUNTIF($G1786:$BP1786,"p5,a5")/2</f>
        <v/>
      </c>
      <c r="BR1786" s="62">
        <f>COUNTIF($G1786:$BP1786,"d")+COUNTIF($G1786:$BP1786,"r0,d5")/2+COUNTIF($G1786:$BP1786,"p5,d5")/2</f>
        <v/>
      </c>
      <c r="BS1786" s="62">
        <f>COUNTIF($G1786:$BP1786,"b")+COUNTIF($G1786:$BP1786,"r0,b5")/2+COUNTIF($G1786:$BP1786,"p5,b5")/2</f>
        <v/>
      </c>
      <c r="BT1786" s="62">
        <f>COUNTIF($G1786:$BP1786,"c")+COUNTIF($G1786:$BP1786,"r0,c5")/2+COUNTIF($G1786:$BP1786,"p5,c5")/2</f>
        <v/>
      </c>
      <c r="BU1786" s="62">
        <f>COUNTIF($G1786:$BP1786,"KH")+COUNTIF($G1786:$BP1786,"TL")+COUNTIF($G1786:$BP1786,"L")</f>
        <v/>
      </c>
      <c r="BV1786" s="62" t="n"/>
      <c r="BW1786" s="62">
        <f>COUNTIF($G1786:$BP1786,"hh")</f>
        <v/>
      </c>
      <c r="BX1786" s="62">
        <f>COUNTIF($G1786:$BP1786,"nt7")</f>
        <v/>
      </c>
      <c r="BY1786" s="62">
        <f>COUNTIF($G1786:$BP1786,"P")+COUNTIF($G1786:$BP1786,"p5,a5")/2+COUNTIF($G1786:$BP1786,"p5,b5")/2+COUNTIF($G1786:$BP1786,"p5,c5")/2+COUNTIF($G1786:$BP1786,"p5,d5")/2</f>
        <v/>
      </c>
      <c r="BZ1786" s="63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4">
        <f>IF(BZ1786&gt;25,4,IF(BZ1786&gt;18,3,IF(BZ1786&gt;12,2,IF(BZ1786&gt;4,1,0))))-BX1786-2+1</f>
        <v/>
      </c>
      <c r="CE1786" s="30" t="n"/>
      <c r="CF1786" s="64">
        <f>CD1786*CI1786</f>
        <v/>
      </c>
      <c r="CG1786" s="65">
        <f>F1786-BY1786+1</f>
        <v/>
      </c>
      <c r="CH1786" s="64">
        <f>CE1786*16</f>
        <v/>
      </c>
      <c r="CI1786" s="66">
        <f>VLOOKUP(A1786,[1]DATA!$A$6:$AI$331,34,0)</f>
        <v/>
      </c>
      <c r="CJ1786" s="67">
        <f>VLOOKUP(A1786,[2]CHAMCONG!A$7:CI$333,79,0)</f>
        <v/>
      </c>
      <c r="CK1786" s="68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62">
        <f>COUNTIF($G1787:$BP1787,"a")+COUNTIF($G1787:$BP1787,"r0,a5")/2+COUNTIF($G1787:$BP1787,"p5,a5")/2</f>
        <v/>
      </c>
      <c r="BR1787" s="62">
        <f>COUNTIF($G1787:$BP1787,"d")+COUNTIF($G1787:$BP1787,"r0,d5")/2+COUNTIF($G1787:$BP1787,"p5,d5")/2</f>
        <v/>
      </c>
      <c r="BS1787" s="62">
        <f>COUNTIF($G1787:$BP1787,"b")+COUNTIF($G1787:$BP1787,"r0,b5")/2+COUNTIF($G1787:$BP1787,"p5,b5")/2</f>
        <v/>
      </c>
      <c r="BT1787" s="62">
        <f>COUNTIF($G1787:$BP1787,"c")+COUNTIF($G1787:$BP1787,"r0,c5")/2+COUNTIF($G1787:$BP1787,"p5,c5")/2</f>
        <v/>
      </c>
      <c r="BU1787" s="62">
        <f>COUNTIF($G1787:$BP1787,"KH")+COUNTIF($G1787:$BP1787,"TL")+COUNTIF($G1787:$BP1787,"L")</f>
        <v/>
      </c>
      <c r="BV1787" s="62" t="n"/>
      <c r="BW1787" s="62">
        <f>COUNTIF($G1787:$BP1787,"hh")</f>
        <v/>
      </c>
      <c r="BX1787" s="62">
        <f>COUNTIF($G1787:$BP1787,"nt7")</f>
        <v/>
      </c>
      <c r="BY1787" s="62">
        <f>COUNTIF($G1787:$BP1787,"P")+COUNTIF($G1787:$BP1787,"p5,a5")/2+COUNTIF($G1787:$BP1787,"p5,b5")/2+COUNTIF($G1787:$BP1787,"p5,c5")/2+COUNTIF($G1787:$BP1787,"p5,d5")/2</f>
        <v/>
      </c>
      <c r="BZ1787" s="63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4">
        <f>IF(BZ1787&gt;25,4,IF(BZ1787&gt;18,3,IF(BZ1787&gt;12,2,IF(BZ1787&gt;4,1,0))))-BX1787-2+1</f>
        <v/>
      </c>
      <c r="CE1787" s="30" t="n"/>
      <c r="CF1787" s="64">
        <f>CD1787*CI1787</f>
        <v/>
      </c>
      <c r="CG1787" s="65">
        <f>F1787-BY1787+1</f>
        <v/>
      </c>
      <c r="CH1787" s="64">
        <f>CE1787*16</f>
        <v/>
      </c>
      <c r="CI1787" s="66">
        <f>VLOOKUP(A1787,[1]DATA!$A$6:$AI$331,34,0)</f>
        <v/>
      </c>
      <c r="CJ1787" s="67">
        <f>VLOOKUP(A1787,[2]CHAMCONG!A$7:CI$333,79,0)</f>
        <v/>
      </c>
      <c r="CK1787" s="68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62">
        <f>COUNTIF($G1788:$BP1788,"a")+COUNTIF($G1788:$BP1788,"r0,a5")/2+COUNTIF($G1788:$BP1788,"p5,a5")/2</f>
        <v/>
      </c>
      <c r="BR1788" s="62">
        <f>COUNTIF($G1788:$BP1788,"d")+COUNTIF($G1788:$BP1788,"r0,d5")/2+COUNTIF($G1788:$BP1788,"p5,d5")/2</f>
        <v/>
      </c>
      <c r="BS1788" s="62">
        <f>COUNTIF($G1788:$BP1788,"b")+COUNTIF($G1788:$BP1788,"r0,b5")/2+COUNTIF($G1788:$BP1788,"p5,b5")/2</f>
        <v/>
      </c>
      <c r="BT1788" s="62">
        <f>COUNTIF($G1788:$BP1788,"c")+COUNTIF($G1788:$BP1788,"r0,c5")/2+COUNTIF($G1788:$BP1788,"p5,c5")/2</f>
        <v/>
      </c>
      <c r="BU1788" s="62">
        <f>COUNTIF($G1788:$BP1788,"KH")+COUNTIF($G1788:$BP1788,"TL")+COUNTIF($G1788:$BP1788,"L")</f>
        <v/>
      </c>
      <c r="BV1788" s="62" t="n"/>
      <c r="BW1788" s="62">
        <f>COUNTIF($G1788:$BP1788,"hh")</f>
        <v/>
      </c>
      <c r="BX1788" s="62">
        <f>COUNTIF($G1788:$BP1788,"nt7")</f>
        <v/>
      </c>
      <c r="BY1788" s="62">
        <f>COUNTIF($G1788:$BP1788,"P")+COUNTIF($G1788:$BP1788,"p5,a5")/2+COUNTIF($G1788:$BP1788,"p5,b5")/2+COUNTIF($G1788:$BP1788,"p5,c5")/2+COUNTIF($G1788:$BP1788,"p5,d5")/2</f>
        <v/>
      </c>
      <c r="BZ1788" s="63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4">
        <f>IF(BZ1788&gt;25,4,IF(BZ1788&gt;18,3,IF(BZ1788&gt;12,2,IF(BZ1788&gt;4,1,0))))-BX1788-2+1</f>
        <v/>
      </c>
      <c r="CE1788" s="30" t="n"/>
      <c r="CF1788" s="64">
        <f>CD1788*CI1788</f>
        <v/>
      </c>
      <c r="CG1788" s="65">
        <f>F1788-BY1788+1</f>
        <v/>
      </c>
      <c r="CH1788" s="64">
        <f>CE1788*16</f>
        <v/>
      </c>
      <c r="CI1788" s="66">
        <f>VLOOKUP(A1788,[1]DATA!$A$6:$AI$331,34,0)</f>
        <v/>
      </c>
      <c r="CJ1788" s="67">
        <f>VLOOKUP(A1788,[2]CHAMCONG!A$7:CI$333,79,0)</f>
        <v/>
      </c>
      <c r="CK1788" s="68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62">
        <f>COUNTIF($G1789:$BP1789,"a")+COUNTIF($G1789:$BP1789,"r0,a5")/2+COUNTIF($G1789:$BP1789,"p5,a5")/2</f>
        <v/>
      </c>
      <c r="BR1789" s="62">
        <f>COUNTIF($G1789:$BP1789,"d")+COUNTIF($G1789:$BP1789,"r0,d5")/2+COUNTIF($G1789:$BP1789,"p5,d5")/2</f>
        <v/>
      </c>
      <c r="BS1789" s="62">
        <f>COUNTIF($G1789:$BP1789,"b")+COUNTIF($G1789:$BP1789,"r0,b5")/2+COUNTIF($G1789:$BP1789,"p5,b5")/2</f>
        <v/>
      </c>
      <c r="BT1789" s="62">
        <f>COUNTIF($G1789:$BP1789,"c")+COUNTIF($G1789:$BP1789,"r0,c5")/2+COUNTIF($G1789:$BP1789,"p5,c5")/2</f>
        <v/>
      </c>
      <c r="BU1789" s="62">
        <f>COUNTIF($G1789:$BP1789,"KH")+COUNTIF($G1789:$BP1789,"TL")+COUNTIF($G1789:$BP1789,"L")</f>
        <v/>
      </c>
      <c r="BV1789" s="62" t="n"/>
      <c r="BW1789" s="62">
        <f>COUNTIF($G1789:$BP1789,"hh")</f>
        <v/>
      </c>
      <c r="BX1789" s="62">
        <f>COUNTIF($G1789:$BP1789,"nt7")</f>
        <v/>
      </c>
      <c r="BY1789" s="62">
        <f>COUNTIF($G1789:$BP1789,"P")+COUNTIF($G1789:$BP1789,"p5,a5")/2+COUNTIF($G1789:$BP1789,"p5,b5")/2+COUNTIF($G1789:$BP1789,"p5,c5")/2+COUNTIF($G1789:$BP1789,"p5,d5")/2</f>
        <v/>
      </c>
      <c r="BZ1789" s="63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4">
        <f>IF(BZ1789&gt;25,4,IF(BZ1789&gt;18,3,IF(BZ1789&gt;12,2,IF(BZ1789&gt;4,1,0))))-BX1789-2+1</f>
        <v/>
      </c>
      <c r="CE1789" s="30" t="n"/>
      <c r="CF1789" s="64">
        <f>CD1789*CI1789</f>
        <v/>
      </c>
      <c r="CG1789" s="65">
        <f>F1789-BY1789+1</f>
        <v/>
      </c>
      <c r="CH1789" s="64">
        <f>CE1789*16</f>
        <v/>
      </c>
      <c r="CI1789" s="66">
        <f>VLOOKUP(A1789,[1]DATA!$A$6:$AI$331,34,0)</f>
        <v/>
      </c>
      <c r="CJ1789" s="67">
        <f>VLOOKUP(A1789,[2]CHAMCONG!A$7:CI$333,79,0)</f>
        <v/>
      </c>
      <c r="CK1789" s="68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62">
        <f>COUNTIF($G1790:$BP1790,"a")+COUNTIF($G1790:$BP1790,"r0,a5")/2+COUNTIF($G1790:$BP1790,"p5,a5")/2</f>
        <v/>
      </c>
      <c r="BR1790" s="62">
        <f>COUNTIF($G1790:$BP1790,"d")+COUNTIF($G1790:$BP1790,"r0,d5")/2+COUNTIF($G1790:$BP1790,"p5,d5")/2</f>
        <v/>
      </c>
      <c r="BS1790" s="62">
        <f>COUNTIF($G1790:$BP1790,"b")+COUNTIF($G1790:$BP1790,"r0,b5")/2+COUNTIF($G1790:$BP1790,"p5,b5")/2</f>
        <v/>
      </c>
      <c r="BT1790" s="62">
        <f>COUNTIF($G1790:$BP1790,"c")+COUNTIF($G1790:$BP1790,"r0,c5")/2+COUNTIF($G1790:$BP1790,"p5,c5")/2</f>
        <v/>
      </c>
      <c r="BU1790" s="62">
        <f>COUNTIF($G1790:$BP1790,"KH")+COUNTIF($G1790:$BP1790,"TL")+COUNTIF($G1790:$BP1790,"L")</f>
        <v/>
      </c>
      <c r="BV1790" s="62" t="n"/>
      <c r="BW1790" s="62">
        <f>COUNTIF($G1790:$BP1790,"hh")</f>
        <v/>
      </c>
      <c r="BX1790" s="62">
        <f>COUNTIF($G1790:$BP1790,"nt7")</f>
        <v/>
      </c>
      <c r="BY1790" s="62">
        <f>COUNTIF($G1790:$BP1790,"P")+COUNTIF($G1790:$BP1790,"p5,a5")/2+COUNTIF($G1790:$BP1790,"p5,b5")/2+COUNTIF($G1790:$BP1790,"p5,c5")/2+COUNTIF($G1790:$BP1790,"p5,d5")/2</f>
        <v/>
      </c>
      <c r="BZ1790" s="63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4">
        <f>IF(BZ1790&gt;25,4,IF(BZ1790&gt;18,3,IF(BZ1790&gt;12,2,IF(BZ1790&gt;4,1,0))))-BX1790-2+1</f>
        <v/>
      </c>
      <c r="CE1790" s="30" t="n"/>
      <c r="CF1790" s="64">
        <f>CD1790*CI1790</f>
        <v/>
      </c>
      <c r="CG1790" s="65">
        <f>F1790-BY1790+1</f>
        <v/>
      </c>
      <c r="CH1790" s="64">
        <f>CE1790*16</f>
        <v/>
      </c>
      <c r="CI1790" s="66">
        <f>VLOOKUP(A1790,[1]DATA!$A$6:$AI$331,34,0)</f>
        <v/>
      </c>
      <c r="CJ1790" s="67">
        <f>VLOOKUP(A1790,[2]CHAMCONG!A$7:CI$333,79,0)</f>
        <v/>
      </c>
      <c r="CK1790" s="68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62">
        <f>COUNTIF($G1791:$BP1791,"a")+COUNTIF($G1791:$BP1791,"r0,a5")/2+COUNTIF($G1791:$BP1791,"p5,a5")/2</f>
        <v/>
      </c>
      <c r="BR1791" s="62">
        <f>COUNTIF($G1791:$BP1791,"d")+COUNTIF($G1791:$BP1791,"r0,d5")/2+COUNTIF($G1791:$BP1791,"p5,d5")/2</f>
        <v/>
      </c>
      <c r="BS1791" s="62">
        <f>COUNTIF($G1791:$BP1791,"b")+COUNTIF($G1791:$BP1791,"r0,b5")/2+COUNTIF($G1791:$BP1791,"p5,b5")/2</f>
        <v/>
      </c>
      <c r="BT1791" s="62">
        <f>COUNTIF($G1791:$BP1791,"c")+COUNTIF($G1791:$BP1791,"r0,c5")/2+COUNTIF($G1791:$BP1791,"p5,c5")/2</f>
        <v/>
      </c>
      <c r="BU1791" s="62">
        <f>COUNTIF($G1791:$BP1791,"KH")+COUNTIF($G1791:$BP1791,"TL")+COUNTIF($G1791:$BP1791,"L")</f>
        <v/>
      </c>
      <c r="BV1791" s="62" t="n"/>
      <c r="BW1791" s="62">
        <f>COUNTIF($G1791:$BP1791,"hh")</f>
        <v/>
      </c>
      <c r="BX1791" s="62">
        <f>COUNTIF($G1791:$BP1791,"nt7")</f>
        <v/>
      </c>
      <c r="BY1791" s="62">
        <f>COUNTIF($G1791:$BP1791,"P")+COUNTIF($G1791:$BP1791,"p5,a5")/2+COUNTIF($G1791:$BP1791,"p5,b5")/2+COUNTIF($G1791:$BP1791,"p5,c5")/2+COUNTIF($G1791:$BP1791,"p5,d5")/2</f>
        <v/>
      </c>
      <c r="BZ1791" s="63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4">
        <f>IF(BZ1791&gt;25,4,IF(BZ1791&gt;18,3,IF(BZ1791&gt;12,2,IF(BZ1791&gt;4,1,0))))-BX1791-2+1</f>
        <v/>
      </c>
      <c r="CE1791" s="30" t="n"/>
      <c r="CF1791" s="64">
        <f>CD1791*CI1791</f>
        <v/>
      </c>
      <c r="CG1791" s="65">
        <f>F1791-BY1791+1</f>
        <v/>
      </c>
      <c r="CH1791" s="64">
        <f>CE1791*16</f>
        <v/>
      </c>
      <c r="CI1791" s="66">
        <f>VLOOKUP(A1791,[1]DATA!$A$6:$AI$331,34,0)</f>
        <v/>
      </c>
      <c r="CJ1791" s="67">
        <f>VLOOKUP(A1791,[2]CHAMCONG!A$7:CI$333,79,0)</f>
        <v/>
      </c>
      <c r="CK1791" s="68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62">
        <f>COUNTIF($G1792:$BP1792,"a")+COUNTIF($G1792:$BP1792,"r0,a5")/2+COUNTIF($G1792:$BP1792,"p5,a5")/2</f>
        <v/>
      </c>
      <c r="BR1792" s="62">
        <f>COUNTIF($G1792:$BP1792,"d")+COUNTIF($G1792:$BP1792,"r0,d5")/2+COUNTIF($G1792:$BP1792,"p5,d5")/2</f>
        <v/>
      </c>
      <c r="BS1792" s="62">
        <f>COUNTIF($G1792:$BP1792,"b")+COUNTIF($G1792:$BP1792,"r0,b5")/2+COUNTIF($G1792:$BP1792,"p5,b5")/2</f>
        <v/>
      </c>
      <c r="BT1792" s="62">
        <f>COUNTIF($G1792:$BP1792,"c")+COUNTIF($G1792:$BP1792,"r0,c5")/2+COUNTIF($G1792:$BP1792,"p5,c5")/2</f>
        <v/>
      </c>
      <c r="BU1792" s="62">
        <f>COUNTIF($G1792:$BP1792,"KH")+COUNTIF($G1792:$BP1792,"TL")+COUNTIF($G1792:$BP1792,"L")</f>
        <v/>
      </c>
      <c r="BV1792" s="62" t="n"/>
      <c r="BW1792" s="62">
        <f>COUNTIF($G1792:$BP1792,"hh")</f>
        <v/>
      </c>
      <c r="BX1792" s="62">
        <f>COUNTIF($G1792:$BP1792,"nt7")</f>
        <v/>
      </c>
      <c r="BY1792" s="62">
        <f>COUNTIF($G1792:$BP1792,"P")+COUNTIF($G1792:$BP1792,"p5,a5")/2+COUNTIF($G1792:$BP1792,"p5,b5")/2+COUNTIF($G1792:$BP1792,"p5,c5")/2+COUNTIF($G1792:$BP1792,"p5,d5")/2</f>
        <v/>
      </c>
      <c r="BZ1792" s="63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4">
        <f>IF(BZ1792&gt;25,4,IF(BZ1792&gt;18,3,IF(BZ1792&gt;12,2,IF(BZ1792&gt;4,1,0))))-BX1792-2+1</f>
        <v/>
      </c>
      <c r="CE1792" s="30" t="n"/>
      <c r="CF1792" s="64">
        <f>CD1792*CI1792</f>
        <v/>
      </c>
      <c r="CG1792" s="65">
        <f>F1792-BY1792+1</f>
        <v/>
      </c>
      <c r="CH1792" s="64">
        <f>CE1792*16</f>
        <v/>
      </c>
      <c r="CI1792" s="66">
        <f>VLOOKUP(A1792,[1]DATA!$A$6:$AI$331,34,0)</f>
        <v/>
      </c>
      <c r="CJ1792" s="67">
        <f>VLOOKUP(A1792,[2]CHAMCONG!A$7:CI$333,79,0)</f>
        <v/>
      </c>
      <c r="CK1792" s="68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62">
        <f>COUNTIF($G1793:$BP1793,"a")+COUNTIF($G1793:$BP1793,"r0,a5")/2+COUNTIF($G1793:$BP1793,"p5,a5")/2</f>
        <v/>
      </c>
      <c r="BR1793" s="62">
        <f>COUNTIF($G1793:$BP1793,"d")+COUNTIF($G1793:$BP1793,"r0,d5")/2+COUNTIF($G1793:$BP1793,"p5,d5")/2</f>
        <v/>
      </c>
      <c r="BS1793" s="62">
        <f>COUNTIF($G1793:$BP1793,"b")+COUNTIF($G1793:$BP1793,"r0,b5")/2+COUNTIF($G1793:$BP1793,"p5,b5")/2</f>
        <v/>
      </c>
      <c r="BT1793" s="62">
        <f>COUNTIF($G1793:$BP1793,"c")+COUNTIF($G1793:$BP1793,"r0,c5")/2+COUNTIF($G1793:$BP1793,"p5,c5")/2</f>
        <v/>
      </c>
      <c r="BU1793" s="62">
        <f>COUNTIF($G1793:$BP1793,"KH")+COUNTIF($G1793:$BP1793,"TL")+COUNTIF($G1793:$BP1793,"L")</f>
        <v/>
      </c>
      <c r="BV1793" s="62" t="n"/>
      <c r="BW1793" s="62">
        <f>COUNTIF($G1793:$BP1793,"hh")</f>
        <v/>
      </c>
      <c r="BX1793" s="62">
        <f>COUNTIF($G1793:$BP1793,"nt7")</f>
        <v/>
      </c>
      <c r="BY1793" s="62">
        <f>COUNTIF($G1793:$BP1793,"P")+COUNTIF($G1793:$BP1793,"p5,a5")/2+COUNTIF($G1793:$BP1793,"p5,b5")/2+COUNTIF($G1793:$BP1793,"p5,c5")/2+COUNTIF($G1793:$BP1793,"p5,d5")/2</f>
        <v/>
      </c>
      <c r="BZ1793" s="63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4">
        <f>IF(BZ1793&gt;25,4,IF(BZ1793&gt;18,3,IF(BZ1793&gt;12,2,IF(BZ1793&gt;4,1,0))))-BX1793-2+1</f>
        <v/>
      </c>
      <c r="CE1793" s="30" t="n"/>
      <c r="CF1793" s="64">
        <f>CD1793*CI1793</f>
        <v/>
      </c>
      <c r="CG1793" s="65">
        <f>F1793-BY1793+1</f>
        <v/>
      </c>
      <c r="CH1793" s="64">
        <f>CE1793*16</f>
        <v/>
      </c>
      <c r="CI1793" s="66">
        <f>VLOOKUP(A1793,[1]DATA!$A$6:$AI$331,34,0)</f>
        <v/>
      </c>
      <c r="CJ1793" s="67">
        <f>VLOOKUP(A1793,[2]CHAMCONG!A$7:CI$333,79,0)</f>
        <v/>
      </c>
      <c r="CK1793" s="68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62">
        <f>COUNTIF($G1794:$BP1794,"a")+COUNTIF($G1794:$BP1794,"r0,a5")/2+COUNTIF($G1794:$BP1794,"p5,a5")/2</f>
        <v/>
      </c>
      <c r="BR1794" s="62">
        <f>COUNTIF($G1794:$BP1794,"d")+COUNTIF($G1794:$BP1794,"r0,d5")/2+COUNTIF($G1794:$BP1794,"p5,d5")/2</f>
        <v/>
      </c>
      <c r="BS1794" s="62">
        <f>COUNTIF($G1794:$BP1794,"b")+COUNTIF($G1794:$BP1794,"r0,b5")/2+COUNTIF($G1794:$BP1794,"p5,b5")/2</f>
        <v/>
      </c>
      <c r="BT1794" s="62">
        <f>COUNTIF($G1794:$BP1794,"c")+COUNTIF($G1794:$BP1794,"r0,c5")/2+COUNTIF($G1794:$BP1794,"p5,c5")/2</f>
        <v/>
      </c>
      <c r="BU1794" s="62">
        <f>COUNTIF($G1794:$BP1794,"KH")+COUNTIF($G1794:$BP1794,"TL")+COUNTIF($G1794:$BP1794,"L")</f>
        <v/>
      </c>
      <c r="BV1794" s="62" t="n"/>
      <c r="BW1794" s="62">
        <f>COUNTIF($G1794:$BP1794,"hh")</f>
        <v/>
      </c>
      <c r="BX1794" s="62">
        <f>COUNTIF($G1794:$BP1794,"nt7")</f>
        <v/>
      </c>
      <c r="BY1794" s="62">
        <f>COUNTIF($G1794:$BP1794,"P")+COUNTIF($G1794:$BP1794,"p5,a5")/2+COUNTIF($G1794:$BP1794,"p5,b5")/2+COUNTIF($G1794:$BP1794,"p5,c5")/2+COUNTIF($G1794:$BP1794,"p5,d5")/2</f>
        <v/>
      </c>
      <c r="BZ1794" s="63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4">
        <f>IF(BZ1794&gt;25,4,IF(BZ1794&gt;18,3,IF(BZ1794&gt;12,2,IF(BZ1794&gt;4,1,0))))-BX1794-2+1</f>
        <v/>
      </c>
      <c r="CE1794" s="30" t="n"/>
      <c r="CF1794" s="64">
        <f>CD1794*CI1794</f>
        <v/>
      </c>
      <c r="CG1794" s="65">
        <f>F1794-BY1794+1</f>
        <v/>
      </c>
      <c r="CH1794" s="64">
        <f>CE1794*16</f>
        <v/>
      </c>
      <c r="CI1794" s="66">
        <f>VLOOKUP(A1794,[1]DATA!$A$6:$AI$331,34,0)</f>
        <v/>
      </c>
      <c r="CJ1794" s="67">
        <f>VLOOKUP(A1794,[2]CHAMCONG!A$7:CI$333,79,0)</f>
        <v/>
      </c>
      <c r="CK1794" s="68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62">
        <f>COUNTIF($G1795:$BP1795,"a")+COUNTIF($G1795:$BP1795,"r0,a5")/2+COUNTIF($G1795:$BP1795,"p5,a5")/2</f>
        <v/>
      </c>
      <c r="BR1795" s="62">
        <f>COUNTIF($G1795:$BP1795,"d")+COUNTIF($G1795:$BP1795,"r0,d5")/2+COUNTIF($G1795:$BP1795,"p5,d5")/2</f>
        <v/>
      </c>
      <c r="BS1795" s="62">
        <f>COUNTIF($G1795:$BP1795,"b")+COUNTIF($G1795:$BP1795,"r0,b5")/2+COUNTIF($G1795:$BP1795,"p5,b5")/2</f>
        <v/>
      </c>
      <c r="BT1795" s="62">
        <f>COUNTIF($G1795:$BP1795,"c")+COUNTIF($G1795:$BP1795,"r0,c5")/2+COUNTIF($G1795:$BP1795,"p5,c5")/2</f>
        <v/>
      </c>
      <c r="BU1795" s="62">
        <f>COUNTIF($G1795:$BP1795,"KH")+COUNTIF($G1795:$BP1795,"TL")+COUNTIF($G1795:$BP1795,"L")</f>
        <v/>
      </c>
      <c r="BV1795" s="62" t="n"/>
      <c r="BW1795" s="62">
        <f>COUNTIF($G1795:$BP1795,"hh")</f>
        <v/>
      </c>
      <c r="BX1795" s="62">
        <f>COUNTIF($G1795:$BP1795,"nt7")</f>
        <v/>
      </c>
      <c r="BY1795" s="62">
        <f>COUNTIF($G1795:$BP1795,"P")+COUNTIF($G1795:$BP1795,"p5,a5")/2+COUNTIF($G1795:$BP1795,"p5,b5")/2+COUNTIF($G1795:$BP1795,"p5,c5")/2+COUNTIF($G1795:$BP1795,"p5,d5")/2</f>
        <v/>
      </c>
      <c r="BZ1795" s="63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4">
        <f>IF(BZ1795&gt;25,4,IF(BZ1795&gt;18,3,IF(BZ1795&gt;12,2,IF(BZ1795&gt;4,1,0))))-BX1795-2+1</f>
        <v/>
      </c>
      <c r="CE1795" s="30" t="n"/>
      <c r="CF1795" s="64">
        <f>CD1795*CI1795</f>
        <v/>
      </c>
      <c r="CG1795" s="65">
        <f>F1795-BY1795+1</f>
        <v/>
      </c>
      <c r="CH1795" s="64">
        <f>CE1795*16</f>
        <v/>
      </c>
      <c r="CI1795" s="66">
        <f>VLOOKUP(A1795,[1]DATA!$A$6:$AI$331,34,0)</f>
        <v/>
      </c>
      <c r="CJ1795" s="67">
        <f>VLOOKUP(A1795,[2]CHAMCONG!A$7:CI$333,79,0)</f>
        <v/>
      </c>
      <c r="CK1795" s="68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62">
        <f>COUNTIF($G1796:$BP1796,"a")+COUNTIF($G1796:$BP1796,"r0,a5")/2+COUNTIF($G1796:$BP1796,"p5,a5")/2</f>
        <v/>
      </c>
      <c r="BR1796" s="62">
        <f>COUNTIF($G1796:$BP1796,"d")+COUNTIF($G1796:$BP1796,"r0,d5")/2+COUNTIF($G1796:$BP1796,"p5,d5")/2</f>
        <v/>
      </c>
      <c r="BS1796" s="62">
        <f>COUNTIF($G1796:$BP1796,"b")+COUNTIF($G1796:$BP1796,"r0,b5")/2+COUNTIF($G1796:$BP1796,"p5,b5")/2</f>
        <v/>
      </c>
      <c r="BT1796" s="62">
        <f>COUNTIF($G1796:$BP1796,"c")+COUNTIF($G1796:$BP1796,"r0,c5")/2+COUNTIF($G1796:$BP1796,"p5,c5")/2</f>
        <v/>
      </c>
      <c r="BU1796" s="62">
        <f>COUNTIF($G1796:$BP1796,"KH")+COUNTIF($G1796:$BP1796,"TL")+COUNTIF($G1796:$BP1796,"L")</f>
        <v/>
      </c>
      <c r="BV1796" s="62" t="n"/>
      <c r="BW1796" s="62">
        <f>COUNTIF($G1796:$BP1796,"hh")</f>
        <v/>
      </c>
      <c r="BX1796" s="62">
        <f>COUNTIF($G1796:$BP1796,"nt7")</f>
        <v/>
      </c>
      <c r="BY1796" s="62">
        <f>COUNTIF($G1796:$BP1796,"P")+COUNTIF($G1796:$BP1796,"p5,a5")/2+COUNTIF($G1796:$BP1796,"p5,b5")/2+COUNTIF($G1796:$BP1796,"p5,c5")/2+COUNTIF($G1796:$BP1796,"p5,d5")/2</f>
        <v/>
      </c>
      <c r="BZ1796" s="63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4">
        <f>IF(BZ1796&gt;25,4,IF(BZ1796&gt;18,3,IF(BZ1796&gt;12,2,IF(BZ1796&gt;4,1,0))))-BX1796-2+1</f>
        <v/>
      </c>
      <c r="CE1796" s="30" t="n"/>
      <c r="CF1796" s="64">
        <f>CD1796*CI1796</f>
        <v/>
      </c>
      <c r="CG1796" s="65">
        <f>F1796-BY1796+1</f>
        <v/>
      </c>
      <c r="CH1796" s="64">
        <f>CE1796*16</f>
        <v/>
      </c>
      <c r="CI1796" s="66">
        <f>VLOOKUP(A1796,[1]DATA!$A$6:$AI$331,34,0)</f>
        <v/>
      </c>
      <c r="CJ1796" s="67">
        <f>VLOOKUP(A1796,[2]CHAMCONG!A$7:CI$333,79,0)</f>
        <v/>
      </c>
      <c r="CK1796" s="68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62">
        <f>COUNTIF($G1797:$BP1797,"a")+COUNTIF($G1797:$BP1797,"r0,a5")/2+COUNTIF($G1797:$BP1797,"p5,a5")/2</f>
        <v/>
      </c>
      <c r="BR1797" s="62">
        <f>COUNTIF($G1797:$BP1797,"d")+COUNTIF($G1797:$BP1797,"r0,d5")/2+COUNTIF($G1797:$BP1797,"p5,d5")/2</f>
        <v/>
      </c>
      <c r="BS1797" s="62">
        <f>COUNTIF($G1797:$BP1797,"b")+COUNTIF($G1797:$BP1797,"r0,b5")/2+COUNTIF($G1797:$BP1797,"p5,b5")/2</f>
        <v/>
      </c>
      <c r="BT1797" s="62">
        <f>COUNTIF($G1797:$BP1797,"c")+COUNTIF($G1797:$BP1797,"r0,c5")/2+COUNTIF($G1797:$BP1797,"p5,c5")/2</f>
        <v/>
      </c>
      <c r="BU1797" s="62">
        <f>COUNTIF($G1797:$BP1797,"KH")+COUNTIF($G1797:$BP1797,"TL")+COUNTIF($G1797:$BP1797,"L")</f>
        <v/>
      </c>
      <c r="BV1797" s="62" t="n"/>
      <c r="BW1797" s="62">
        <f>COUNTIF($G1797:$BP1797,"hh")</f>
        <v/>
      </c>
      <c r="BX1797" s="62">
        <f>COUNTIF($G1797:$BP1797,"nt7")</f>
        <v/>
      </c>
      <c r="BY1797" s="62">
        <f>COUNTIF($G1797:$BP1797,"P")+COUNTIF($G1797:$BP1797,"p5,a5")/2+COUNTIF($G1797:$BP1797,"p5,b5")/2+COUNTIF($G1797:$BP1797,"p5,c5")/2+COUNTIF($G1797:$BP1797,"p5,d5")/2</f>
        <v/>
      </c>
      <c r="BZ1797" s="63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4">
        <f>IF(BZ1797&gt;25,4,IF(BZ1797&gt;18,3,IF(BZ1797&gt;12,2,IF(BZ1797&gt;4,1,0))))-BX1797-2+1</f>
        <v/>
      </c>
      <c r="CE1797" s="30" t="n"/>
      <c r="CF1797" s="64">
        <f>CD1797*CI1797</f>
        <v/>
      </c>
      <c r="CG1797" s="65">
        <f>F1797-BY1797+1</f>
        <v/>
      </c>
      <c r="CH1797" s="64">
        <f>CE1797*16</f>
        <v/>
      </c>
      <c r="CI1797" s="66">
        <f>VLOOKUP(A1797,[1]DATA!$A$6:$AI$331,34,0)</f>
        <v/>
      </c>
      <c r="CJ1797" s="67">
        <f>VLOOKUP(A1797,[2]CHAMCONG!A$7:CI$333,79,0)</f>
        <v/>
      </c>
      <c r="CK1797" s="68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62">
        <f>COUNTIF($G1798:$BP1798,"a")+COUNTIF($G1798:$BP1798,"r0,a5")/2+COUNTIF($G1798:$BP1798,"p5,a5")/2</f>
        <v/>
      </c>
      <c r="BR1798" s="62">
        <f>COUNTIF($G1798:$BP1798,"d")+COUNTIF($G1798:$BP1798,"r0,d5")/2+COUNTIF($G1798:$BP1798,"p5,d5")/2</f>
        <v/>
      </c>
      <c r="BS1798" s="62">
        <f>COUNTIF($G1798:$BP1798,"b")+COUNTIF($G1798:$BP1798,"r0,b5")/2+COUNTIF($G1798:$BP1798,"p5,b5")/2</f>
        <v/>
      </c>
      <c r="BT1798" s="62">
        <f>COUNTIF($G1798:$BP1798,"c")+COUNTIF($G1798:$BP1798,"r0,c5")/2+COUNTIF($G1798:$BP1798,"p5,c5")/2</f>
        <v/>
      </c>
      <c r="BU1798" s="62">
        <f>COUNTIF($G1798:$BP1798,"KH")+COUNTIF($G1798:$BP1798,"TL")+COUNTIF($G1798:$BP1798,"L")</f>
        <v/>
      </c>
      <c r="BV1798" s="62" t="n"/>
      <c r="BW1798" s="62">
        <f>COUNTIF($G1798:$BP1798,"hh")</f>
        <v/>
      </c>
      <c r="BX1798" s="62">
        <f>COUNTIF($G1798:$BP1798,"nt7")</f>
        <v/>
      </c>
      <c r="BY1798" s="62">
        <f>COUNTIF($G1798:$BP1798,"P")+COUNTIF($G1798:$BP1798,"p5,a5")/2+COUNTIF($G1798:$BP1798,"p5,b5")/2+COUNTIF($G1798:$BP1798,"p5,c5")/2+COUNTIF($G1798:$BP1798,"p5,d5")/2</f>
        <v/>
      </c>
      <c r="BZ1798" s="63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4">
        <f>IF(BZ1798&gt;25,4,IF(BZ1798&gt;18,3,IF(BZ1798&gt;12,2,IF(BZ1798&gt;4,1,0))))-BX1798-2+1</f>
        <v/>
      </c>
      <c r="CE1798" s="30" t="n"/>
      <c r="CF1798" s="64">
        <f>CD1798*CI1798</f>
        <v/>
      </c>
      <c r="CG1798" s="65">
        <f>F1798-BY1798+1</f>
        <v/>
      </c>
      <c r="CH1798" s="64">
        <f>CE1798*16</f>
        <v/>
      </c>
      <c r="CI1798" s="66">
        <f>VLOOKUP(A1798,[1]DATA!$A$6:$AI$331,34,0)</f>
        <v/>
      </c>
      <c r="CJ1798" s="67">
        <f>VLOOKUP(A1798,[2]CHAMCONG!A$7:CI$333,79,0)</f>
        <v/>
      </c>
      <c r="CK1798" s="68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62">
        <f>COUNTIF($G1799:$BP1799,"a")+COUNTIF($G1799:$BP1799,"r0,a5")/2+COUNTIF($G1799:$BP1799,"p5,a5")/2</f>
        <v/>
      </c>
      <c r="BR1799" s="62">
        <f>COUNTIF($G1799:$BP1799,"d")+COUNTIF($G1799:$BP1799,"r0,d5")/2+COUNTIF($G1799:$BP1799,"p5,d5")/2</f>
        <v/>
      </c>
      <c r="BS1799" s="62">
        <f>COUNTIF($G1799:$BP1799,"b")+COUNTIF($G1799:$BP1799,"r0,b5")/2+COUNTIF($G1799:$BP1799,"p5,b5")/2</f>
        <v/>
      </c>
      <c r="BT1799" s="62">
        <f>COUNTIF($G1799:$BP1799,"c")+COUNTIF($G1799:$BP1799,"r0,c5")/2+COUNTIF($G1799:$BP1799,"p5,c5")/2</f>
        <v/>
      </c>
      <c r="BU1799" s="62">
        <f>COUNTIF($G1799:$BP1799,"KH")+COUNTIF($G1799:$BP1799,"TL")+COUNTIF($G1799:$BP1799,"L")</f>
        <v/>
      </c>
      <c r="BV1799" s="62" t="n"/>
      <c r="BW1799" s="62">
        <f>COUNTIF($G1799:$BP1799,"hh")</f>
        <v/>
      </c>
      <c r="BX1799" s="62">
        <f>COUNTIF($G1799:$BP1799,"nt7")</f>
        <v/>
      </c>
      <c r="BY1799" s="62">
        <f>COUNTIF($G1799:$BP1799,"P")+COUNTIF($G1799:$BP1799,"p5,a5")/2+COUNTIF($G1799:$BP1799,"p5,b5")/2+COUNTIF($G1799:$BP1799,"p5,c5")/2+COUNTIF($G1799:$BP1799,"p5,d5")/2</f>
        <v/>
      </c>
      <c r="BZ1799" s="63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4">
        <f>IF(BZ1799&gt;25,4,IF(BZ1799&gt;18,3,IF(BZ1799&gt;12,2,IF(BZ1799&gt;4,1,0))))-BX1799-2+1</f>
        <v/>
      </c>
      <c r="CE1799" s="30" t="n"/>
      <c r="CF1799" s="64">
        <f>CD1799*CI1799</f>
        <v/>
      </c>
      <c r="CG1799" s="65">
        <f>F1799-BY1799+1</f>
        <v/>
      </c>
      <c r="CH1799" s="64">
        <f>CE1799*16</f>
        <v/>
      </c>
      <c r="CI1799" s="66">
        <f>VLOOKUP(A1799,[1]DATA!$A$6:$AI$331,34,0)</f>
        <v/>
      </c>
      <c r="CJ1799" s="67">
        <f>VLOOKUP(A1799,[2]CHAMCONG!A$7:CI$333,79,0)</f>
        <v/>
      </c>
      <c r="CK1799" s="68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62">
        <f>COUNTIF($G1800:$BP1800,"a")+COUNTIF($G1800:$BP1800,"r0,a5")/2+COUNTIF($G1800:$BP1800,"p5,a5")/2</f>
        <v/>
      </c>
      <c r="BR1800" s="62">
        <f>COUNTIF($G1800:$BP1800,"d")+COUNTIF($G1800:$BP1800,"r0,d5")/2+COUNTIF($G1800:$BP1800,"p5,d5")/2</f>
        <v/>
      </c>
      <c r="BS1800" s="62">
        <f>COUNTIF($G1800:$BP1800,"b")+COUNTIF($G1800:$BP1800,"r0,b5")/2+COUNTIF($G1800:$BP1800,"p5,b5")/2</f>
        <v/>
      </c>
      <c r="BT1800" s="62">
        <f>COUNTIF($G1800:$BP1800,"c")+COUNTIF($G1800:$BP1800,"r0,c5")/2+COUNTIF($G1800:$BP1800,"p5,c5")/2</f>
        <v/>
      </c>
      <c r="BU1800" s="62">
        <f>COUNTIF($G1800:$BP1800,"KH")+COUNTIF($G1800:$BP1800,"TL")+COUNTIF($G1800:$BP1800,"L")</f>
        <v/>
      </c>
      <c r="BV1800" s="62" t="n"/>
      <c r="BW1800" s="62">
        <f>COUNTIF($G1800:$BP1800,"hh")</f>
        <v/>
      </c>
      <c r="BX1800" s="62">
        <f>COUNTIF($G1800:$BP1800,"nt7")</f>
        <v/>
      </c>
      <c r="BY1800" s="62">
        <f>COUNTIF($G1800:$BP1800,"P")+COUNTIF($G1800:$BP1800,"p5,a5")/2+COUNTIF($G1800:$BP1800,"p5,b5")/2+COUNTIF($G1800:$BP1800,"p5,c5")/2+COUNTIF($G1800:$BP1800,"p5,d5")/2</f>
        <v/>
      </c>
      <c r="BZ1800" s="63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4">
        <f>IF(BZ1800&gt;25,4,IF(BZ1800&gt;18,3,IF(BZ1800&gt;12,2,IF(BZ1800&gt;4,1,0))))-BX1800-2+1</f>
        <v/>
      </c>
      <c r="CE1800" s="30" t="n"/>
      <c r="CF1800" s="64">
        <f>CD1800*CI1800</f>
        <v/>
      </c>
      <c r="CG1800" s="65">
        <f>F1800-BY1800+1</f>
        <v/>
      </c>
      <c r="CH1800" s="64">
        <f>CE1800*16</f>
        <v/>
      </c>
      <c r="CI1800" s="66">
        <f>VLOOKUP(A1800,[1]DATA!$A$6:$AI$331,34,0)</f>
        <v/>
      </c>
      <c r="CJ1800" s="67">
        <f>VLOOKUP(A1800,[2]CHAMCONG!A$7:CI$333,79,0)</f>
        <v/>
      </c>
      <c r="CK1800" s="68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62">
        <f>COUNTIF($G1801:$BP1801,"a")+COUNTIF($G1801:$BP1801,"r0,a5")/2+COUNTIF($G1801:$BP1801,"p5,a5")/2</f>
        <v/>
      </c>
      <c r="BR1801" s="62">
        <f>COUNTIF($G1801:$BP1801,"d")+COUNTIF($G1801:$BP1801,"r0,d5")/2+COUNTIF($G1801:$BP1801,"p5,d5")/2</f>
        <v/>
      </c>
      <c r="BS1801" s="62">
        <f>COUNTIF($G1801:$BP1801,"b")+COUNTIF($G1801:$BP1801,"r0,b5")/2+COUNTIF($G1801:$BP1801,"p5,b5")/2</f>
        <v/>
      </c>
      <c r="BT1801" s="62">
        <f>COUNTIF($G1801:$BP1801,"c")+COUNTIF($G1801:$BP1801,"r0,c5")/2+COUNTIF($G1801:$BP1801,"p5,c5")/2</f>
        <v/>
      </c>
      <c r="BU1801" s="62">
        <f>COUNTIF($G1801:$BP1801,"KH")+COUNTIF($G1801:$BP1801,"TL")+COUNTIF($G1801:$BP1801,"L")</f>
        <v/>
      </c>
      <c r="BV1801" s="62" t="n"/>
      <c r="BW1801" s="62">
        <f>COUNTIF($G1801:$BP1801,"hh")</f>
        <v/>
      </c>
      <c r="BX1801" s="62">
        <f>COUNTIF($G1801:$BP1801,"nt7")</f>
        <v/>
      </c>
      <c r="BY1801" s="62">
        <f>COUNTIF($G1801:$BP1801,"P")+COUNTIF($G1801:$BP1801,"p5,a5")/2+COUNTIF($G1801:$BP1801,"p5,b5")/2+COUNTIF($G1801:$BP1801,"p5,c5")/2+COUNTIF($G1801:$BP1801,"p5,d5")/2</f>
        <v/>
      </c>
      <c r="BZ1801" s="63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4">
        <f>IF(BZ1801&gt;25,4,IF(BZ1801&gt;18,3,IF(BZ1801&gt;12,2,IF(BZ1801&gt;4,1,0))))-BX1801-2+1</f>
        <v/>
      </c>
      <c r="CE1801" s="30" t="n"/>
      <c r="CF1801" s="64">
        <f>CD1801*CI1801</f>
        <v/>
      </c>
      <c r="CG1801" s="65">
        <f>F1801-BY1801+1</f>
        <v/>
      </c>
      <c r="CH1801" s="64">
        <f>CE1801*16</f>
        <v/>
      </c>
      <c r="CI1801" s="66">
        <f>VLOOKUP(A1801,[1]DATA!$A$6:$AI$331,34,0)</f>
        <v/>
      </c>
      <c r="CJ1801" s="67">
        <f>VLOOKUP(A1801,[2]CHAMCONG!A$7:CI$333,79,0)</f>
        <v/>
      </c>
      <c r="CK1801" s="68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62">
        <f>COUNTIF($G1802:$BP1802,"a")+COUNTIF($G1802:$BP1802,"r0,a5")/2+COUNTIF($G1802:$BP1802,"p5,a5")/2</f>
        <v/>
      </c>
      <c r="BR1802" s="62">
        <f>COUNTIF($G1802:$BP1802,"d")+COUNTIF($G1802:$BP1802,"r0,d5")/2+COUNTIF($G1802:$BP1802,"p5,d5")/2</f>
        <v/>
      </c>
      <c r="BS1802" s="62">
        <f>COUNTIF($G1802:$BP1802,"b")+COUNTIF($G1802:$BP1802,"r0,b5")/2+COUNTIF($G1802:$BP1802,"p5,b5")/2</f>
        <v/>
      </c>
      <c r="BT1802" s="62">
        <f>COUNTIF($G1802:$BP1802,"c")+COUNTIF($G1802:$BP1802,"r0,c5")/2+COUNTIF($G1802:$BP1802,"p5,c5")/2</f>
        <v/>
      </c>
      <c r="BU1802" s="62">
        <f>COUNTIF($G1802:$BP1802,"KH")+COUNTIF($G1802:$BP1802,"TL")+COUNTIF($G1802:$BP1802,"L")</f>
        <v/>
      </c>
      <c r="BV1802" s="62" t="n"/>
      <c r="BW1802" s="62">
        <f>COUNTIF($G1802:$BP1802,"hh")</f>
        <v/>
      </c>
      <c r="BX1802" s="62">
        <f>COUNTIF($G1802:$BP1802,"nt7")</f>
        <v/>
      </c>
      <c r="BY1802" s="62">
        <f>COUNTIF($G1802:$BP1802,"P")+COUNTIF($G1802:$BP1802,"p5,a5")/2+COUNTIF($G1802:$BP1802,"p5,b5")/2+COUNTIF($G1802:$BP1802,"p5,c5")/2+COUNTIF($G1802:$BP1802,"p5,d5")/2</f>
        <v/>
      </c>
      <c r="BZ1802" s="63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4">
        <f>IF(BZ1802&gt;25,4,IF(BZ1802&gt;18,3,IF(BZ1802&gt;12,2,IF(BZ1802&gt;4,1,0))))-BX1802-2+1</f>
        <v/>
      </c>
      <c r="CE1802" s="30" t="n"/>
      <c r="CF1802" s="64">
        <f>CD1802*CI1802</f>
        <v/>
      </c>
      <c r="CG1802" s="65">
        <f>F1802-BY1802+1</f>
        <v/>
      </c>
      <c r="CH1802" s="64">
        <f>CE1802*16</f>
        <v/>
      </c>
      <c r="CI1802" s="66">
        <f>VLOOKUP(A1802,[1]DATA!$A$6:$AI$331,34,0)</f>
        <v/>
      </c>
      <c r="CJ1802" s="67">
        <f>VLOOKUP(A1802,[2]CHAMCONG!A$7:CI$333,79,0)</f>
        <v/>
      </c>
      <c r="CK1802" s="68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62">
        <f>COUNTIF($G1803:$BP1803,"a")+COUNTIF($G1803:$BP1803,"r0,a5")/2+COUNTIF($G1803:$BP1803,"p5,a5")/2</f>
        <v/>
      </c>
      <c r="BR1803" s="62">
        <f>COUNTIF($G1803:$BP1803,"d")+COUNTIF($G1803:$BP1803,"r0,d5")/2+COUNTIF($G1803:$BP1803,"p5,d5")/2</f>
        <v/>
      </c>
      <c r="BS1803" s="62">
        <f>COUNTIF($G1803:$BP1803,"b")+COUNTIF($G1803:$BP1803,"r0,b5")/2+COUNTIF($G1803:$BP1803,"p5,b5")/2</f>
        <v/>
      </c>
      <c r="BT1803" s="62">
        <f>COUNTIF($G1803:$BP1803,"c")+COUNTIF($G1803:$BP1803,"r0,c5")/2+COUNTIF($G1803:$BP1803,"p5,c5")/2</f>
        <v/>
      </c>
      <c r="BU1803" s="62">
        <f>COUNTIF($G1803:$BP1803,"KH")+COUNTIF($G1803:$BP1803,"TL")+COUNTIF($G1803:$BP1803,"L")</f>
        <v/>
      </c>
      <c r="BV1803" s="62" t="n"/>
      <c r="BW1803" s="62">
        <f>COUNTIF($G1803:$BP1803,"hh")</f>
        <v/>
      </c>
      <c r="BX1803" s="62">
        <f>COUNTIF($G1803:$BP1803,"nt7")</f>
        <v/>
      </c>
      <c r="BY1803" s="62">
        <f>COUNTIF($G1803:$BP1803,"P")+COUNTIF($G1803:$BP1803,"p5,a5")/2+COUNTIF($G1803:$BP1803,"p5,b5")/2+COUNTIF($G1803:$BP1803,"p5,c5")/2+COUNTIF($G1803:$BP1803,"p5,d5")/2</f>
        <v/>
      </c>
      <c r="BZ1803" s="63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4">
        <f>IF(BZ1803&gt;25,4,IF(BZ1803&gt;18,3,IF(BZ1803&gt;12,2,IF(BZ1803&gt;4,1,0))))-BX1803-2+1</f>
        <v/>
      </c>
      <c r="CE1803" s="30" t="n"/>
      <c r="CF1803" s="64">
        <f>CD1803*CI1803</f>
        <v/>
      </c>
      <c r="CG1803" s="65">
        <f>F1803-BY1803+1</f>
        <v/>
      </c>
      <c r="CH1803" s="64">
        <f>CE1803*16</f>
        <v/>
      </c>
      <c r="CI1803" s="66">
        <f>VLOOKUP(A1803,[1]DATA!$A$6:$AI$331,34,0)</f>
        <v/>
      </c>
      <c r="CJ1803" s="67">
        <f>VLOOKUP(A1803,[2]CHAMCONG!A$7:CI$333,79,0)</f>
        <v/>
      </c>
      <c r="CK1803" s="68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62">
        <f>COUNTIF($G1804:$BP1804,"a")+COUNTIF($G1804:$BP1804,"r0,a5")/2+COUNTIF($G1804:$BP1804,"p5,a5")/2</f>
        <v/>
      </c>
      <c r="BR1804" s="62">
        <f>COUNTIF($G1804:$BP1804,"d")+COUNTIF($G1804:$BP1804,"r0,d5")/2+COUNTIF($G1804:$BP1804,"p5,d5")/2</f>
        <v/>
      </c>
      <c r="BS1804" s="62">
        <f>COUNTIF($G1804:$BP1804,"b")+COUNTIF($G1804:$BP1804,"r0,b5")/2+COUNTIF($G1804:$BP1804,"p5,b5")/2</f>
        <v/>
      </c>
      <c r="BT1804" s="62">
        <f>COUNTIF($G1804:$BP1804,"c")+COUNTIF($G1804:$BP1804,"r0,c5")/2+COUNTIF($G1804:$BP1804,"p5,c5")/2</f>
        <v/>
      </c>
      <c r="BU1804" s="62">
        <f>COUNTIF($G1804:$BP1804,"KH")+COUNTIF($G1804:$BP1804,"TL")+COUNTIF($G1804:$BP1804,"L")</f>
        <v/>
      </c>
      <c r="BV1804" s="62" t="n"/>
      <c r="BW1804" s="62">
        <f>COUNTIF($G1804:$BP1804,"hh")</f>
        <v/>
      </c>
      <c r="BX1804" s="62">
        <f>COUNTIF($G1804:$BP1804,"nt7")</f>
        <v/>
      </c>
      <c r="BY1804" s="62">
        <f>COUNTIF($G1804:$BP1804,"P")+COUNTIF($G1804:$BP1804,"p5,a5")/2+COUNTIF($G1804:$BP1804,"p5,b5")/2+COUNTIF($G1804:$BP1804,"p5,c5")/2+COUNTIF($G1804:$BP1804,"p5,d5")/2</f>
        <v/>
      </c>
      <c r="BZ1804" s="63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4">
        <f>IF(BZ1804&gt;25,4,IF(BZ1804&gt;18,3,IF(BZ1804&gt;12,2,IF(BZ1804&gt;4,1,0))))-BX1804-2+1</f>
        <v/>
      </c>
      <c r="CE1804" s="30" t="n"/>
      <c r="CF1804" s="64">
        <f>CD1804*CI1804</f>
        <v/>
      </c>
      <c r="CG1804" s="65">
        <f>F1804-BY1804+1</f>
        <v/>
      </c>
      <c r="CH1804" s="64">
        <f>CE1804*16</f>
        <v/>
      </c>
      <c r="CI1804" s="66">
        <f>VLOOKUP(A1804,[1]DATA!$A$6:$AI$331,34,0)</f>
        <v/>
      </c>
      <c r="CJ1804" s="67">
        <f>VLOOKUP(A1804,[2]CHAMCONG!A$7:CI$333,79,0)</f>
        <v/>
      </c>
      <c r="CK1804" s="68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62">
        <f>COUNTIF($G1805:$BP1805,"a")+COUNTIF($G1805:$BP1805,"r0,a5")/2+COUNTIF($G1805:$BP1805,"p5,a5")/2</f>
        <v/>
      </c>
      <c r="BR1805" s="62">
        <f>COUNTIF($G1805:$BP1805,"d")+COUNTIF($G1805:$BP1805,"r0,d5")/2+COUNTIF($G1805:$BP1805,"p5,d5")/2</f>
        <v/>
      </c>
      <c r="BS1805" s="62">
        <f>COUNTIF($G1805:$BP1805,"b")+COUNTIF($G1805:$BP1805,"r0,b5")/2+COUNTIF($G1805:$BP1805,"p5,b5")/2</f>
        <v/>
      </c>
      <c r="BT1805" s="62">
        <f>COUNTIF($G1805:$BP1805,"c")+COUNTIF($G1805:$BP1805,"r0,c5")/2+COUNTIF($G1805:$BP1805,"p5,c5")/2</f>
        <v/>
      </c>
      <c r="BU1805" s="62">
        <f>COUNTIF($G1805:$BP1805,"KH")+COUNTIF($G1805:$BP1805,"TL")+COUNTIF($G1805:$BP1805,"L")</f>
        <v/>
      </c>
      <c r="BV1805" s="62" t="n"/>
      <c r="BW1805" s="62">
        <f>COUNTIF($G1805:$BP1805,"hh")</f>
        <v/>
      </c>
      <c r="BX1805" s="62">
        <f>COUNTIF($G1805:$BP1805,"nt7")</f>
        <v/>
      </c>
      <c r="BY1805" s="62">
        <f>COUNTIF($G1805:$BP1805,"P")+COUNTIF($G1805:$BP1805,"p5,a5")/2+COUNTIF($G1805:$BP1805,"p5,b5")/2+COUNTIF($G1805:$BP1805,"p5,c5")/2+COUNTIF($G1805:$BP1805,"p5,d5")/2</f>
        <v/>
      </c>
      <c r="BZ1805" s="63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4">
        <f>IF(BZ1805&gt;25,4,IF(BZ1805&gt;18,3,IF(BZ1805&gt;12,2,IF(BZ1805&gt;4,1,0))))-BX1805-2+1</f>
        <v/>
      </c>
      <c r="CE1805" s="30" t="n"/>
      <c r="CF1805" s="64">
        <f>CD1805*CI1805</f>
        <v/>
      </c>
      <c r="CG1805" s="65">
        <f>F1805-BY1805+1</f>
        <v/>
      </c>
      <c r="CH1805" s="64">
        <f>CE1805*16</f>
        <v/>
      </c>
      <c r="CI1805" s="66">
        <f>VLOOKUP(A1805,[1]DATA!$A$6:$AI$331,34,0)</f>
        <v/>
      </c>
      <c r="CJ1805" s="67">
        <f>VLOOKUP(A1805,[2]CHAMCONG!A$7:CI$333,79,0)</f>
        <v/>
      </c>
      <c r="CK1805" s="68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62">
        <f>COUNTIF($G1806:$BP1806,"a")+COUNTIF($G1806:$BP1806,"r0,a5")/2+COUNTIF($G1806:$BP1806,"p5,a5")/2</f>
        <v/>
      </c>
      <c r="BR1806" s="62">
        <f>COUNTIF($G1806:$BP1806,"d")+COUNTIF($G1806:$BP1806,"r0,d5")/2+COUNTIF($G1806:$BP1806,"p5,d5")/2</f>
        <v/>
      </c>
      <c r="BS1806" s="62">
        <f>COUNTIF($G1806:$BP1806,"b")+COUNTIF($G1806:$BP1806,"r0,b5")/2+COUNTIF($G1806:$BP1806,"p5,b5")/2</f>
        <v/>
      </c>
      <c r="BT1806" s="62">
        <f>COUNTIF($G1806:$BP1806,"c")+COUNTIF($G1806:$BP1806,"r0,c5")/2+COUNTIF($G1806:$BP1806,"p5,c5")/2</f>
        <v/>
      </c>
      <c r="BU1806" s="62">
        <f>COUNTIF($G1806:$BP1806,"KH")+COUNTIF($G1806:$BP1806,"TL")+COUNTIF($G1806:$BP1806,"L")</f>
        <v/>
      </c>
      <c r="BV1806" s="62" t="n"/>
      <c r="BW1806" s="62">
        <f>COUNTIF($G1806:$BP1806,"hh")</f>
        <v/>
      </c>
      <c r="BX1806" s="62">
        <f>COUNTIF($G1806:$BP1806,"nt7")</f>
        <v/>
      </c>
      <c r="BY1806" s="62">
        <f>COUNTIF($G1806:$BP1806,"P")+COUNTIF($G1806:$BP1806,"p5,a5")/2+COUNTIF($G1806:$BP1806,"p5,b5")/2+COUNTIF($G1806:$BP1806,"p5,c5")/2+COUNTIF($G1806:$BP1806,"p5,d5")/2</f>
        <v/>
      </c>
      <c r="BZ1806" s="63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4">
        <f>IF(BZ1806&gt;25,4,IF(BZ1806&gt;18,3,IF(BZ1806&gt;12,2,IF(BZ1806&gt;4,1,0))))-BX1806-2+1</f>
        <v/>
      </c>
      <c r="CE1806" s="30" t="n"/>
      <c r="CF1806" s="64">
        <f>CD1806*CI1806</f>
        <v/>
      </c>
      <c r="CG1806" s="65">
        <f>F1806-BY1806+1</f>
        <v/>
      </c>
      <c r="CH1806" s="64">
        <f>CE1806*16</f>
        <v/>
      </c>
      <c r="CI1806" s="66">
        <f>VLOOKUP(A1806,[1]DATA!$A$6:$AI$331,34,0)</f>
        <v/>
      </c>
      <c r="CJ1806" s="67">
        <f>VLOOKUP(A1806,[2]CHAMCONG!A$7:CI$333,79,0)</f>
        <v/>
      </c>
      <c r="CK1806" s="68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62">
        <f>COUNTIF($G1807:$BP1807,"a")+COUNTIF($G1807:$BP1807,"r0,a5")/2+COUNTIF($G1807:$BP1807,"p5,a5")/2</f>
        <v/>
      </c>
      <c r="BR1807" s="62">
        <f>COUNTIF($G1807:$BP1807,"d")+COUNTIF($G1807:$BP1807,"r0,d5")/2+COUNTIF($G1807:$BP1807,"p5,d5")/2</f>
        <v/>
      </c>
      <c r="BS1807" s="62">
        <f>COUNTIF($G1807:$BP1807,"b")+COUNTIF($G1807:$BP1807,"r0,b5")/2+COUNTIF($G1807:$BP1807,"p5,b5")/2</f>
        <v/>
      </c>
      <c r="BT1807" s="62">
        <f>COUNTIF($G1807:$BP1807,"c")+COUNTIF($G1807:$BP1807,"r0,c5")/2+COUNTIF($G1807:$BP1807,"p5,c5")/2</f>
        <v/>
      </c>
      <c r="BU1807" s="62">
        <f>COUNTIF($G1807:$BP1807,"KH")+COUNTIF($G1807:$BP1807,"TL")+COUNTIF($G1807:$BP1807,"L")</f>
        <v/>
      </c>
      <c r="BV1807" s="62" t="n"/>
      <c r="BW1807" s="62">
        <f>COUNTIF($G1807:$BP1807,"hh")</f>
        <v/>
      </c>
      <c r="BX1807" s="62">
        <f>COUNTIF($G1807:$BP1807,"nt7")</f>
        <v/>
      </c>
      <c r="BY1807" s="62">
        <f>COUNTIF($G1807:$BP1807,"P")+COUNTIF($G1807:$BP1807,"p5,a5")/2+COUNTIF($G1807:$BP1807,"p5,b5")/2+COUNTIF($G1807:$BP1807,"p5,c5")/2+COUNTIF($G1807:$BP1807,"p5,d5")/2</f>
        <v/>
      </c>
      <c r="BZ1807" s="63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4">
        <f>IF(BZ1807&gt;25,4,IF(BZ1807&gt;18,3,IF(BZ1807&gt;12,2,IF(BZ1807&gt;4,1,0))))-BX1807-2+1</f>
        <v/>
      </c>
      <c r="CE1807" s="30" t="n"/>
      <c r="CF1807" s="64">
        <f>CD1807*CI1807</f>
        <v/>
      </c>
      <c r="CG1807" s="65">
        <f>F1807-BY1807+1</f>
        <v/>
      </c>
      <c r="CH1807" s="64">
        <f>CE1807*16</f>
        <v/>
      </c>
      <c r="CI1807" s="66">
        <f>VLOOKUP(A1807,[1]DATA!$A$6:$AI$331,34,0)</f>
        <v/>
      </c>
      <c r="CJ1807" s="67">
        <f>VLOOKUP(A1807,[2]CHAMCONG!A$7:CI$333,79,0)</f>
        <v/>
      </c>
      <c r="CK1807" s="68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62">
        <f>COUNTIF($G1808:$BP1808,"a")+COUNTIF($G1808:$BP1808,"r0,a5")/2+COUNTIF($G1808:$BP1808,"p5,a5")/2</f>
        <v/>
      </c>
      <c r="BR1808" s="62">
        <f>COUNTIF($G1808:$BP1808,"d")+COUNTIF($G1808:$BP1808,"r0,d5")/2+COUNTIF($G1808:$BP1808,"p5,d5")/2</f>
        <v/>
      </c>
      <c r="BS1808" s="62">
        <f>COUNTIF($G1808:$BP1808,"b")+COUNTIF($G1808:$BP1808,"r0,b5")/2+COUNTIF($G1808:$BP1808,"p5,b5")/2</f>
        <v/>
      </c>
      <c r="BT1808" s="62">
        <f>COUNTIF($G1808:$BP1808,"c")+COUNTIF($G1808:$BP1808,"r0,c5")/2+COUNTIF($G1808:$BP1808,"p5,c5")/2</f>
        <v/>
      </c>
      <c r="BU1808" s="62">
        <f>COUNTIF($G1808:$BP1808,"KH")+COUNTIF($G1808:$BP1808,"TL")+COUNTIF($G1808:$BP1808,"L")</f>
        <v/>
      </c>
      <c r="BV1808" s="62" t="n"/>
      <c r="BW1808" s="62">
        <f>COUNTIF($G1808:$BP1808,"hh")</f>
        <v/>
      </c>
      <c r="BX1808" s="62">
        <f>COUNTIF($G1808:$BP1808,"nt7")</f>
        <v/>
      </c>
      <c r="BY1808" s="62">
        <f>COUNTIF($G1808:$BP1808,"P")+COUNTIF($G1808:$BP1808,"p5,a5")/2+COUNTIF($G1808:$BP1808,"p5,b5")/2+COUNTIF($G1808:$BP1808,"p5,c5")/2+COUNTIF($G1808:$BP1808,"p5,d5")/2</f>
        <v/>
      </c>
      <c r="BZ1808" s="63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4">
        <f>IF(BZ1808&gt;25,4,IF(BZ1808&gt;18,3,IF(BZ1808&gt;12,2,IF(BZ1808&gt;4,1,0))))-BX1808-2+1</f>
        <v/>
      </c>
      <c r="CE1808" s="30" t="n"/>
      <c r="CF1808" s="64">
        <f>CD1808*CI1808</f>
        <v/>
      </c>
      <c r="CG1808" s="65">
        <f>F1808-BY1808+1</f>
        <v/>
      </c>
      <c r="CH1808" s="64">
        <f>CE1808*16</f>
        <v/>
      </c>
      <c r="CI1808" s="66">
        <f>VLOOKUP(A1808,[1]DATA!$A$6:$AI$331,34,0)</f>
        <v/>
      </c>
      <c r="CJ1808" s="67">
        <f>VLOOKUP(A1808,[2]CHAMCONG!A$7:CI$333,79,0)</f>
        <v/>
      </c>
      <c r="CK1808" s="68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62">
        <f>COUNTIF($G1809:$BP1809,"a")+COUNTIF($G1809:$BP1809,"r0,a5")/2+COUNTIF($G1809:$BP1809,"p5,a5")/2</f>
        <v/>
      </c>
      <c r="BR1809" s="62">
        <f>COUNTIF($G1809:$BP1809,"d")+COUNTIF($G1809:$BP1809,"r0,d5")/2+COUNTIF($G1809:$BP1809,"p5,d5")/2</f>
        <v/>
      </c>
      <c r="BS1809" s="62">
        <f>COUNTIF($G1809:$BP1809,"b")+COUNTIF($G1809:$BP1809,"r0,b5")/2+COUNTIF($G1809:$BP1809,"p5,b5")/2</f>
        <v/>
      </c>
      <c r="BT1809" s="62">
        <f>COUNTIF($G1809:$BP1809,"c")+COUNTIF($G1809:$BP1809,"r0,c5")/2+COUNTIF($G1809:$BP1809,"p5,c5")/2</f>
        <v/>
      </c>
      <c r="BU1809" s="62">
        <f>COUNTIF($G1809:$BP1809,"KH")+COUNTIF($G1809:$BP1809,"TL")+COUNTIF($G1809:$BP1809,"L")</f>
        <v/>
      </c>
      <c r="BV1809" s="62" t="n"/>
      <c r="BW1809" s="62">
        <f>COUNTIF($G1809:$BP1809,"hh")</f>
        <v/>
      </c>
      <c r="BX1809" s="62">
        <f>COUNTIF($G1809:$BP1809,"nt7")</f>
        <v/>
      </c>
      <c r="BY1809" s="62">
        <f>COUNTIF($G1809:$BP1809,"P")+COUNTIF($G1809:$BP1809,"p5,a5")/2+COUNTIF($G1809:$BP1809,"p5,b5")/2+COUNTIF($G1809:$BP1809,"p5,c5")/2+COUNTIF($G1809:$BP1809,"p5,d5")/2</f>
        <v/>
      </c>
      <c r="BZ1809" s="63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4">
        <f>IF(BZ1809&gt;25,4,IF(BZ1809&gt;18,3,IF(BZ1809&gt;12,2,IF(BZ1809&gt;4,1,0))))-BX1809-2+1</f>
        <v/>
      </c>
      <c r="CE1809" s="30" t="n"/>
      <c r="CF1809" s="64">
        <f>CD1809*CI1809</f>
        <v/>
      </c>
      <c r="CG1809" s="65">
        <f>F1809-BY1809+1</f>
        <v/>
      </c>
      <c r="CH1809" s="64">
        <f>CE1809*16</f>
        <v/>
      </c>
      <c r="CI1809" s="66">
        <f>VLOOKUP(A1809,[1]DATA!$A$6:$AI$331,34,0)</f>
        <v/>
      </c>
      <c r="CJ1809" s="67">
        <f>VLOOKUP(A1809,[2]CHAMCONG!A$7:CI$333,79,0)</f>
        <v/>
      </c>
      <c r="CK1809" s="68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62">
        <f>COUNTIF($G1810:$BP1810,"a")+COUNTIF($G1810:$BP1810,"r0,a5")/2+COUNTIF($G1810:$BP1810,"p5,a5")/2</f>
        <v/>
      </c>
      <c r="BR1810" s="62">
        <f>COUNTIF($G1810:$BP1810,"d")+COUNTIF($G1810:$BP1810,"r0,d5")/2+COUNTIF($G1810:$BP1810,"p5,d5")/2</f>
        <v/>
      </c>
      <c r="BS1810" s="62">
        <f>COUNTIF($G1810:$BP1810,"b")+COUNTIF($G1810:$BP1810,"r0,b5")/2+COUNTIF($G1810:$BP1810,"p5,b5")/2</f>
        <v/>
      </c>
      <c r="BT1810" s="62">
        <f>COUNTIF($G1810:$BP1810,"c")+COUNTIF($G1810:$BP1810,"r0,c5")/2+COUNTIF($G1810:$BP1810,"p5,c5")/2</f>
        <v/>
      </c>
      <c r="BU1810" s="62">
        <f>COUNTIF($G1810:$BP1810,"KH")+COUNTIF($G1810:$BP1810,"TL")+COUNTIF($G1810:$BP1810,"L")</f>
        <v/>
      </c>
      <c r="BV1810" s="62" t="n"/>
      <c r="BW1810" s="62">
        <f>COUNTIF($G1810:$BP1810,"hh")</f>
        <v/>
      </c>
      <c r="BX1810" s="62">
        <f>COUNTIF($G1810:$BP1810,"nt7")</f>
        <v/>
      </c>
      <c r="BY1810" s="62">
        <f>COUNTIF($G1810:$BP1810,"P")+COUNTIF($G1810:$BP1810,"p5,a5")/2+COUNTIF($G1810:$BP1810,"p5,b5")/2+COUNTIF($G1810:$BP1810,"p5,c5")/2+COUNTIF($G1810:$BP1810,"p5,d5")/2</f>
        <v/>
      </c>
      <c r="BZ1810" s="63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4">
        <f>IF(BZ1810&gt;25,4,IF(BZ1810&gt;18,3,IF(BZ1810&gt;12,2,IF(BZ1810&gt;4,1,0))))-BX1810-2+1</f>
        <v/>
      </c>
      <c r="CE1810" s="30" t="n"/>
      <c r="CF1810" s="64">
        <f>CD1810*CI1810</f>
        <v/>
      </c>
      <c r="CG1810" s="65">
        <f>F1810-BY1810+1</f>
        <v/>
      </c>
      <c r="CH1810" s="64">
        <f>CE1810*16</f>
        <v/>
      </c>
      <c r="CI1810" s="66">
        <f>VLOOKUP(A1810,[1]DATA!$A$6:$AI$331,34,0)</f>
        <v/>
      </c>
      <c r="CJ1810" s="67">
        <f>VLOOKUP(A1810,[2]CHAMCONG!A$7:CI$333,79,0)</f>
        <v/>
      </c>
      <c r="CK1810" s="68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62">
        <f>COUNTIF($G1811:$BP1811,"a")+COUNTIF($G1811:$BP1811,"r0,a5")/2+COUNTIF($G1811:$BP1811,"p5,a5")/2</f>
        <v/>
      </c>
      <c r="BR1811" s="62">
        <f>COUNTIF($G1811:$BP1811,"d")+COUNTIF($G1811:$BP1811,"r0,d5")/2+COUNTIF($G1811:$BP1811,"p5,d5")/2</f>
        <v/>
      </c>
      <c r="BS1811" s="62">
        <f>COUNTIF($G1811:$BP1811,"b")+COUNTIF($G1811:$BP1811,"r0,b5")/2+COUNTIF($G1811:$BP1811,"p5,b5")/2</f>
        <v/>
      </c>
      <c r="BT1811" s="62">
        <f>COUNTIF($G1811:$BP1811,"c")+COUNTIF($G1811:$BP1811,"r0,c5")/2+COUNTIF($G1811:$BP1811,"p5,c5")/2</f>
        <v/>
      </c>
      <c r="BU1811" s="62">
        <f>COUNTIF($G1811:$BP1811,"KH")+COUNTIF($G1811:$BP1811,"TL")+COUNTIF($G1811:$BP1811,"L")</f>
        <v/>
      </c>
      <c r="BV1811" s="62" t="n"/>
      <c r="BW1811" s="62">
        <f>COUNTIF($G1811:$BP1811,"hh")</f>
        <v/>
      </c>
      <c r="BX1811" s="62">
        <f>COUNTIF($G1811:$BP1811,"nt7")</f>
        <v/>
      </c>
      <c r="BY1811" s="62">
        <f>COUNTIF($G1811:$BP1811,"P")+COUNTIF($G1811:$BP1811,"p5,a5")/2+COUNTIF($G1811:$BP1811,"p5,b5")/2+COUNTIF($G1811:$BP1811,"p5,c5")/2+COUNTIF($G1811:$BP1811,"p5,d5")/2</f>
        <v/>
      </c>
      <c r="BZ1811" s="63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4">
        <f>IF(BZ1811&gt;25,4,IF(BZ1811&gt;18,3,IF(BZ1811&gt;12,2,IF(BZ1811&gt;4,1,0))))-BX1811-2+1</f>
        <v/>
      </c>
      <c r="CE1811" s="30" t="n"/>
      <c r="CF1811" s="64">
        <f>CD1811*CI1811</f>
        <v/>
      </c>
      <c r="CG1811" s="65">
        <f>F1811-BY1811+1</f>
        <v/>
      </c>
      <c r="CH1811" s="64">
        <f>CE1811*16</f>
        <v/>
      </c>
      <c r="CI1811" s="66">
        <f>VLOOKUP(A1811,[1]DATA!$A$6:$AI$331,34,0)</f>
        <v/>
      </c>
      <c r="CJ1811" s="67">
        <f>VLOOKUP(A1811,[2]CHAMCONG!A$7:CI$333,79,0)</f>
        <v/>
      </c>
      <c r="CK1811" s="68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62">
        <f>COUNTIF($G1812:$BP1812,"a")+COUNTIF($G1812:$BP1812,"r0,a5")/2+COUNTIF($G1812:$BP1812,"p5,a5")/2</f>
        <v/>
      </c>
      <c r="BR1812" s="62">
        <f>COUNTIF($G1812:$BP1812,"d")+COUNTIF($G1812:$BP1812,"r0,d5")/2+COUNTIF($G1812:$BP1812,"p5,d5")/2</f>
        <v/>
      </c>
      <c r="BS1812" s="62">
        <f>COUNTIF($G1812:$BP1812,"b")+COUNTIF($G1812:$BP1812,"r0,b5")/2+COUNTIF($G1812:$BP1812,"p5,b5")/2</f>
        <v/>
      </c>
      <c r="BT1812" s="62">
        <f>COUNTIF($G1812:$BP1812,"c")+COUNTIF($G1812:$BP1812,"r0,c5")/2+COUNTIF($G1812:$BP1812,"p5,c5")/2</f>
        <v/>
      </c>
      <c r="BU1812" s="62">
        <f>COUNTIF($G1812:$BP1812,"KH")+COUNTIF($G1812:$BP1812,"TL")+COUNTIF($G1812:$BP1812,"L")</f>
        <v/>
      </c>
      <c r="BV1812" s="62" t="n"/>
      <c r="BW1812" s="62">
        <f>COUNTIF($G1812:$BP1812,"hh")</f>
        <v/>
      </c>
      <c r="BX1812" s="62">
        <f>COUNTIF($G1812:$BP1812,"nt7")</f>
        <v/>
      </c>
      <c r="BY1812" s="62">
        <f>COUNTIF($G1812:$BP1812,"P")+COUNTIF($G1812:$BP1812,"p5,a5")/2+COUNTIF($G1812:$BP1812,"p5,b5")/2+COUNTIF($G1812:$BP1812,"p5,c5")/2+COUNTIF($G1812:$BP1812,"p5,d5")/2</f>
        <v/>
      </c>
      <c r="BZ1812" s="63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4">
        <f>IF(BZ1812&gt;25,4,IF(BZ1812&gt;18,3,IF(BZ1812&gt;12,2,IF(BZ1812&gt;4,1,0))))-BX1812-2+1</f>
        <v/>
      </c>
      <c r="CE1812" s="30" t="n"/>
      <c r="CF1812" s="64">
        <f>CD1812*CI1812</f>
        <v/>
      </c>
      <c r="CG1812" s="65">
        <f>F1812-BY1812+1</f>
        <v/>
      </c>
      <c r="CH1812" s="64">
        <f>CE1812*16</f>
        <v/>
      </c>
      <c r="CI1812" s="66">
        <f>VLOOKUP(A1812,[1]DATA!$A$6:$AI$331,34,0)</f>
        <v/>
      </c>
      <c r="CJ1812" s="67">
        <f>VLOOKUP(A1812,[2]CHAMCONG!A$7:CI$333,79,0)</f>
        <v/>
      </c>
      <c r="CK1812" s="68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62">
        <f>COUNTIF($G1813:$BP1813,"a")+COUNTIF($G1813:$BP1813,"r0,a5")/2+COUNTIF($G1813:$BP1813,"p5,a5")/2</f>
        <v/>
      </c>
      <c r="BR1813" s="62">
        <f>COUNTIF($G1813:$BP1813,"d")+COUNTIF($G1813:$BP1813,"r0,d5")/2+COUNTIF($G1813:$BP1813,"p5,d5")/2</f>
        <v/>
      </c>
      <c r="BS1813" s="62">
        <f>COUNTIF($G1813:$BP1813,"b")+COUNTIF($G1813:$BP1813,"r0,b5")/2+COUNTIF($G1813:$BP1813,"p5,b5")/2</f>
        <v/>
      </c>
      <c r="BT1813" s="62">
        <f>COUNTIF($G1813:$BP1813,"c")+COUNTIF($G1813:$BP1813,"r0,c5")/2+COUNTIF($G1813:$BP1813,"p5,c5")/2</f>
        <v/>
      </c>
      <c r="BU1813" s="62">
        <f>COUNTIF($G1813:$BP1813,"KH")+COUNTIF($G1813:$BP1813,"TL")+COUNTIF($G1813:$BP1813,"L")</f>
        <v/>
      </c>
      <c r="BV1813" s="62" t="n"/>
      <c r="BW1813" s="62">
        <f>COUNTIF($G1813:$BP1813,"hh")</f>
        <v/>
      </c>
      <c r="BX1813" s="62">
        <f>COUNTIF($G1813:$BP1813,"nt7")</f>
        <v/>
      </c>
      <c r="BY1813" s="62">
        <f>COUNTIF($G1813:$BP1813,"P")+COUNTIF($G1813:$BP1813,"p5,a5")/2+COUNTIF($G1813:$BP1813,"p5,b5")/2+COUNTIF($G1813:$BP1813,"p5,c5")/2+COUNTIF($G1813:$BP1813,"p5,d5")/2</f>
        <v/>
      </c>
      <c r="BZ1813" s="63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4">
        <f>IF(BZ1813&gt;25,4,IF(BZ1813&gt;18,3,IF(BZ1813&gt;12,2,IF(BZ1813&gt;4,1,0))))-BX1813-2+1</f>
        <v/>
      </c>
      <c r="CE1813" s="30" t="n"/>
      <c r="CF1813" s="64">
        <f>CD1813*CI1813</f>
        <v/>
      </c>
      <c r="CG1813" s="65">
        <f>F1813-BY1813+1</f>
        <v/>
      </c>
      <c r="CH1813" s="64">
        <f>CE1813*16</f>
        <v/>
      </c>
      <c r="CI1813" s="66">
        <f>VLOOKUP(A1813,[1]DATA!$A$6:$AI$331,34,0)</f>
        <v/>
      </c>
      <c r="CJ1813" s="67">
        <f>VLOOKUP(A1813,[2]CHAMCONG!A$7:CI$333,79,0)</f>
        <v/>
      </c>
      <c r="CK1813" s="68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62">
        <f>COUNTIF($G1814:$BP1814,"a")+COUNTIF($G1814:$BP1814,"r0,a5")/2+COUNTIF($G1814:$BP1814,"p5,a5")/2</f>
        <v/>
      </c>
      <c r="BR1814" s="62">
        <f>COUNTIF($G1814:$BP1814,"d")+COUNTIF($G1814:$BP1814,"r0,d5")/2+COUNTIF($G1814:$BP1814,"p5,d5")/2</f>
        <v/>
      </c>
      <c r="BS1814" s="62">
        <f>COUNTIF($G1814:$BP1814,"b")+COUNTIF($G1814:$BP1814,"r0,b5")/2+COUNTIF($G1814:$BP1814,"p5,b5")/2</f>
        <v/>
      </c>
      <c r="BT1814" s="62">
        <f>COUNTIF($G1814:$BP1814,"c")+COUNTIF($G1814:$BP1814,"r0,c5")/2+COUNTIF($G1814:$BP1814,"p5,c5")/2</f>
        <v/>
      </c>
      <c r="BU1814" s="62">
        <f>COUNTIF($G1814:$BP1814,"KH")+COUNTIF($G1814:$BP1814,"TL")+COUNTIF($G1814:$BP1814,"L")</f>
        <v/>
      </c>
      <c r="BV1814" s="62" t="n"/>
      <c r="BW1814" s="62">
        <f>COUNTIF($G1814:$BP1814,"hh")</f>
        <v/>
      </c>
      <c r="BX1814" s="62">
        <f>COUNTIF($G1814:$BP1814,"nt7")</f>
        <v/>
      </c>
      <c r="BY1814" s="62">
        <f>COUNTIF($G1814:$BP1814,"P")+COUNTIF($G1814:$BP1814,"p5,a5")/2+COUNTIF($G1814:$BP1814,"p5,b5")/2+COUNTIF($G1814:$BP1814,"p5,c5")/2+COUNTIF($G1814:$BP1814,"p5,d5")/2</f>
        <v/>
      </c>
      <c r="BZ1814" s="63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4">
        <f>IF(BZ1814&gt;25,4,IF(BZ1814&gt;18,3,IF(BZ1814&gt;12,2,IF(BZ1814&gt;4,1,0))))-BX1814-2+1</f>
        <v/>
      </c>
      <c r="CE1814" s="30" t="n"/>
      <c r="CF1814" s="64">
        <f>CD1814*CI1814</f>
        <v/>
      </c>
      <c r="CG1814" s="65">
        <f>F1814-BY1814+1</f>
        <v/>
      </c>
      <c r="CH1814" s="64">
        <f>CE1814*16</f>
        <v/>
      </c>
      <c r="CI1814" s="66">
        <f>VLOOKUP(A1814,[1]DATA!$A$6:$AI$331,34,0)</f>
        <v/>
      </c>
      <c r="CJ1814" s="67">
        <f>VLOOKUP(A1814,[2]CHAMCONG!A$7:CI$333,79,0)</f>
        <v/>
      </c>
      <c r="CK1814" s="68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62">
        <f>COUNTIF($G1815:$BP1815,"a")+COUNTIF($G1815:$BP1815,"r0,a5")/2+COUNTIF($G1815:$BP1815,"p5,a5")/2</f>
        <v/>
      </c>
      <c r="BR1815" s="62">
        <f>COUNTIF($G1815:$BP1815,"d")+COUNTIF($G1815:$BP1815,"r0,d5")/2+COUNTIF($G1815:$BP1815,"p5,d5")/2</f>
        <v/>
      </c>
      <c r="BS1815" s="62">
        <f>COUNTIF($G1815:$BP1815,"b")+COUNTIF($G1815:$BP1815,"r0,b5")/2+COUNTIF($G1815:$BP1815,"p5,b5")/2</f>
        <v/>
      </c>
      <c r="BT1815" s="62">
        <f>COUNTIF($G1815:$BP1815,"c")+COUNTIF($G1815:$BP1815,"r0,c5")/2+COUNTIF($G1815:$BP1815,"p5,c5")/2</f>
        <v/>
      </c>
      <c r="BU1815" s="62">
        <f>COUNTIF($G1815:$BP1815,"KH")+COUNTIF($G1815:$BP1815,"TL")+COUNTIF($G1815:$BP1815,"L")</f>
        <v/>
      </c>
      <c r="BV1815" s="62" t="n"/>
      <c r="BW1815" s="62">
        <f>COUNTIF($G1815:$BP1815,"hh")</f>
        <v/>
      </c>
      <c r="BX1815" s="62">
        <f>COUNTIF($G1815:$BP1815,"nt7")</f>
        <v/>
      </c>
      <c r="BY1815" s="62">
        <f>COUNTIF($G1815:$BP1815,"P")+COUNTIF($G1815:$BP1815,"p5,a5")/2+COUNTIF($G1815:$BP1815,"p5,b5")/2+COUNTIF($G1815:$BP1815,"p5,c5")/2+COUNTIF($G1815:$BP1815,"p5,d5")/2</f>
        <v/>
      </c>
      <c r="BZ1815" s="63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4">
        <f>IF(BZ1815&gt;25,4,IF(BZ1815&gt;18,3,IF(BZ1815&gt;12,2,IF(BZ1815&gt;4,1,0))))-BX1815-2+1</f>
        <v/>
      </c>
      <c r="CE1815" s="30" t="n"/>
      <c r="CF1815" s="64">
        <f>CD1815*CI1815</f>
        <v/>
      </c>
      <c r="CG1815" s="65">
        <f>F1815-BY1815+1</f>
        <v/>
      </c>
      <c r="CH1815" s="64">
        <f>CE1815*16</f>
        <v/>
      </c>
      <c r="CI1815" s="66">
        <f>VLOOKUP(A1815,[1]DATA!$A$6:$AI$331,34,0)</f>
        <v/>
      </c>
      <c r="CJ1815" s="67">
        <f>VLOOKUP(A1815,[2]CHAMCONG!A$7:CI$333,79,0)</f>
        <v/>
      </c>
      <c r="CK1815" s="68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62">
        <f>COUNTIF($G1816:$BP1816,"a")+COUNTIF($G1816:$BP1816,"r0,a5")/2+COUNTIF($G1816:$BP1816,"p5,a5")/2</f>
        <v/>
      </c>
      <c r="BR1816" s="62">
        <f>COUNTIF($G1816:$BP1816,"d")+COUNTIF($G1816:$BP1816,"r0,d5")/2+COUNTIF($G1816:$BP1816,"p5,d5")/2</f>
        <v/>
      </c>
      <c r="BS1816" s="62">
        <f>COUNTIF($G1816:$BP1816,"b")+COUNTIF($G1816:$BP1816,"r0,b5")/2+COUNTIF($G1816:$BP1816,"p5,b5")/2</f>
        <v/>
      </c>
      <c r="BT1816" s="62">
        <f>COUNTIF($G1816:$BP1816,"c")+COUNTIF($G1816:$BP1816,"r0,c5")/2+COUNTIF($G1816:$BP1816,"p5,c5")/2</f>
        <v/>
      </c>
      <c r="BU1816" s="62">
        <f>COUNTIF($G1816:$BP1816,"KH")+COUNTIF($G1816:$BP1816,"TL")+COUNTIF($G1816:$BP1816,"L")</f>
        <v/>
      </c>
      <c r="BV1816" s="62" t="n"/>
      <c r="BW1816" s="62">
        <f>COUNTIF($G1816:$BP1816,"hh")</f>
        <v/>
      </c>
      <c r="BX1816" s="62">
        <f>COUNTIF($G1816:$BP1816,"nt7")</f>
        <v/>
      </c>
      <c r="BY1816" s="62">
        <f>COUNTIF($G1816:$BP1816,"P")+COUNTIF($G1816:$BP1816,"p5,a5")/2+COUNTIF($G1816:$BP1816,"p5,b5")/2+COUNTIF($G1816:$BP1816,"p5,c5")/2+COUNTIF($G1816:$BP1816,"p5,d5")/2</f>
        <v/>
      </c>
      <c r="BZ1816" s="63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4">
        <f>IF(BZ1816&gt;25,4,IF(BZ1816&gt;18,3,IF(BZ1816&gt;12,2,IF(BZ1816&gt;4,1,0))))-BX1816-2+1</f>
        <v/>
      </c>
      <c r="CE1816" s="30" t="n"/>
      <c r="CF1816" s="64">
        <f>CD1816*CI1816</f>
        <v/>
      </c>
      <c r="CG1816" s="65">
        <f>F1816-BY1816+1</f>
        <v/>
      </c>
      <c r="CH1816" s="64">
        <f>CE1816*16</f>
        <v/>
      </c>
      <c r="CI1816" s="66">
        <f>VLOOKUP(A1816,[1]DATA!$A$6:$AI$331,34,0)</f>
        <v/>
      </c>
      <c r="CJ1816" s="67">
        <f>VLOOKUP(A1816,[2]CHAMCONG!A$7:CI$333,79,0)</f>
        <v/>
      </c>
      <c r="CK1816" s="68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62">
        <f>COUNTIF($G1817:$BP1817,"a")+COUNTIF($G1817:$BP1817,"r0,a5")/2+COUNTIF($G1817:$BP1817,"p5,a5")/2</f>
        <v/>
      </c>
      <c r="BR1817" s="62">
        <f>COUNTIF($G1817:$BP1817,"d")+COUNTIF($G1817:$BP1817,"r0,d5")/2+COUNTIF($G1817:$BP1817,"p5,d5")/2</f>
        <v/>
      </c>
      <c r="BS1817" s="62">
        <f>COUNTIF($G1817:$BP1817,"b")+COUNTIF($G1817:$BP1817,"r0,b5")/2+COUNTIF($G1817:$BP1817,"p5,b5")/2</f>
        <v/>
      </c>
      <c r="BT1817" s="62">
        <f>COUNTIF($G1817:$BP1817,"c")+COUNTIF($G1817:$BP1817,"r0,c5")/2+COUNTIF($G1817:$BP1817,"p5,c5")/2</f>
        <v/>
      </c>
      <c r="BU1817" s="62">
        <f>COUNTIF($G1817:$BP1817,"KH")+COUNTIF($G1817:$BP1817,"TL")+COUNTIF($G1817:$BP1817,"L")</f>
        <v/>
      </c>
      <c r="BV1817" s="62" t="n"/>
      <c r="BW1817" s="62">
        <f>COUNTIF($G1817:$BP1817,"hh")</f>
        <v/>
      </c>
      <c r="BX1817" s="62">
        <f>COUNTIF($G1817:$BP1817,"nt7")</f>
        <v/>
      </c>
      <c r="BY1817" s="62">
        <f>COUNTIF($G1817:$BP1817,"P")+COUNTIF($G1817:$BP1817,"p5,a5")/2+COUNTIF($G1817:$BP1817,"p5,b5")/2+COUNTIF($G1817:$BP1817,"p5,c5")/2+COUNTIF($G1817:$BP1817,"p5,d5")/2</f>
        <v/>
      </c>
      <c r="BZ1817" s="63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4">
        <f>IF(BZ1817&gt;25,4,IF(BZ1817&gt;18,3,IF(BZ1817&gt;12,2,IF(BZ1817&gt;4,1,0))))-BX1817-2+1</f>
        <v/>
      </c>
      <c r="CE1817" s="30" t="n"/>
      <c r="CF1817" s="64">
        <f>CD1817*CI1817</f>
        <v/>
      </c>
      <c r="CG1817" s="65">
        <f>F1817-BY1817+1</f>
        <v/>
      </c>
      <c r="CH1817" s="64">
        <f>CE1817*16</f>
        <v/>
      </c>
      <c r="CI1817" s="66">
        <f>VLOOKUP(A1817,[1]DATA!$A$6:$AI$331,34,0)</f>
        <v/>
      </c>
      <c r="CJ1817" s="67">
        <f>VLOOKUP(A1817,[2]CHAMCONG!A$7:CI$333,79,0)</f>
        <v/>
      </c>
      <c r="CK1817" s="68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62">
        <f>COUNTIF($G1818:$BP1818,"a")+COUNTIF($G1818:$BP1818,"r0,a5")/2+COUNTIF($G1818:$BP1818,"p5,a5")/2</f>
        <v/>
      </c>
      <c r="BR1818" s="62">
        <f>COUNTIF($G1818:$BP1818,"d")+COUNTIF($G1818:$BP1818,"r0,d5")/2+COUNTIF($G1818:$BP1818,"p5,d5")/2</f>
        <v/>
      </c>
      <c r="BS1818" s="62">
        <f>COUNTIF($G1818:$BP1818,"b")+COUNTIF($G1818:$BP1818,"r0,b5")/2+COUNTIF($G1818:$BP1818,"p5,b5")/2</f>
        <v/>
      </c>
      <c r="BT1818" s="62">
        <f>COUNTIF($G1818:$BP1818,"c")+COUNTIF($G1818:$BP1818,"r0,c5")/2+COUNTIF($G1818:$BP1818,"p5,c5")/2</f>
        <v/>
      </c>
      <c r="BU1818" s="62">
        <f>COUNTIF($G1818:$BP1818,"KH")+COUNTIF($G1818:$BP1818,"TL")+COUNTIF($G1818:$BP1818,"L")</f>
        <v/>
      </c>
      <c r="BV1818" s="62" t="n"/>
      <c r="BW1818" s="62">
        <f>COUNTIF($G1818:$BP1818,"hh")</f>
        <v/>
      </c>
      <c r="BX1818" s="62">
        <f>COUNTIF($G1818:$BP1818,"nt7")</f>
        <v/>
      </c>
      <c r="BY1818" s="62">
        <f>COUNTIF($G1818:$BP1818,"P")+COUNTIF($G1818:$BP1818,"p5,a5")/2+COUNTIF($G1818:$BP1818,"p5,b5")/2+COUNTIF($G1818:$BP1818,"p5,c5")/2+COUNTIF($G1818:$BP1818,"p5,d5")/2</f>
        <v/>
      </c>
      <c r="BZ1818" s="63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4">
        <f>IF(BZ1818&gt;25,4,IF(BZ1818&gt;18,3,IF(BZ1818&gt;12,2,IF(BZ1818&gt;4,1,0))))-BX1818-2+1</f>
        <v/>
      </c>
      <c r="CE1818" s="30" t="n"/>
      <c r="CF1818" s="64">
        <f>CD1818*CI1818</f>
        <v/>
      </c>
      <c r="CG1818" s="65">
        <f>F1818-BY1818+1</f>
        <v/>
      </c>
      <c r="CH1818" s="64">
        <f>CE1818*16</f>
        <v/>
      </c>
      <c r="CI1818" s="66">
        <f>VLOOKUP(A1818,[1]DATA!$A$6:$AI$331,34,0)</f>
        <v/>
      </c>
      <c r="CJ1818" s="67">
        <f>VLOOKUP(A1818,[2]CHAMCONG!A$7:CI$333,79,0)</f>
        <v/>
      </c>
      <c r="CK1818" s="68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62">
        <f>COUNTIF($G1819:$BP1819,"a")+COUNTIF($G1819:$BP1819,"r0,a5")/2+COUNTIF($G1819:$BP1819,"p5,a5")/2</f>
        <v/>
      </c>
      <c r="BR1819" s="62">
        <f>COUNTIF($G1819:$BP1819,"d")+COUNTIF($G1819:$BP1819,"r0,d5")/2+COUNTIF($G1819:$BP1819,"p5,d5")/2</f>
        <v/>
      </c>
      <c r="BS1819" s="62">
        <f>COUNTIF($G1819:$BP1819,"b")+COUNTIF($G1819:$BP1819,"r0,b5")/2+COUNTIF($G1819:$BP1819,"p5,b5")/2</f>
        <v/>
      </c>
      <c r="BT1819" s="62">
        <f>COUNTIF($G1819:$BP1819,"c")+COUNTIF($G1819:$BP1819,"r0,c5")/2+COUNTIF($G1819:$BP1819,"p5,c5")/2</f>
        <v/>
      </c>
      <c r="BU1819" s="62">
        <f>COUNTIF($G1819:$BP1819,"KH")+COUNTIF($G1819:$BP1819,"TL")+COUNTIF($G1819:$BP1819,"L")</f>
        <v/>
      </c>
      <c r="BV1819" s="62" t="n"/>
      <c r="BW1819" s="62">
        <f>COUNTIF($G1819:$BP1819,"hh")</f>
        <v/>
      </c>
      <c r="BX1819" s="62">
        <f>COUNTIF($G1819:$BP1819,"nt7")</f>
        <v/>
      </c>
      <c r="BY1819" s="62">
        <f>COUNTIF($G1819:$BP1819,"P")+COUNTIF($G1819:$BP1819,"p5,a5")/2+COUNTIF($G1819:$BP1819,"p5,b5")/2+COUNTIF($G1819:$BP1819,"p5,c5")/2+COUNTIF($G1819:$BP1819,"p5,d5")/2</f>
        <v/>
      </c>
      <c r="BZ1819" s="63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4">
        <f>IF(BZ1819&gt;25,4,IF(BZ1819&gt;18,3,IF(BZ1819&gt;12,2,IF(BZ1819&gt;4,1,0))))-BX1819-2+1</f>
        <v/>
      </c>
      <c r="CE1819" s="30" t="n"/>
      <c r="CF1819" s="64">
        <f>CD1819*CI1819</f>
        <v/>
      </c>
      <c r="CG1819" s="65">
        <f>F1819-BY1819+1</f>
        <v/>
      </c>
      <c r="CH1819" s="64">
        <f>CE1819*16</f>
        <v/>
      </c>
      <c r="CI1819" s="66">
        <f>VLOOKUP(A1819,[1]DATA!$A$6:$AI$331,34,0)</f>
        <v/>
      </c>
      <c r="CJ1819" s="67">
        <f>VLOOKUP(A1819,[2]CHAMCONG!A$7:CI$333,79,0)</f>
        <v/>
      </c>
      <c r="CK1819" s="68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62">
        <f>COUNTIF($G1820:$BP1820,"a")+COUNTIF($G1820:$BP1820,"r0,a5")/2+COUNTIF($G1820:$BP1820,"p5,a5")/2</f>
        <v/>
      </c>
      <c r="BR1820" s="62">
        <f>COUNTIF($G1820:$BP1820,"d")+COUNTIF($G1820:$BP1820,"r0,d5")/2+COUNTIF($G1820:$BP1820,"p5,d5")/2</f>
        <v/>
      </c>
      <c r="BS1820" s="62">
        <f>COUNTIF($G1820:$BP1820,"b")+COUNTIF($G1820:$BP1820,"r0,b5")/2+COUNTIF($G1820:$BP1820,"p5,b5")/2</f>
        <v/>
      </c>
      <c r="BT1820" s="62">
        <f>COUNTIF($G1820:$BP1820,"c")+COUNTIF($G1820:$BP1820,"r0,c5")/2+COUNTIF($G1820:$BP1820,"p5,c5")/2</f>
        <v/>
      </c>
      <c r="BU1820" s="62">
        <f>COUNTIF($G1820:$BP1820,"KH")+COUNTIF($G1820:$BP1820,"TL")+COUNTIF($G1820:$BP1820,"L")</f>
        <v/>
      </c>
      <c r="BV1820" s="62" t="n"/>
      <c r="BW1820" s="62">
        <f>COUNTIF($G1820:$BP1820,"hh")</f>
        <v/>
      </c>
      <c r="BX1820" s="62">
        <f>COUNTIF($G1820:$BP1820,"nt7")</f>
        <v/>
      </c>
      <c r="BY1820" s="62">
        <f>COUNTIF($G1820:$BP1820,"P")+COUNTIF($G1820:$BP1820,"p5,a5")/2+COUNTIF($G1820:$BP1820,"p5,b5")/2+COUNTIF($G1820:$BP1820,"p5,c5")/2+COUNTIF($G1820:$BP1820,"p5,d5")/2</f>
        <v/>
      </c>
      <c r="BZ1820" s="63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4">
        <f>IF(BZ1820&gt;25,4,IF(BZ1820&gt;18,3,IF(BZ1820&gt;12,2,IF(BZ1820&gt;4,1,0))))-BX1820-2+1</f>
        <v/>
      </c>
      <c r="CE1820" s="30" t="n"/>
      <c r="CF1820" s="64">
        <f>CD1820*CI1820</f>
        <v/>
      </c>
      <c r="CG1820" s="65">
        <f>F1820-BY1820+1</f>
        <v/>
      </c>
      <c r="CH1820" s="64">
        <f>CE1820*16</f>
        <v/>
      </c>
      <c r="CI1820" s="66">
        <f>VLOOKUP(A1820,[1]DATA!$A$6:$AI$331,34,0)</f>
        <v/>
      </c>
      <c r="CJ1820" s="67">
        <f>VLOOKUP(A1820,[2]CHAMCONG!A$7:CI$333,79,0)</f>
        <v/>
      </c>
      <c r="CK1820" s="68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62">
        <f>COUNTIF($G1821:$BP1821,"a")+COUNTIF($G1821:$BP1821,"r0,a5")/2+COUNTIF($G1821:$BP1821,"p5,a5")/2</f>
        <v/>
      </c>
      <c r="BR1821" s="62">
        <f>COUNTIF($G1821:$BP1821,"d")+COUNTIF($G1821:$BP1821,"r0,d5")/2+COUNTIF($G1821:$BP1821,"p5,d5")/2</f>
        <v/>
      </c>
      <c r="BS1821" s="62">
        <f>COUNTIF($G1821:$BP1821,"b")+COUNTIF($G1821:$BP1821,"r0,b5")/2+COUNTIF($G1821:$BP1821,"p5,b5")/2</f>
        <v/>
      </c>
      <c r="BT1821" s="62">
        <f>COUNTIF($G1821:$BP1821,"c")+COUNTIF($G1821:$BP1821,"r0,c5")/2+COUNTIF($G1821:$BP1821,"p5,c5")/2</f>
        <v/>
      </c>
      <c r="BU1821" s="62">
        <f>COUNTIF($G1821:$BP1821,"KH")+COUNTIF($G1821:$BP1821,"TL")+COUNTIF($G1821:$BP1821,"L")</f>
        <v/>
      </c>
      <c r="BV1821" s="62" t="n"/>
      <c r="BW1821" s="62">
        <f>COUNTIF($G1821:$BP1821,"hh")</f>
        <v/>
      </c>
      <c r="BX1821" s="62">
        <f>COUNTIF($G1821:$BP1821,"nt7")</f>
        <v/>
      </c>
      <c r="BY1821" s="62">
        <f>COUNTIF($G1821:$BP1821,"P")+COUNTIF($G1821:$BP1821,"p5,a5")/2+COUNTIF($G1821:$BP1821,"p5,b5")/2+COUNTIF($G1821:$BP1821,"p5,c5")/2+COUNTIF($G1821:$BP1821,"p5,d5")/2</f>
        <v/>
      </c>
      <c r="BZ1821" s="63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4">
        <f>IF(BZ1821&gt;25,4,IF(BZ1821&gt;18,3,IF(BZ1821&gt;12,2,IF(BZ1821&gt;4,1,0))))-BX1821-2+1</f>
        <v/>
      </c>
      <c r="CE1821" s="30" t="n"/>
      <c r="CF1821" s="64">
        <f>CD1821*CI1821</f>
        <v/>
      </c>
      <c r="CG1821" s="65">
        <f>F1821-BY1821+1</f>
        <v/>
      </c>
      <c r="CH1821" s="64">
        <f>CE1821*16</f>
        <v/>
      </c>
      <c r="CI1821" s="66">
        <f>VLOOKUP(A1821,[1]DATA!$A$6:$AI$331,34,0)</f>
        <v/>
      </c>
      <c r="CJ1821" s="67">
        <f>VLOOKUP(A1821,[2]CHAMCONG!A$7:CI$333,79,0)</f>
        <v/>
      </c>
      <c r="CK1821" s="68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62">
        <f>COUNTIF($G1822:$BP1822,"a")+COUNTIF($G1822:$BP1822,"r0,a5")/2+COUNTIF($G1822:$BP1822,"p5,a5")/2</f>
        <v/>
      </c>
      <c r="BR1822" s="62">
        <f>COUNTIF($G1822:$BP1822,"d")+COUNTIF($G1822:$BP1822,"r0,d5")/2+COUNTIF($G1822:$BP1822,"p5,d5")/2</f>
        <v/>
      </c>
      <c r="BS1822" s="62">
        <f>COUNTIF($G1822:$BP1822,"b")+COUNTIF($G1822:$BP1822,"r0,b5")/2+COUNTIF($G1822:$BP1822,"p5,b5")/2</f>
        <v/>
      </c>
      <c r="BT1822" s="62">
        <f>COUNTIF($G1822:$BP1822,"c")+COUNTIF($G1822:$BP1822,"r0,c5")/2+COUNTIF($G1822:$BP1822,"p5,c5")/2</f>
        <v/>
      </c>
      <c r="BU1822" s="62">
        <f>COUNTIF($G1822:$BP1822,"KH")+COUNTIF($G1822:$BP1822,"TL")+COUNTIF($G1822:$BP1822,"L")</f>
        <v/>
      </c>
      <c r="BV1822" s="62" t="n"/>
      <c r="BW1822" s="62">
        <f>COUNTIF($G1822:$BP1822,"hh")</f>
        <v/>
      </c>
      <c r="BX1822" s="62">
        <f>COUNTIF($G1822:$BP1822,"nt7")</f>
        <v/>
      </c>
      <c r="BY1822" s="62">
        <f>COUNTIF($G1822:$BP1822,"P")+COUNTIF($G1822:$BP1822,"p5,a5")/2+COUNTIF($G1822:$BP1822,"p5,b5")/2+COUNTIF($G1822:$BP1822,"p5,c5")/2+COUNTIF($G1822:$BP1822,"p5,d5")/2</f>
        <v/>
      </c>
      <c r="BZ1822" s="63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4">
        <f>IF(BZ1822&gt;25,4,IF(BZ1822&gt;18,3,IF(BZ1822&gt;12,2,IF(BZ1822&gt;4,1,0))))-BX1822-2+1</f>
        <v/>
      </c>
      <c r="CE1822" s="30" t="n"/>
      <c r="CF1822" s="64">
        <f>CD1822*CI1822</f>
        <v/>
      </c>
      <c r="CG1822" s="65">
        <f>F1822-BY1822+1</f>
        <v/>
      </c>
      <c r="CH1822" s="64">
        <f>CE1822*16</f>
        <v/>
      </c>
      <c r="CI1822" s="66">
        <f>VLOOKUP(A1822,[1]DATA!$A$6:$AI$331,34,0)</f>
        <v/>
      </c>
      <c r="CJ1822" s="67">
        <f>VLOOKUP(A1822,[2]CHAMCONG!A$7:CI$333,79,0)</f>
        <v/>
      </c>
      <c r="CK1822" s="68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62">
        <f>COUNTIF($G1823:$BP1823,"a")+COUNTIF($G1823:$BP1823,"r0,a5")/2+COUNTIF($G1823:$BP1823,"p5,a5")/2</f>
        <v/>
      </c>
      <c r="BR1823" s="62">
        <f>COUNTIF($G1823:$BP1823,"d")+COUNTIF($G1823:$BP1823,"r0,d5")/2+COUNTIF($G1823:$BP1823,"p5,d5")/2</f>
        <v/>
      </c>
      <c r="BS1823" s="62">
        <f>COUNTIF($G1823:$BP1823,"b")+COUNTIF($G1823:$BP1823,"r0,b5")/2+COUNTIF($G1823:$BP1823,"p5,b5")/2</f>
        <v/>
      </c>
      <c r="BT1823" s="62">
        <f>COUNTIF($G1823:$BP1823,"c")+COUNTIF($G1823:$BP1823,"r0,c5")/2+COUNTIF($G1823:$BP1823,"p5,c5")/2</f>
        <v/>
      </c>
      <c r="BU1823" s="62">
        <f>COUNTIF($G1823:$BP1823,"KH")+COUNTIF($G1823:$BP1823,"TL")+COUNTIF($G1823:$BP1823,"L")</f>
        <v/>
      </c>
      <c r="BV1823" s="62" t="n"/>
      <c r="BW1823" s="62">
        <f>COUNTIF($G1823:$BP1823,"hh")</f>
        <v/>
      </c>
      <c r="BX1823" s="62">
        <f>COUNTIF($G1823:$BP1823,"nt7")</f>
        <v/>
      </c>
      <c r="BY1823" s="62">
        <f>COUNTIF($G1823:$BP1823,"P")+COUNTIF($G1823:$BP1823,"p5,a5")/2+COUNTIF($G1823:$BP1823,"p5,b5")/2+COUNTIF($G1823:$BP1823,"p5,c5")/2+COUNTIF($G1823:$BP1823,"p5,d5")/2</f>
        <v/>
      </c>
      <c r="BZ1823" s="63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4">
        <f>IF(BZ1823&gt;25,4,IF(BZ1823&gt;18,3,IF(BZ1823&gt;12,2,IF(BZ1823&gt;4,1,0))))-BX1823-2+1</f>
        <v/>
      </c>
      <c r="CE1823" s="30" t="n"/>
      <c r="CF1823" s="64">
        <f>CD1823*CI1823</f>
        <v/>
      </c>
      <c r="CG1823" s="65">
        <f>F1823-BY1823+1</f>
        <v/>
      </c>
      <c r="CH1823" s="64">
        <f>CE1823*16</f>
        <v/>
      </c>
      <c r="CI1823" s="66">
        <f>VLOOKUP(A1823,[1]DATA!$A$6:$AI$331,34,0)</f>
        <v/>
      </c>
      <c r="CJ1823" s="67">
        <f>VLOOKUP(A1823,[2]CHAMCONG!A$7:CI$333,79,0)</f>
        <v/>
      </c>
      <c r="CK1823" s="68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62">
        <f>COUNTIF($G1824:$BP1824,"a")+COUNTIF($G1824:$BP1824,"r0,a5")/2+COUNTIF($G1824:$BP1824,"p5,a5")/2</f>
        <v/>
      </c>
      <c r="BR1824" s="62">
        <f>COUNTIF($G1824:$BP1824,"d")+COUNTIF($G1824:$BP1824,"r0,d5")/2+COUNTIF($G1824:$BP1824,"p5,d5")/2</f>
        <v/>
      </c>
      <c r="BS1824" s="62">
        <f>COUNTIF($G1824:$BP1824,"b")+COUNTIF($G1824:$BP1824,"r0,b5")/2+COUNTIF($G1824:$BP1824,"p5,b5")/2</f>
        <v/>
      </c>
      <c r="BT1824" s="62">
        <f>COUNTIF($G1824:$BP1824,"c")+COUNTIF($G1824:$BP1824,"r0,c5")/2+COUNTIF($G1824:$BP1824,"p5,c5")/2</f>
        <v/>
      </c>
      <c r="BU1824" s="62">
        <f>COUNTIF($G1824:$BP1824,"KH")+COUNTIF($G1824:$BP1824,"TL")+COUNTIF($G1824:$BP1824,"L")</f>
        <v/>
      </c>
      <c r="BV1824" s="62" t="n"/>
      <c r="BW1824" s="62">
        <f>COUNTIF($G1824:$BP1824,"hh")</f>
        <v/>
      </c>
      <c r="BX1824" s="62">
        <f>COUNTIF($G1824:$BP1824,"nt7")</f>
        <v/>
      </c>
      <c r="BY1824" s="62">
        <f>COUNTIF($G1824:$BP1824,"P")+COUNTIF($G1824:$BP1824,"p5,a5")/2+COUNTIF($G1824:$BP1824,"p5,b5")/2+COUNTIF($G1824:$BP1824,"p5,c5")/2+COUNTIF($G1824:$BP1824,"p5,d5")/2</f>
        <v/>
      </c>
      <c r="BZ1824" s="63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4">
        <f>IF(BZ1824&gt;25,4,IF(BZ1824&gt;18,3,IF(BZ1824&gt;12,2,IF(BZ1824&gt;4,1,0))))-BX1824-2+1</f>
        <v/>
      </c>
      <c r="CE1824" s="30" t="n"/>
      <c r="CF1824" s="64">
        <f>CD1824*CI1824</f>
        <v/>
      </c>
      <c r="CG1824" s="65">
        <f>F1824-BY1824+1</f>
        <v/>
      </c>
      <c r="CH1824" s="64">
        <f>CE1824*16</f>
        <v/>
      </c>
      <c r="CI1824" s="66">
        <f>VLOOKUP(A1824,[1]DATA!$A$6:$AI$331,34,0)</f>
        <v/>
      </c>
      <c r="CJ1824" s="67">
        <f>VLOOKUP(A1824,[2]CHAMCONG!A$7:CI$333,79,0)</f>
        <v/>
      </c>
      <c r="CK1824" s="68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62">
        <f>COUNTIF($G1825:$BP1825,"a")+COUNTIF($G1825:$BP1825,"r0,a5")/2+COUNTIF($G1825:$BP1825,"p5,a5")/2</f>
        <v/>
      </c>
      <c r="BR1825" s="62">
        <f>COUNTIF($G1825:$BP1825,"d")+COUNTIF($G1825:$BP1825,"r0,d5")/2+COUNTIF($G1825:$BP1825,"p5,d5")/2</f>
        <v/>
      </c>
      <c r="BS1825" s="62">
        <f>COUNTIF($G1825:$BP1825,"b")+COUNTIF($G1825:$BP1825,"r0,b5")/2+COUNTIF($G1825:$BP1825,"p5,b5")/2</f>
        <v/>
      </c>
      <c r="BT1825" s="62">
        <f>COUNTIF($G1825:$BP1825,"c")+COUNTIF($G1825:$BP1825,"r0,c5")/2+COUNTIF($G1825:$BP1825,"p5,c5")/2</f>
        <v/>
      </c>
      <c r="BU1825" s="62">
        <f>COUNTIF($G1825:$BP1825,"KH")+COUNTIF($G1825:$BP1825,"TL")+COUNTIF($G1825:$BP1825,"L")</f>
        <v/>
      </c>
      <c r="BV1825" s="62" t="n"/>
      <c r="BW1825" s="62">
        <f>COUNTIF($G1825:$BP1825,"hh")</f>
        <v/>
      </c>
      <c r="BX1825" s="62">
        <f>COUNTIF($G1825:$BP1825,"nt7")</f>
        <v/>
      </c>
      <c r="BY1825" s="62">
        <f>COUNTIF($G1825:$BP1825,"P")+COUNTIF($G1825:$BP1825,"p5,a5")/2+COUNTIF($G1825:$BP1825,"p5,b5")/2+COUNTIF($G1825:$BP1825,"p5,c5")/2+COUNTIF($G1825:$BP1825,"p5,d5")/2</f>
        <v/>
      </c>
      <c r="BZ1825" s="63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4">
        <f>IF(BZ1825&gt;25,4,IF(BZ1825&gt;18,3,IF(BZ1825&gt;12,2,IF(BZ1825&gt;4,1,0))))-BX1825-2+1</f>
        <v/>
      </c>
      <c r="CE1825" s="30" t="n"/>
      <c r="CF1825" s="64">
        <f>CD1825*CI1825</f>
        <v/>
      </c>
      <c r="CG1825" s="65">
        <f>F1825-BY1825+1</f>
        <v/>
      </c>
      <c r="CH1825" s="64">
        <f>CE1825*16</f>
        <v/>
      </c>
      <c r="CI1825" s="66">
        <f>VLOOKUP(A1825,[1]DATA!$A$6:$AI$331,34,0)</f>
        <v/>
      </c>
      <c r="CJ1825" s="67">
        <f>VLOOKUP(A1825,[2]CHAMCONG!A$7:CI$333,79,0)</f>
        <v/>
      </c>
      <c r="CK1825" s="68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62">
        <f>COUNTIF($G1826:$BP1826,"a")+COUNTIF($G1826:$BP1826,"r0,a5")/2+COUNTIF($G1826:$BP1826,"p5,a5")/2</f>
        <v/>
      </c>
      <c r="BR1826" s="62">
        <f>COUNTIF($G1826:$BP1826,"d")+COUNTIF($G1826:$BP1826,"r0,d5")/2+COUNTIF($G1826:$BP1826,"p5,d5")/2</f>
        <v/>
      </c>
      <c r="BS1826" s="62">
        <f>COUNTIF($G1826:$BP1826,"b")+COUNTIF($G1826:$BP1826,"r0,b5")/2+COUNTIF($G1826:$BP1826,"p5,b5")/2</f>
        <v/>
      </c>
      <c r="BT1826" s="62">
        <f>COUNTIF($G1826:$BP1826,"c")+COUNTIF($G1826:$BP1826,"r0,c5")/2+COUNTIF($G1826:$BP1826,"p5,c5")/2</f>
        <v/>
      </c>
      <c r="BU1826" s="62">
        <f>COUNTIF($G1826:$BP1826,"KH")+COUNTIF($G1826:$BP1826,"TL")+COUNTIF($G1826:$BP1826,"L")</f>
        <v/>
      </c>
      <c r="BV1826" s="62" t="n"/>
      <c r="BW1826" s="62">
        <f>COUNTIF($G1826:$BP1826,"hh")</f>
        <v/>
      </c>
      <c r="BX1826" s="62">
        <f>COUNTIF($G1826:$BP1826,"nt7")</f>
        <v/>
      </c>
      <c r="BY1826" s="62">
        <f>COUNTIF($G1826:$BP1826,"P")+COUNTIF($G1826:$BP1826,"p5,a5")/2+COUNTIF($G1826:$BP1826,"p5,b5")/2+COUNTIF($G1826:$BP1826,"p5,c5")/2+COUNTIF($G1826:$BP1826,"p5,d5")/2</f>
        <v/>
      </c>
      <c r="BZ1826" s="63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4">
        <f>IF(BZ1826&gt;25,4,IF(BZ1826&gt;18,3,IF(BZ1826&gt;12,2,IF(BZ1826&gt;4,1,0))))-BX1826-2+1</f>
        <v/>
      </c>
      <c r="CE1826" s="30" t="n"/>
      <c r="CF1826" s="64">
        <f>CD1826*CI1826</f>
        <v/>
      </c>
      <c r="CG1826" s="65">
        <f>F1826-BY1826+1</f>
        <v/>
      </c>
      <c r="CH1826" s="64">
        <f>CE1826*16</f>
        <v/>
      </c>
      <c r="CI1826" s="66">
        <f>VLOOKUP(A1826,[1]DATA!$A$6:$AI$331,34,0)</f>
        <v/>
      </c>
      <c r="CJ1826" s="67">
        <f>VLOOKUP(A1826,[2]CHAMCONG!A$7:CI$333,79,0)</f>
        <v/>
      </c>
      <c r="CK1826" s="68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62">
        <f>COUNTIF($G1827:$BP1827,"a")+COUNTIF($G1827:$BP1827,"r0,a5")/2+COUNTIF($G1827:$BP1827,"p5,a5")/2</f>
        <v/>
      </c>
      <c r="BR1827" s="62">
        <f>COUNTIF($G1827:$BP1827,"d")+COUNTIF($G1827:$BP1827,"r0,d5")/2+COUNTIF($G1827:$BP1827,"p5,d5")/2</f>
        <v/>
      </c>
      <c r="BS1827" s="62">
        <f>COUNTIF($G1827:$BP1827,"b")+COUNTIF($G1827:$BP1827,"r0,b5")/2+COUNTIF($G1827:$BP1827,"p5,b5")/2</f>
        <v/>
      </c>
      <c r="BT1827" s="62">
        <f>COUNTIF($G1827:$BP1827,"c")+COUNTIF($G1827:$BP1827,"r0,c5")/2+COUNTIF($G1827:$BP1827,"p5,c5")/2</f>
        <v/>
      </c>
      <c r="BU1827" s="62">
        <f>COUNTIF($G1827:$BP1827,"KH")+COUNTIF($G1827:$BP1827,"TL")+COUNTIF($G1827:$BP1827,"L")</f>
        <v/>
      </c>
      <c r="BV1827" s="62" t="n"/>
      <c r="BW1827" s="62">
        <f>COUNTIF($G1827:$BP1827,"hh")</f>
        <v/>
      </c>
      <c r="BX1827" s="62">
        <f>COUNTIF($G1827:$BP1827,"nt7")</f>
        <v/>
      </c>
      <c r="BY1827" s="62">
        <f>COUNTIF($G1827:$BP1827,"P")+COUNTIF($G1827:$BP1827,"p5,a5")/2+COUNTIF($G1827:$BP1827,"p5,b5")/2+COUNTIF($G1827:$BP1827,"p5,c5")/2+COUNTIF($G1827:$BP1827,"p5,d5")/2</f>
        <v/>
      </c>
      <c r="BZ1827" s="63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4">
        <f>IF(BZ1827&gt;25,4,IF(BZ1827&gt;18,3,IF(BZ1827&gt;12,2,IF(BZ1827&gt;4,1,0))))-BX1827-2+1</f>
        <v/>
      </c>
      <c r="CE1827" s="30" t="n"/>
      <c r="CF1827" s="64">
        <f>CD1827*CI1827</f>
        <v/>
      </c>
      <c r="CG1827" s="65">
        <f>F1827-BY1827+1</f>
        <v/>
      </c>
      <c r="CH1827" s="64">
        <f>CE1827*16</f>
        <v/>
      </c>
      <c r="CI1827" s="66">
        <f>VLOOKUP(A1827,[1]DATA!$A$6:$AI$331,34,0)</f>
        <v/>
      </c>
      <c r="CJ1827" s="67">
        <f>VLOOKUP(A1827,[2]CHAMCONG!A$7:CI$333,79,0)</f>
        <v/>
      </c>
      <c r="CK1827" s="68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62">
        <f>COUNTIF($G1828:$BP1828,"a")+COUNTIF($G1828:$BP1828,"r0,a5")/2+COUNTIF($G1828:$BP1828,"p5,a5")/2</f>
        <v/>
      </c>
      <c r="BR1828" s="62">
        <f>COUNTIF($G1828:$BP1828,"d")+COUNTIF($G1828:$BP1828,"r0,d5")/2+COUNTIF($G1828:$BP1828,"p5,d5")/2</f>
        <v/>
      </c>
      <c r="BS1828" s="62">
        <f>COUNTIF($G1828:$BP1828,"b")+COUNTIF($G1828:$BP1828,"r0,b5")/2+COUNTIF($G1828:$BP1828,"p5,b5")/2</f>
        <v/>
      </c>
      <c r="BT1828" s="62">
        <f>COUNTIF($G1828:$BP1828,"c")+COUNTIF($G1828:$BP1828,"r0,c5")/2+COUNTIF($G1828:$BP1828,"p5,c5")/2</f>
        <v/>
      </c>
      <c r="BU1828" s="62">
        <f>COUNTIF($G1828:$BP1828,"KH")+COUNTIF($G1828:$BP1828,"TL")+COUNTIF($G1828:$BP1828,"L")</f>
        <v/>
      </c>
      <c r="BV1828" s="62" t="n"/>
      <c r="BW1828" s="62">
        <f>COUNTIF($G1828:$BP1828,"hh")</f>
        <v/>
      </c>
      <c r="BX1828" s="62">
        <f>COUNTIF($G1828:$BP1828,"nt7")</f>
        <v/>
      </c>
      <c r="BY1828" s="62">
        <f>COUNTIF($G1828:$BP1828,"P")+COUNTIF($G1828:$BP1828,"p5,a5")/2+COUNTIF($G1828:$BP1828,"p5,b5")/2+COUNTIF($G1828:$BP1828,"p5,c5")/2+COUNTIF($G1828:$BP1828,"p5,d5")/2</f>
        <v/>
      </c>
      <c r="BZ1828" s="63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4">
        <f>IF(BZ1828&gt;25,4,IF(BZ1828&gt;18,3,IF(BZ1828&gt;12,2,IF(BZ1828&gt;4,1,0))))-BX1828-2+1</f>
        <v/>
      </c>
      <c r="CE1828" s="30" t="n"/>
      <c r="CF1828" s="64">
        <f>CD1828*CI1828</f>
        <v/>
      </c>
      <c r="CG1828" s="65">
        <f>F1828-BY1828+1</f>
        <v/>
      </c>
      <c r="CH1828" s="64">
        <f>CE1828*16</f>
        <v/>
      </c>
      <c r="CI1828" s="66">
        <f>VLOOKUP(A1828,[1]DATA!$A$6:$AI$331,34,0)</f>
        <v/>
      </c>
      <c r="CJ1828" s="67">
        <f>VLOOKUP(A1828,[2]CHAMCONG!A$7:CI$333,79,0)</f>
        <v/>
      </c>
      <c r="CK1828" s="68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62">
        <f>COUNTIF($G1829:$BP1829,"a")+COUNTIF($G1829:$BP1829,"r0,a5")/2+COUNTIF($G1829:$BP1829,"p5,a5")/2</f>
        <v/>
      </c>
      <c r="BR1829" s="62">
        <f>COUNTIF($G1829:$BP1829,"d")+COUNTIF($G1829:$BP1829,"r0,d5")/2+COUNTIF($G1829:$BP1829,"p5,d5")/2</f>
        <v/>
      </c>
      <c r="BS1829" s="62">
        <f>COUNTIF($G1829:$BP1829,"b")+COUNTIF($G1829:$BP1829,"r0,b5")/2+COUNTIF($G1829:$BP1829,"p5,b5")/2</f>
        <v/>
      </c>
      <c r="BT1829" s="62">
        <f>COUNTIF($G1829:$BP1829,"c")+COUNTIF($G1829:$BP1829,"r0,c5")/2+COUNTIF($G1829:$BP1829,"p5,c5")/2</f>
        <v/>
      </c>
      <c r="BU1829" s="62">
        <f>COUNTIF($G1829:$BP1829,"KH")+COUNTIF($G1829:$BP1829,"TL")+COUNTIF($G1829:$BP1829,"L")</f>
        <v/>
      </c>
      <c r="BV1829" s="62" t="n"/>
      <c r="BW1829" s="62">
        <f>COUNTIF($G1829:$BP1829,"hh")</f>
        <v/>
      </c>
      <c r="BX1829" s="62">
        <f>COUNTIF($G1829:$BP1829,"nt7")</f>
        <v/>
      </c>
      <c r="BY1829" s="62">
        <f>COUNTIF($G1829:$BP1829,"P")+COUNTIF($G1829:$BP1829,"p5,a5")/2+COUNTIF($G1829:$BP1829,"p5,b5")/2+COUNTIF($G1829:$BP1829,"p5,c5")/2+COUNTIF($G1829:$BP1829,"p5,d5")/2</f>
        <v/>
      </c>
      <c r="BZ1829" s="63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4">
        <f>IF(BZ1829&gt;25,4,IF(BZ1829&gt;18,3,IF(BZ1829&gt;12,2,IF(BZ1829&gt;4,1,0))))-BX1829-2+1</f>
        <v/>
      </c>
      <c r="CE1829" s="30" t="n"/>
      <c r="CF1829" s="64">
        <f>CD1829*CI1829</f>
        <v/>
      </c>
      <c r="CG1829" s="65">
        <f>F1829-BY1829+1</f>
        <v/>
      </c>
      <c r="CH1829" s="64">
        <f>CE1829*16</f>
        <v/>
      </c>
      <c r="CI1829" s="66">
        <f>VLOOKUP(A1829,[1]DATA!$A$6:$AI$331,34,0)</f>
        <v/>
      </c>
      <c r="CJ1829" s="67">
        <f>VLOOKUP(A1829,[2]CHAMCONG!A$7:CI$333,79,0)</f>
        <v/>
      </c>
      <c r="CK1829" s="68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62">
        <f>COUNTIF($G1830:$BP1830,"a")+COUNTIF($G1830:$BP1830,"r0,a5")/2+COUNTIF($G1830:$BP1830,"p5,a5")/2</f>
        <v/>
      </c>
      <c r="BR1830" s="62">
        <f>COUNTIF($G1830:$BP1830,"d")+COUNTIF($G1830:$BP1830,"r0,d5")/2+COUNTIF($G1830:$BP1830,"p5,d5")/2</f>
        <v/>
      </c>
      <c r="BS1830" s="62">
        <f>COUNTIF($G1830:$BP1830,"b")+COUNTIF($G1830:$BP1830,"r0,b5")/2+COUNTIF($G1830:$BP1830,"p5,b5")/2</f>
        <v/>
      </c>
      <c r="BT1830" s="62">
        <f>COUNTIF($G1830:$BP1830,"c")+COUNTIF($G1830:$BP1830,"r0,c5")/2+COUNTIF($G1830:$BP1830,"p5,c5")/2</f>
        <v/>
      </c>
      <c r="BU1830" s="62">
        <f>COUNTIF($G1830:$BP1830,"KH")+COUNTIF($G1830:$BP1830,"TL")+COUNTIF($G1830:$BP1830,"L")</f>
        <v/>
      </c>
      <c r="BV1830" s="62" t="n"/>
      <c r="BW1830" s="62">
        <f>COUNTIF($G1830:$BP1830,"hh")</f>
        <v/>
      </c>
      <c r="BX1830" s="62">
        <f>COUNTIF($G1830:$BP1830,"nt7")</f>
        <v/>
      </c>
      <c r="BY1830" s="62">
        <f>COUNTIF($G1830:$BP1830,"P")+COUNTIF($G1830:$BP1830,"p5,a5")/2+COUNTIF($G1830:$BP1830,"p5,b5")/2+COUNTIF($G1830:$BP1830,"p5,c5")/2+COUNTIF($G1830:$BP1830,"p5,d5")/2</f>
        <v/>
      </c>
      <c r="BZ1830" s="63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4">
        <f>IF(BZ1830&gt;25,4,IF(BZ1830&gt;18,3,IF(BZ1830&gt;12,2,IF(BZ1830&gt;4,1,0))))-BX1830-2+1</f>
        <v/>
      </c>
      <c r="CE1830" s="30" t="n"/>
      <c r="CF1830" s="64">
        <f>CD1830*CI1830</f>
        <v/>
      </c>
      <c r="CG1830" s="65">
        <f>F1830-BY1830+1</f>
        <v/>
      </c>
      <c r="CH1830" s="64">
        <f>CE1830*16</f>
        <v/>
      </c>
      <c r="CI1830" s="66">
        <f>VLOOKUP(A1830,[1]DATA!$A$6:$AI$331,34,0)</f>
        <v/>
      </c>
      <c r="CJ1830" s="67">
        <f>VLOOKUP(A1830,[2]CHAMCONG!A$7:CI$333,79,0)</f>
        <v/>
      </c>
      <c r="CK1830" s="68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62">
        <f>COUNTIF($G1831:$BP1831,"a")+COUNTIF($G1831:$BP1831,"r0,a5")/2+COUNTIF($G1831:$BP1831,"p5,a5")/2</f>
        <v/>
      </c>
      <c r="BR1831" s="62">
        <f>COUNTIF($G1831:$BP1831,"d")+COUNTIF($G1831:$BP1831,"r0,d5")/2+COUNTIF($G1831:$BP1831,"p5,d5")/2</f>
        <v/>
      </c>
      <c r="BS1831" s="62">
        <f>COUNTIF($G1831:$BP1831,"b")+COUNTIF($G1831:$BP1831,"r0,b5")/2+COUNTIF($G1831:$BP1831,"p5,b5")/2</f>
        <v/>
      </c>
      <c r="BT1831" s="62">
        <f>COUNTIF($G1831:$BP1831,"c")+COUNTIF($G1831:$BP1831,"r0,c5")/2+COUNTIF($G1831:$BP1831,"p5,c5")/2</f>
        <v/>
      </c>
      <c r="BU1831" s="62">
        <f>COUNTIF($G1831:$BP1831,"KH")+COUNTIF($G1831:$BP1831,"TL")+COUNTIF($G1831:$BP1831,"L")</f>
        <v/>
      </c>
      <c r="BV1831" s="62" t="n"/>
      <c r="BW1831" s="62">
        <f>COUNTIF($G1831:$BP1831,"hh")</f>
        <v/>
      </c>
      <c r="BX1831" s="62">
        <f>COUNTIF($G1831:$BP1831,"nt7")</f>
        <v/>
      </c>
      <c r="BY1831" s="62">
        <f>COUNTIF($G1831:$BP1831,"P")+COUNTIF($G1831:$BP1831,"p5,a5")/2+COUNTIF($G1831:$BP1831,"p5,b5")/2+COUNTIF($G1831:$BP1831,"p5,c5")/2+COUNTIF($G1831:$BP1831,"p5,d5")/2</f>
        <v/>
      </c>
      <c r="BZ1831" s="63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4">
        <f>IF(BZ1831&gt;25,4,IF(BZ1831&gt;18,3,IF(BZ1831&gt;12,2,IF(BZ1831&gt;4,1,0))))-BX1831-2+1</f>
        <v/>
      </c>
      <c r="CE1831" s="30" t="n"/>
      <c r="CF1831" s="64">
        <f>CD1831*CI1831</f>
        <v/>
      </c>
      <c r="CG1831" s="65">
        <f>F1831-BY1831+1</f>
        <v/>
      </c>
      <c r="CH1831" s="64">
        <f>CE1831*16</f>
        <v/>
      </c>
      <c r="CI1831" s="66">
        <f>VLOOKUP(A1831,[1]DATA!$A$6:$AI$331,34,0)</f>
        <v/>
      </c>
      <c r="CJ1831" s="67">
        <f>VLOOKUP(A1831,[2]CHAMCONG!A$7:CI$333,79,0)</f>
        <v/>
      </c>
      <c r="CK1831" s="68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62">
        <f>COUNTIF($G1832:$BP1832,"a")+COUNTIF($G1832:$BP1832,"r0,a5")/2+COUNTIF($G1832:$BP1832,"p5,a5")/2</f>
        <v/>
      </c>
      <c r="BR1832" s="62">
        <f>COUNTIF($G1832:$BP1832,"d")+COUNTIF($G1832:$BP1832,"r0,d5")/2+COUNTIF($G1832:$BP1832,"p5,d5")/2</f>
        <v/>
      </c>
      <c r="BS1832" s="62">
        <f>COUNTIF($G1832:$BP1832,"b")+COUNTIF($G1832:$BP1832,"r0,b5")/2+COUNTIF($G1832:$BP1832,"p5,b5")/2</f>
        <v/>
      </c>
      <c r="BT1832" s="62">
        <f>COUNTIF($G1832:$BP1832,"c")+COUNTIF($G1832:$BP1832,"r0,c5")/2+COUNTIF($G1832:$BP1832,"p5,c5")/2</f>
        <v/>
      </c>
      <c r="BU1832" s="62">
        <f>COUNTIF($G1832:$BP1832,"KH")+COUNTIF($G1832:$BP1832,"TL")+COUNTIF($G1832:$BP1832,"L")</f>
        <v/>
      </c>
      <c r="BV1832" s="62" t="n"/>
      <c r="BW1832" s="62">
        <f>COUNTIF($G1832:$BP1832,"hh")</f>
        <v/>
      </c>
      <c r="BX1832" s="62">
        <f>COUNTIF($G1832:$BP1832,"nt7")</f>
        <v/>
      </c>
      <c r="BY1832" s="62">
        <f>COUNTIF($G1832:$BP1832,"P")+COUNTIF($G1832:$BP1832,"p5,a5")/2+COUNTIF($G1832:$BP1832,"p5,b5")/2+COUNTIF($G1832:$BP1832,"p5,c5")/2+COUNTIF($G1832:$BP1832,"p5,d5")/2</f>
        <v/>
      </c>
      <c r="BZ1832" s="63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4">
        <f>IF(BZ1832&gt;25,4,IF(BZ1832&gt;18,3,IF(BZ1832&gt;12,2,IF(BZ1832&gt;4,1,0))))-BX1832-2+1</f>
        <v/>
      </c>
      <c r="CE1832" s="30" t="n"/>
      <c r="CF1832" s="64">
        <f>CD1832*CI1832</f>
        <v/>
      </c>
      <c r="CG1832" s="65">
        <f>F1832-BY1832+1</f>
        <v/>
      </c>
      <c r="CH1832" s="64">
        <f>CE1832*16</f>
        <v/>
      </c>
      <c r="CI1832" s="66">
        <f>VLOOKUP(A1832,[1]DATA!$A$6:$AI$331,34,0)</f>
        <v/>
      </c>
      <c r="CJ1832" s="67">
        <f>VLOOKUP(A1832,[2]CHAMCONG!A$7:CI$333,79,0)</f>
        <v/>
      </c>
      <c r="CK1832" s="68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62">
        <f>COUNTIF($G1833:$BP1833,"a")+COUNTIF($G1833:$BP1833,"r0,a5")/2+COUNTIF($G1833:$BP1833,"p5,a5")/2</f>
        <v/>
      </c>
      <c r="BR1833" s="62">
        <f>COUNTIF($G1833:$BP1833,"d")+COUNTIF($G1833:$BP1833,"r0,d5")/2+COUNTIF($G1833:$BP1833,"p5,d5")/2</f>
        <v/>
      </c>
      <c r="BS1833" s="62">
        <f>COUNTIF($G1833:$BP1833,"b")+COUNTIF($G1833:$BP1833,"r0,b5")/2+COUNTIF($G1833:$BP1833,"p5,b5")/2</f>
        <v/>
      </c>
      <c r="BT1833" s="62">
        <f>COUNTIF($G1833:$BP1833,"c")+COUNTIF($G1833:$BP1833,"r0,c5")/2+COUNTIF($G1833:$BP1833,"p5,c5")/2</f>
        <v/>
      </c>
      <c r="BU1833" s="62">
        <f>COUNTIF($G1833:$BP1833,"KH")+COUNTIF($G1833:$BP1833,"TL")+COUNTIF($G1833:$BP1833,"L")</f>
        <v/>
      </c>
      <c r="BV1833" s="62" t="n"/>
      <c r="BW1833" s="62">
        <f>COUNTIF($G1833:$BP1833,"hh")</f>
        <v/>
      </c>
      <c r="BX1833" s="62">
        <f>COUNTIF($G1833:$BP1833,"nt7")</f>
        <v/>
      </c>
      <c r="BY1833" s="62">
        <f>COUNTIF($G1833:$BP1833,"P")+COUNTIF($G1833:$BP1833,"p5,a5")/2+COUNTIF($G1833:$BP1833,"p5,b5")/2+COUNTIF($G1833:$BP1833,"p5,c5")/2+COUNTIF($G1833:$BP1833,"p5,d5")/2</f>
        <v/>
      </c>
      <c r="BZ1833" s="63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4">
        <f>IF(BZ1833&gt;25,4,IF(BZ1833&gt;18,3,IF(BZ1833&gt;12,2,IF(BZ1833&gt;4,1,0))))-BX1833-2+1</f>
        <v/>
      </c>
      <c r="CE1833" s="30" t="n"/>
      <c r="CF1833" s="64">
        <f>CD1833*CI1833</f>
        <v/>
      </c>
      <c r="CG1833" s="65">
        <f>F1833-BY1833+1</f>
        <v/>
      </c>
      <c r="CH1833" s="64">
        <f>CE1833*16</f>
        <v/>
      </c>
      <c r="CI1833" s="66">
        <f>VLOOKUP(A1833,[1]DATA!$A$6:$AI$331,34,0)</f>
        <v/>
      </c>
      <c r="CJ1833" s="67">
        <f>VLOOKUP(A1833,[2]CHAMCONG!A$7:CI$333,79,0)</f>
        <v/>
      </c>
      <c r="CK1833" s="68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62">
        <f>COUNTIF($G1834:$BP1834,"a")+COUNTIF($G1834:$BP1834,"r0,a5")/2+COUNTIF($G1834:$BP1834,"p5,a5")/2</f>
        <v/>
      </c>
      <c r="BR1834" s="62">
        <f>COUNTIF($G1834:$BP1834,"d")+COUNTIF($G1834:$BP1834,"r0,d5")/2+COUNTIF($G1834:$BP1834,"p5,d5")/2</f>
        <v/>
      </c>
      <c r="BS1834" s="62">
        <f>COUNTIF($G1834:$BP1834,"b")+COUNTIF($G1834:$BP1834,"r0,b5")/2+COUNTIF($G1834:$BP1834,"p5,b5")/2</f>
        <v/>
      </c>
      <c r="BT1834" s="62">
        <f>COUNTIF($G1834:$BP1834,"c")+COUNTIF($G1834:$BP1834,"r0,c5")/2+COUNTIF($G1834:$BP1834,"p5,c5")/2</f>
        <v/>
      </c>
      <c r="BU1834" s="62">
        <f>COUNTIF($G1834:$BP1834,"KH")+COUNTIF($G1834:$BP1834,"TL")+COUNTIF($G1834:$BP1834,"L")</f>
        <v/>
      </c>
      <c r="BV1834" s="62" t="n"/>
      <c r="BW1834" s="62">
        <f>COUNTIF($G1834:$BP1834,"hh")</f>
        <v/>
      </c>
      <c r="BX1834" s="62">
        <f>COUNTIF($G1834:$BP1834,"nt7")</f>
        <v/>
      </c>
      <c r="BY1834" s="62">
        <f>COUNTIF($G1834:$BP1834,"P")+COUNTIF($G1834:$BP1834,"p5,a5")/2+COUNTIF($G1834:$BP1834,"p5,b5")/2+COUNTIF($G1834:$BP1834,"p5,c5")/2+COUNTIF($G1834:$BP1834,"p5,d5")/2</f>
        <v/>
      </c>
      <c r="BZ1834" s="63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4">
        <f>IF(BZ1834&gt;25,4,IF(BZ1834&gt;18,3,IF(BZ1834&gt;12,2,IF(BZ1834&gt;4,1,0))))-BX1834-2+1</f>
        <v/>
      </c>
      <c r="CE1834" s="30" t="n"/>
      <c r="CF1834" s="64">
        <f>CD1834*CI1834</f>
        <v/>
      </c>
      <c r="CG1834" s="65">
        <f>F1834-BY1834+1</f>
        <v/>
      </c>
      <c r="CH1834" s="64">
        <f>CE1834*16</f>
        <v/>
      </c>
      <c r="CI1834" s="66">
        <f>VLOOKUP(A1834,[1]DATA!$A$6:$AI$331,34,0)</f>
        <v/>
      </c>
      <c r="CJ1834" s="67">
        <f>VLOOKUP(A1834,[2]CHAMCONG!A$7:CI$333,79,0)</f>
        <v/>
      </c>
      <c r="CK1834" s="68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62">
        <f>COUNTIF($G1835:$BP1835,"a")+COUNTIF($G1835:$BP1835,"r0,a5")/2+COUNTIF($G1835:$BP1835,"p5,a5")/2</f>
        <v/>
      </c>
      <c r="BR1835" s="62">
        <f>COUNTIF($G1835:$BP1835,"d")+COUNTIF($G1835:$BP1835,"r0,d5")/2+COUNTIF($G1835:$BP1835,"p5,d5")/2</f>
        <v/>
      </c>
      <c r="BS1835" s="62">
        <f>COUNTIF($G1835:$BP1835,"b")+COUNTIF($G1835:$BP1835,"r0,b5")/2+COUNTIF($G1835:$BP1835,"p5,b5")/2</f>
        <v/>
      </c>
      <c r="BT1835" s="62">
        <f>COUNTIF($G1835:$BP1835,"c")+COUNTIF($G1835:$BP1835,"r0,c5")/2+COUNTIF($G1835:$BP1835,"p5,c5")/2</f>
        <v/>
      </c>
      <c r="BU1835" s="62">
        <f>COUNTIF($G1835:$BP1835,"KH")+COUNTIF($G1835:$BP1835,"TL")+COUNTIF($G1835:$BP1835,"L")</f>
        <v/>
      </c>
      <c r="BV1835" s="62" t="n"/>
      <c r="BW1835" s="62">
        <f>COUNTIF($G1835:$BP1835,"hh")</f>
        <v/>
      </c>
      <c r="BX1835" s="62">
        <f>COUNTIF($G1835:$BP1835,"nt7")</f>
        <v/>
      </c>
      <c r="BY1835" s="62">
        <f>COUNTIF($G1835:$BP1835,"P")+COUNTIF($G1835:$BP1835,"p5,a5")/2+COUNTIF($G1835:$BP1835,"p5,b5")/2+COUNTIF($G1835:$BP1835,"p5,c5")/2+COUNTIF($G1835:$BP1835,"p5,d5")/2</f>
        <v/>
      </c>
      <c r="BZ1835" s="63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4">
        <f>IF(BZ1835&gt;25,4,IF(BZ1835&gt;18,3,IF(BZ1835&gt;12,2,IF(BZ1835&gt;4,1,0))))-BX1835-2+1</f>
        <v/>
      </c>
      <c r="CE1835" s="30" t="n"/>
      <c r="CF1835" s="64">
        <f>CD1835*CI1835</f>
        <v/>
      </c>
      <c r="CG1835" s="65">
        <f>F1835-BY1835+1</f>
        <v/>
      </c>
      <c r="CH1835" s="64">
        <f>CE1835*16</f>
        <v/>
      </c>
      <c r="CI1835" s="66">
        <f>VLOOKUP(A1835,[1]DATA!$A$6:$AI$331,34,0)</f>
        <v/>
      </c>
      <c r="CJ1835" s="67">
        <f>VLOOKUP(A1835,[2]CHAMCONG!A$7:CI$333,79,0)</f>
        <v/>
      </c>
      <c r="CK1835" s="68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62">
        <f>COUNTIF($G1836:$BP1836,"a")+COUNTIF($G1836:$BP1836,"r0,a5")/2+COUNTIF($G1836:$BP1836,"p5,a5")/2</f>
        <v/>
      </c>
      <c r="BR1836" s="62">
        <f>COUNTIF($G1836:$BP1836,"d")+COUNTIF($G1836:$BP1836,"r0,d5")/2+COUNTIF($G1836:$BP1836,"p5,d5")/2</f>
        <v/>
      </c>
      <c r="BS1836" s="62">
        <f>COUNTIF($G1836:$BP1836,"b")+COUNTIF($G1836:$BP1836,"r0,b5")/2+COUNTIF($G1836:$BP1836,"p5,b5")/2</f>
        <v/>
      </c>
      <c r="BT1836" s="62">
        <f>COUNTIF($G1836:$BP1836,"c")+COUNTIF($G1836:$BP1836,"r0,c5")/2+COUNTIF($G1836:$BP1836,"p5,c5")/2</f>
        <v/>
      </c>
      <c r="BU1836" s="62">
        <f>COUNTIF($G1836:$BP1836,"KH")+COUNTIF($G1836:$BP1836,"TL")+COUNTIF($G1836:$BP1836,"L")</f>
        <v/>
      </c>
      <c r="BV1836" s="62" t="n"/>
      <c r="BW1836" s="62">
        <f>COUNTIF($G1836:$BP1836,"hh")</f>
        <v/>
      </c>
      <c r="BX1836" s="62">
        <f>COUNTIF($G1836:$BP1836,"nt7")</f>
        <v/>
      </c>
      <c r="BY1836" s="62">
        <f>COUNTIF($G1836:$BP1836,"P")+COUNTIF($G1836:$BP1836,"p5,a5")/2+COUNTIF($G1836:$BP1836,"p5,b5")/2+COUNTIF($G1836:$BP1836,"p5,c5")/2+COUNTIF($G1836:$BP1836,"p5,d5")/2</f>
        <v/>
      </c>
      <c r="BZ1836" s="63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4">
        <f>IF(BZ1836&gt;25,4,IF(BZ1836&gt;18,3,IF(BZ1836&gt;12,2,IF(BZ1836&gt;4,1,0))))-BX1836-2+1</f>
        <v/>
      </c>
      <c r="CE1836" s="30" t="n"/>
      <c r="CF1836" s="64">
        <f>CD1836*CI1836</f>
        <v/>
      </c>
      <c r="CG1836" s="65">
        <f>F1836-BY1836+1</f>
        <v/>
      </c>
      <c r="CH1836" s="64">
        <f>CE1836*16</f>
        <v/>
      </c>
      <c r="CI1836" s="66">
        <f>VLOOKUP(A1836,[1]DATA!$A$6:$AI$331,34,0)</f>
        <v/>
      </c>
      <c r="CJ1836" s="67">
        <f>VLOOKUP(A1836,[2]CHAMCONG!A$7:CI$333,79,0)</f>
        <v/>
      </c>
      <c r="CK1836" s="68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62">
        <f>COUNTIF($G1837:$BP1837,"a")+COUNTIF($G1837:$BP1837,"r0,a5")/2+COUNTIF($G1837:$BP1837,"p5,a5")/2</f>
        <v/>
      </c>
      <c r="BR1837" s="62">
        <f>COUNTIF($G1837:$BP1837,"d")+COUNTIF($G1837:$BP1837,"r0,d5")/2+COUNTIF($G1837:$BP1837,"p5,d5")/2</f>
        <v/>
      </c>
      <c r="BS1837" s="62">
        <f>COUNTIF($G1837:$BP1837,"b")+COUNTIF($G1837:$BP1837,"r0,b5")/2+COUNTIF($G1837:$BP1837,"p5,b5")/2</f>
        <v/>
      </c>
      <c r="BT1837" s="62">
        <f>COUNTIF($G1837:$BP1837,"c")+COUNTIF($G1837:$BP1837,"r0,c5")/2+COUNTIF($G1837:$BP1837,"p5,c5")/2</f>
        <v/>
      </c>
      <c r="BU1837" s="62">
        <f>COUNTIF($G1837:$BP1837,"KH")+COUNTIF($G1837:$BP1837,"TL")+COUNTIF($G1837:$BP1837,"L")</f>
        <v/>
      </c>
      <c r="BV1837" s="62" t="n"/>
      <c r="BW1837" s="62">
        <f>COUNTIF($G1837:$BP1837,"hh")</f>
        <v/>
      </c>
      <c r="BX1837" s="62">
        <f>COUNTIF($G1837:$BP1837,"nt7")</f>
        <v/>
      </c>
      <c r="BY1837" s="62">
        <f>COUNTIF($G1837:$BP1837,"P")+COUNTIF($G1837:$BP1837,"p5,a5")/2+COUNTIF($G1837:$BP1837,"p5,b5")/2+COUNTIF($G1837:$BP1837,"p5,c5")/2+COUNTIF($G1837:$BP1837,"p5,d5")/2</f>
        <v/>
      </c>
      <c r="BZ1837" s="63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4">
        <f>IF(BZ1837&gt;25,4,IF(BZ1837&gt;18,3,IF(BZ1837&gt;12,2,IF(BZ1837&gt;4,1,0))))-BX1837-2+1</f>
        <v/>
      </c>
      <c r="CE1837" s="30" t="n"/>
      <c r="CF1837" s="64">
        <f>CD1837*CI1837</f>
        <v/>
      </c>
      <c r="CG1837" s="65">
        <f>F1837-BY1837+1</f>
        <v/>
      </c>
      <c r="CH1837" s="64">
        <f>CE1837*16</f>
        <v/>
      </c>
      <c r="CI1837" s="66">
        <f>VLOOKUP(A1837,[1]DATA!$A$6:$AI$331,34,0)</f>
        <v/>
      </c>
      <c r="CJ1837" s="67">
        <f>VLOOKUP(A1837,[2]CHAMCONG!A$7:CI$333,79,0)</f>
        <v/>
      </c>
      <c r="CK1837" s="68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62">
        <f>COUNTIF($G1838:$BP1838,"a")+COUNTIF($G1838:$BP1838,"r0,a5")/2+COUNTIF($G1838:$BP1838,"p5,a5")/2</f>
        <v/>
      </c>
      <c r="BR1838" s="62">
        <f>COUNTIF($G1838:$BP1838,"d")+COUNTIF($G1838:$BP1838,"r0,d5")/2+COUNTIF($G1838:$BP1838,"p5,d5")/2</f>
        <v/>
      </c>
      <c r="BS1838" s="62">
        <f>COUNTIF($G1838:$BP1838,"b")+COUNTIF($G1838:$BP1838,"r0,b5")/2+COUNTIF($G1838:$BP1838,"p5,b5")/2</f>
        <v/>
      </c>
      <c r="BT1838" s="62">
        <f>COUNTIF($G1838:$BP1838,"c")+COUNTIF($G1838:$BP1838,"r0,c5")/2+COUNTIF($G1838:$BP1838,"p5,c5")/2</f>
        <v/>
      </c>
      <c r="BU1838" s="62">
        <f>COUNTIF($G1838:$BP1838,"KH")+COUNTIF($G1838:$BP1838,"TL")+COUNTIF($G1838:$BP1838,"L")</f>
        <v/>
      </c>
      <c r="BV1838" s="62" t="n"/>
      <c r="BW1838" s="62">
        <f>COUNTIF($G1838:$BP1838,"hh")</f>
        <v/>
      </c>
      <c r="BX1838" s="62">
        <f>COUNTIF($G1838:$BP1838,"nt7")</f>
        <v/>
      </c>
      <c r="BY1838" s="62">
        <f>COUNTIF($G1838:$BP1838,"P")+COUNTIF($G1838:$BP1838,"p5,a5")/2+COUNTIF($G1838:$BP1838,"p5,b5")/2+COUNTIF($G1838:$BP1838,"p5,c5")/2+COUNTIF($G1838:$BP1838,"p5,d5")/2</f>
        <v/>
      </c>
      <c r="BZ1838" s="63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4">
        <f>IF(BZ1838&gt;25,4,IF(BZ1838&gt;18,3,IF(BZ1838&gt;12,2,IF(BZ1838&gt;4,1,0))))-BX1838-2+1</f>
        <v/>
      </c>
      <c r="CE1838" s="30" t="n"/>
      <c r="CF1838" s="64">
        <f>CD1838*CI1838</f>
        <v/>
      </c>
      <c r="CG1838" s="65">
        <f>F1838-BY1838+1</f>
        <v/>
      </c>
      <c r="CH1838" s="64">
        <f>CE1838*16</f>
        <v/>
      </c>
      <c r="CI1838" s="66">
        <f>VLOOKUP(A1838,[1]DATA!$A$6:$AI$331,34,0)</f>
        <v/>
      </c>
      <c r="CJ1838" s="67">
        <f>VLOOKUP(A1838,[2]CHAMCONG!A$7:CI$333,79,0)</f>
        <v/>
      </c>
      <c r="CK1838" s="68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62">
        <f>COUNTIF($G1839:$BP1839,"a")+COUNTIF($G1839:$BP1839,"r0,a5")/2+COUNTIF($G1839:$BP1839,"p5,a5")/2</f>
        <v/>
      </c>
      <c r="BR1839" s="62">
        <f>COUNTIF($G1839:$BP1839,"d")+COUNTIF($G1839:$BP1839,"r0,d5")/2+COUNTIF($G1839:$BP1839,"p5,d5")/2</f>
        <v/>
      </c>
      <c r="BS1839" s="62">
        <f>COUNTIF($G1839:$BP1839,"b")+COUNTIF($G1839:$BP1839,"r0,b5")/2+COUNTIF($G1839:$BP1839,"p5,b5")/2</f>
        <v/>
      </c>
      <c r="BT1839" s="62">
        <f>COUNTIF($G1839:$BP1839,"c")+COUNTIF($G1839:$BP1839,"r0,c5")/2+COUNTIF($G1839:$BP1839,"p5,c5")/2</f>
        <v/>
      </c>
      <c r="BU1839" s="62">
        <f>COUNTIF($G1839:$BP1839,"KH")+COUNTIF($G1839:$BP1839,"TL")+COUNTIF($G1839:$BP1839,"L")</f>
        <v/>
      </c>
      <c r="BV1839" s="62" t="n"/>
      <c r="BW1839" s="62">
        <f>COUNTIF($G1839:$BP1839,"hh")</f>
        <v/>
      </c>
      <c r="BX1839" s="62">
        <f>COUNTIF($G1839:$BP1839,"nt7")</f>
        <v/>
      </c>
      <c r="BY1839" s="62">
        <f>COUNTIF($G1839:$BP1839,"P")+COUNTIF($G1839:$BP1839,"p5,a5")/2+COUNTIF($G1839:$BP1839,"p5,b5")/2+COUNTIF($G1839:$BP1839,"p5,c5")/2+COUNTIF($G1839:$BP1839,"p5,d5")/2</f>
        <v/>
      </c>
      <c r="BZ1839" s="63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4">
        <f>IF(BZ1839&gt;25,4,IF(BZ1839&gt;18,3,IF(BZ1839&gt;12,2,IF(BZ1839&gt;4,1,0))))-BX1839-2+1</f>
        <v/>
      </c>
      <c r="CE1839" s="30" t="n"/>
      <c r="CF1839" s="64">
        <f>CD1839*CI1839</f>
        <v/>
      </c>
      <c r="CG1839" s="65">
        <f>F1839-BY1839+1</f>
        <v/>
      </c>
      <c r="CH1839" s="64">
        <f>CE1839*16</f>
        <v/>
      </c>
      <c r="CI1839" s="66">
        <f>VLOOKUP(A1839,[1]DATA!$A$6:$AI$331,34,0)</f>
        <v/>
      </c>
      <c r="CJ1839" s="67">
        <f>VLOOKUP(A1839,[2]CHAMCONG!A$7:CI$333,79,0)</f>
        <v/>
      </c>
      <c r="CK1839" s="68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62">
        <f>COUNTIF($G1840:$BP1840,"a")+COUNTIF($G1840:$BP1840,"r0,a5")/2+COUNTIF($G1840:$BP1840,"p5,a5")/2</f>
        <v/>
      </c>
      <c r="BR1840" s="62">
        <f>COUNTIF($G1840:$BP1840,"d")+COUNTIF($G1840:$BP1840,"r0,d5")/2+COUNTIF($G1840:$BP1840,"p5,d5")/2</f>
        <v/>
      </c>
      <c r="BS1840" s="62">
        <f>COUNTIF($G1840:$BP1840,"b")+COUNTIF($G1840:$BP1840,"r0,b5")/2+COUNTIF($G1840:$BP1840,"p5,b5")/2</f>
        <v/>
      </c>
      <c r="BT1840" s="62">
        <f>COUNTIF($G1840:$BP1840,"c")+COUNTIF($G1840:$BP1840,"r0,c5")/2+COUNTIF($G1840:$BP1840,"p5,c5")/2</f>
        <v/>
      </c>
      <c r="BU1840" s="62">
        <f>COUNTIF($G1840:$BP1840,"KH")+COUNTIF($G1840:$BP1840,"TL")+COUNTIF($G1840:$BP1840,"L")</f>
        <v/>
      </c>
      <c r="BV1840" s="62" t="n"/>
      <c r="BW1840" s="62">
        <f>COUNTIF($G1840:$BP1840,"hh")</f>
        <v/>
      </c>
      <c r="BX1840" s="62">
        <f>COUNTIF($G1840:$BP1840,"nt7")</f>
        <v/>
      </c>
      <c r="BY1840" s="62">
        <f>COUNTIF($G1840:$BP1840,"P")+COUNTIF($G1840:$BP1840,"p5,a5")/2+COUNTIF($G1840:$BP1840,"p5,b5")/2+COUNTIF($G1840:$BP1840,"p5,c5")/2+COUNTIF($G1840:$BP1840,"p5,d5")/2</f>
        <v/>
      </c>
      <c r="BZ1840" s="63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4">
        <f>IF(BZ1840&gt;25,4,IF(BZ1840&gt;18,3,IF(BZ1840&gt;12,2,IF(BZ1840&gt;4,1,0))))-BX1840-2+1</f>
        <v/>
      </c>
      <c r="CE1840" s="30" t="n"/>
      <c r="CF1840" s="64">
        <f>CD1840*CI1840</f>
        <v/>
      </c>
      <c r="CG1840" s="65">
        <f>F1840-BY1840+1</f>
        <v/>
      </c>
      <c r="CH1840" s="64">
        <f>CE1840*16</f>
        <v/>
      </c>
      <c r="CI1840" s="66">
        <f>VLOOKUP(A1840,[1]DATA!$A$6:$AI$331,34,0)</f>
        <v/>
      </c>
      <c r="CJ1840" s="67">
        <f>VLOOKUP(A1840,[2]CHAMCONG!A$7:CI$333,79,0)</f>
        <v/>
      </c>
      <c r="CK1840" s="68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62">
        <f>COUNTIF($G1841:$BP1841,"a")+COUNTIF($G1841:$BP1841,"r0,a5")/2+COUNTIF($G1841:$BP1841,"p5,a5")/2</f>
        <v/>
      </c>
      <c r="BR1841" s="62">
        <f>COUNTIF($G1841:$BP1841,"d")+COUNTIF($G1841:$BP1841,"r0,d5")/2+COUNTIF($G1841:$BP1841,"p5,d5")/2</f>
        <v/>
      </c>
      <c r="BS1841" s="62">
        <f>COUNTIF($G1841:$BP1841,"b")+COUNTIF($G1841:$BP1841,"r0,b5")/2+COUNTIF($G1841:$BP1841,"p5,b5")/2</f>
        <v/>
      </c>
      <c r="BT1841" s="62">
        <f>COUNTIF($G1841:$BP1841,"c")+COUNTIF($G1841:$BP1841,"r0,c5")/2+COUNTIF($G1841:$BP1841,"p5,c5")/2</f>
        <v/>
      </c>
      <c r="BU1841" s="62">
        <f>COUNTIF($G1841:$BP1841,"KH")+COUNTIF($G1841:$BP1841,"TL")+COUNTIF($G1841:$BP1841,"L")</f>
        <v/>
      </c>
      <c r="BV1841" s="62" t="n"/>
      <c r="BW1841" s="62">
        <f>COUNTIF($G1841:$BP1841,"hh")</f>
        <v/>
      </c>
      <c r="BX1841" s="62">
        <f>COUNTIF($G1841:$BP1841,"nt7")</f>
        <v/>
      </c>
      <c r="BY1841" s="62">
        <f>COUNTIF($G1841:$BP1841,"P")+COUNTIF($G1841:$BP1841,"p5,a5")/2+COUNTIF($G1841:$BP1841,"p5,b5")/2+COUNTIF($G1841:$BP1841,"p5,c5")/2+COUNTIF($G1841:$BP1841,"p5,d5")/2</f>
        <v/>
      </c>
      <c r="BZ1841" s="63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4">
        <f>IF(BZ1841&gt;25,4,IF(BZ1841&gt;18,3,IF(BZ1841&gt;12,2,IF(BZ1841&gt;4,1,0))))-BX1841-2+1</f>
        <v/>
      </c>
      <c r="CE1841" s="30" t="n"/>
      <c r="CF1841" s="64">
        <f>CD1841*CI1841</f>
        <v/>
      </c>
      <c r="CG1841" s="65">
        <f>F1841-BY1841+1</f>
        <v/>
      </c>
      <c r="CH1841" s="64">
        <f>CE1841*16</f>
        <v/>
      </c>
      <c r="CI1841" s="66">
        <f>VLOOKUP(A1841,[1]DATA!$A$6:$AI$331,34,0)</f>
        <v/>
      </c>
      <c r="CJ1841" s="67">
        <f>VLOOKUP(A1841,[2]CHAMCONG!A$7:CI$333,79,0)</f>
        <v/>
      </c>
      <c r="CK1841" s="68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62">
        <f>COUNTIF($G1842:$BP1842,"a")+COUNTIF($G1842:$BP1842,"r0,a5")/2+COUNTIF($G1842:$BP1842,"p5,a5")/2</f>
        <v/>
      </c>
      <c r="BR1842" s="62">
        <f>COUNTIF($G1842:$BP1842,"d")+COUNTIF($G1842:$BP1842,"r0,d5")/2+COUNTIF($G1842:$BP1842,"p5,d5")/2</f>
        <v/>
      </c>
      <c r="BS1842" s="62">
        <f>COUNTIF($G1842:$BP1842,"b")+COUNTIF($G1842:$BP1842,"r0,b5")/2+COUNTIF($G1842:$BP1842,"p5,b5")/2</f>
        <v/>
      </c>
      <c r="BT1842" s="62">
        <f>COUNTIF($G1842:$BP1842,"c")+COUNTIF($G1842:$BP1842,"r0,c5")/2+COUNTIF($G1842:$BP1842,"p5,c5")/2</f>
        <v/>
      </c>
      <c r="BU1842" s="62">
        <f>COUNTIF($G1842:$BP1842,"KH")+COUNTIF($G1842:$BP1842,"TL")+COUNTIF($G1842:$BP1842,"L")</f>
        <v/>
      </c>
      <c r="BV1842" s="62" t="n"/>
      <c r="BW1842" s="62">
        <f>COUNTIF($G1842:$BP1842,"hh")</f>
        <v/>
      </c>
      <c r="BX1842" s="62">
        <f>COUNTIF($G1842:$BP1842,"nt7")</f>
        <v/>
      </c>
      <c r="BY1842" s="62">
        <f>COUNTIF($G1842:$BP1842,"P")+COUNTIF($G1842:$BP1842,"p5,a5")/2+COUNTIF($G1842:$BP1842,"p5,b5")/2+COUNTIF($G1842:$BP1842,"p5,c5")/2+COUNTIF($G1842:$BP1842,"p5,d5")/2</f>
        <v/>
      </c>
      <c r="BZ1842" s="63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4">
        <f>IF(BZ1842&gt;25,4,IF(BZ1842&gt;18,3,IF(BZ1842&gt;12,2,IF(BZ1842&gt;4,1,0))))-BX1842-2+1</f>
        <v/>
      </c>
      <c r="CE1842" s="30" t="n"/>
      <c r="CF1842" s="64">
        <f>CD1842*CI1842</f>
        <v/>
      </c>
      <c r="CG1842" s="65">
        <f>F1842-BY1842+1</f>
        <v/>
      </c>
      <c r="CH1842" s="64">
        <f>CE1842*16</f>
        <v/>
      </c>
      <c r="CI1842" s="66">
        <f>VLOOKUP(A1842,[1]DATA!$A$6:$AI$331,34,0)</f>
        <v/>
      </c>
      <c r="CJ1842" s="67">
        <f>VLOOKUP(A1842,[2]CHAMCONG!A$7:CI$333,79,0)</f>
        <v/>
      </c>
      <c r="CK1842" s="68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62">
        <f>COUNTIF($G1843:$BP1843,"a")+COUNTIF($G1843:$BP1843,"r0,a5")/2+COUNTIF($G1843:$BP1843,"p5,a5")/2</f>
        <v/>
      </c>
      <c r="BR1843" s="62">
        <f>COUNTIF($G1843:$BP1843,"d")+COUNTIF($G1843:$BP1843,"r0,d5")/2+COUNTIF($G1843:$BP1843,"p5,d5")/2</f>
        <v/>
      </c>
      <c r="BS1843" s="62">
        <f>COUNTIF($G1843:$BP1843,"b")+COUNTIF($G1843:$BP1843,"r0,b5")/2+COUNTIF($G1843:$BP1843,"p5,b5")/2</f>
        <v/>
      </c>
      <c r="BT1843" s="62">
        <f>COUNTIF($G1843:$BP1843,"c")+COUNTIF($G1843:$BP1843,"r0,c5")/2+COUNTIF($G1843:$BP1843,"p5,c5")/2</f>
        <v/>
      </c>
      <c r="BU1843" s="62">
        <f>COUNTIF($G1843:$BP1843,"KH")+COUNTIF($G1843:$BP1843,"TL")+COUNTIF($G1843:$BP1843,"L")</f>
        <v/>
      </c>
      <c r="BV1843" s="62" t="n"/>
      <c r="BW1843" s="62">
        <f>COUNTIF($G1843:$BP1843,"hh")</f>
        <v/>
      </c>
      <c r="BX1843" s="62">
        <f>COUNTIF($G1843:$BP1843,"nt7")</f>
        <v/>
      </c>
      <c r="BY1843" s="62">
        <f>COUNTIF($G1843:$BP1843,"P")+COUNTIF($G1843:$BP1843,"p5,a5")/2+COUNTIF($G1843:$BP1843,"p5,b5")/2+COUNTIF($G1843:$BP1843,"p5,c5")/2+COUNTIF($G1843:$BP1843,"p5,d5")/2</f>
        <v/>
      </c>
      <c r="BZ1843" s="63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4">
        <f>IF(BZ1843&gt;25,4,IF(BZ1843&gt;18,3,IF(BZ1843&gt;12,2,IF(BZ1843&gt;4,1,0))))-BX1843-2+1</f>
        <v/>
      </c>
      <c r="CE1843" s="30" t="n"/>
      <c r="CF1843" s="64">
        <f>CD1843*CI1843</f>
        <v/>
      </c>
      <c r="CG1843" s="65">
        <f>F1843-BY1843+1</f>
        <v/>
      </c>
      <c r="CH1843" s="64">
        <f>CE1843*16</f>
        <v/>
      </c>
      <c r="CI1843" s="66">
        <f>VLOOKUP(A1843,[1]DATA!$A$6:$AI$331,34,0)</f>
        <v/>
      </c>
      <c r="CJ1843" s="67">
        <f>VLOOKUP(A1843,[2]CHAMCONG!A$7:CI$333,79,0)</f>
        <v/>
      </c>
      <c r="CK1843" s="68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62">
        <f>COUNTIF($G1844:$BP1844,"a")+COUNTIF($G1844:$BP1844,"r0,a5")/2+COUNTIF($G1844:$BP1844,"p5,a5")/2</f>
        <v/>
      </c>
      <c r="BR1844" s="62">
        <f>COUNTIF($G1844:$BP1844,"d")+COUNTIF($G1844:$BP1844,"r0,d5")/2+COUNTIF($G1844:$BP1844,"p5,d5")/2</f>
        <v/>
      </c>
      <c r="BS1844" s="62">
        <f>COUNTIF($G1844:$BP1844,"b")+COUNTIF($G1844:$BP1844,"r0,b5")/2+COUNTIF($G1844:$BP1844,"p5,b5")/2</f>
        <v/>
      </c>
      <c r="BT1844" s="62">
        <f>COUNTIF($G1844:$BP1844,"c")+COUNTIF($G1844:$BP1844,"r0,c5")/2+COUNTIF($G1844:$BP1844,"p5,c5")/2</f>
        <v/>
      </c>
      <c r="BU1844" s="62">
        <f>COUNTIF($G1844:$BP1844,"KH")+COUNTIF($G1844:$BP1844,"TL")+COUNTIF($G1844:$BP1844,"L")</f>
        <v/>
      </c>
      <c r="BV1844" s="62" t="n"/>
      <c r="BW1844" s="62">
        <f>COUNTIF($G1844:$BP1844,"hh")</f>
        <v/>
      </c>
      <c r="BX1844" s="62">
        <f>COUNTIF($G1844:$BP1844,"nt7")</f>
        <v/>
      </c>
      <c r="BY1844" s="62">
        <f>COUNTIF($G1844:$BP1844,"P")+COUNTIF($G1844:$BP1844,"p5,a5")/2+COUNTIF($G1844:$BP1844,"p5,b5")/2+COUNTIF($G1844:$BP1844,"p5,c5")/2+COUNTIF($G1844:$BP1844,"p5,d5")/2</f>
        <v/>
      </c>
      <c r="BZ1844" s="63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4">
        <f>IF(BZ1844&gt;25,4,IF(BZ1844&gt;18,3,IF(BZ1844&gt;12,2,IF(BZ1844&gt;4,1,0))))-BX1844-2+1</f>
        <v/>
      </c>
      <c r="CE1844" s="30" t="n"/>
      <c r="CF1844" s="64">
        <f>CD1844*CI1844</f>
        <v/>
      </c>
      <c r="CG1844" s="65">
        <f>F1844-BY1844+1</f>
        <v/>
      </c>
      <c r="CH1844" s="64">
        <f>CE1844*16</f>
        <v/>
      </c>
      <c r="CI1844" s="66">
        <f>VLOOKUP(A1844,[1]DATA!$A$6:$AI$331,34,0)</f>
        <v/>
      </c>
      <c r="CJ1844" s="67">
        <f>VLOOKUP(A1844,[2]CHAMCONG!A$7:CI$333,79,0)</f>
        <v/>
      </c>
      <c r="CK1844" s="68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62">
        <f>COUNTIF($G1845:$BP1845,"a")+COUNTIF($G1845:$BP1845,"r0,a5")/2+COUNTIF($G1845:$BP1845,"p5,a5")/2</f>
        <v/>
      </c>
      <c r="BR1845" s="62">
        <f>COUNTIF($G1845:$BP1845,"d")+COUNTIF($G1845:$BP1845,"r0,d5")/2+COUNTIF($G1845:$BP1845,"p5,d5")/2</f>
        <v/>
      </c>
      <c r="BS1845" s="62">
        <f>COUNTIF($G1845:$BP1845,"b")+COUNTIF($G1845:$BP1845,"r0,b5")/2+COUNTIF($G1845:$BP1845,"p5,b5")/2</f>
        <v/>
      </c>
      <c r="BT1845" s="62">
        <f>COUNTIF($G1845:$BP1845,"c")+COUNTIF($G1845:$BP1845,"r0,c5")/2+COUNTIF($G1845:$BP1845,"p5,c5")/2</f>
        <v/>
      </c>
      <c r="BU1845" s="62">
        <f>COUNTIF($G1845:$BP1845,"KH")+COUNTIF($G1845:$BP1845,"TL")+COUNTIF($G1845:$BP1845,"L")</f>
        <v/>
      </c>
      <c r="BV1845" s="62" t="n"/>
      <c r="BW1845" s="62">
        <f>COUNTIF($G1845:$BP1845,"hh")</f>
        <v/>
      </c>
      <c r="BX1845" s="62">
        <f>COUNTIF($G1845:$BP1845,"nt7")</f>
        <v/>
      </c>
      <c r="BY1845" s="62">
        <f>COUNTIF($G1845:$BP1845,"P")+COUNTIF($G1845:$BP1845,"p5,a5")/2+COUNTIF($G1845:$BP1845,"p5,b5")/2+COUNTIF($G1845:$BP1845,"p5,c5")/2+COUNTIF($G1845:$BP1845,"p5,d5")/2</f>
        <v/>
      </c>
      <c r="BZ1845" s="63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4">
        <f>IF(BZ1845&gt;25,4,IF(BZ1845&gt;18,3,IF(BZ1845&gt;12,2,IF(BZ1845&gt;4,1,0))))-BX1845-2+1</f>
        <v/>
      </c>
      <c r="CE1845" s="30" t="n"/>
      <c r="CF1845" s="64">
        <f>CD1845*CI1845</f>
        <v/>
      </c>
      <c r="CG1845" s="65">
        <f>F1845-BY1845+1</f>
        <v/>
      </c>
      <c r="CH1845" s="64">
        <f>CE1845*16</f>
        <v/>
      </c>
      <c r="CI1845" s="66">
        <f>VLOOKUP(A1845,[1]DATA!$A$6:$AI$331,34,0)</f>
        <v/>
      </c>
      <c r="CJ1845" s="67">
        <f>VLOOKUP(A1845,[2]CHAMCONG!A$7:CI$333,79,0)</f>
        <v/>
      </c>
      <c r="CK1845" s="68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62">
        <f>COUNTIF($G1846:$BP1846,"a")+COUNTIF($G1846:$BP1846,"r0,a5")/2+COUNTIF($G1846:$BP1846,"p5,a5")/2</f>
        <v/>
      </c>
      <c r="BR1846" s="62">
        <f>COUNTIF($G1846:$BP1846,"d")+COUNTIF($G1846:$BP1846,"r0,d5")/2+COUNTIF($G1846:$BP1846,"p5,d5")/2</f>
        <v/>
      </c>
      <c r="BS1846" s="62">
        <f>COUNTIF($G1846:$BP1846,"b")+COUNTIF($G1846:$BP1846,"r0,b5")/2+COUNTIF($G1846:$BP1846,"p5,b5")/2</f>
        <v/>
      </c>
      <c r="BT1846" s="62">
        <f>COUNTIF($G1846:$BP1846,"c")+COUNTIF($G1846:$BP1846,"r0,c5")/2+COUNTIF($G1846:$BP1846,"p5,c5")/2</f>
        <v/>
      </c>
      <c r="BU1846" s="62">
        <f>COUNTIF($G1846:$BP1846,"KH")+COUNTIF($G1846:$BP1846,"TL")+COUNTIF($G1846:$BP1846,"L")</f>
        <v/>
      </c>
      <c r="BV1846" s="62" t="n"/>
      <c r="BW1846" s="62">
        <f>COUNTIF($G1846:$BP1846,"hh")</f>
        <v/>
      </c>
      <c r="BX1846" s="62">
        <f>COUNTIF($G1846:$BP1846,"nt7")</f>
        <v/>
      </c>
      <c r="BY1846" s="62">
        <f>COUNTIF($G1846:$BP1846,"P")+COUNTIF($G1846:$BP1846,"p5,a5")/2+COUNTIF($G1846:$BP1846,"p5,b5")/2+COUNTIF($G1846:$BP1846,"p5,c5")/2+COUNTIF($G1846:$BP1846,"p5,d5")/2</f>
        <v/>
      </c>
      <c r="BZ1846" s="63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4">
        <f>IF(BZ1846&gt;25,4,IF(BZ1846&gt;18,3,IF(BZ1846&gt;12,2,IF(BZ1846&gt;4,1,0))))-BX1846-2+1</f>
        <v/>
      </c>
      <c r="CE1846" s="30" t="n"/>
      <c r="CF1846" s="64">
        <f>CD1846*CI1846</f>
        <v/>
      </c>
      <c r="CG1846" s="65">
        <f>F1846-BY1846+1</f>
        <v/>
      </c>
      <c r="CH1846" s="64">
        <f>CE1846*16</f>
        <v/>
      </c>
      <c r="CI1846" s="66">
        <f>VLOOKUP(A1846,[1]DATA!$A$6:$AI$331,34,0)</f>
        <v/>
      </c>
      <c r="CJ1846" s="67">
        <f>VLOOKUP(A1846,[2]CHAMCONG!A$7:CI$333,79,0)</f>
        <v/>
      </c>
      <c r="CK1846" s="68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62">
        <f>COUNTIF($G1847:$BP1847,"a")+COUNTIF($G1847:$BP1847,"r0,a5")/2+COUNTIF($G1847:$BP1847,"p5,a5")/2</f>
        <v/>
      </c>
      <c r="BR1847" s="62">
        <f>COUNTIF($G1847:$BP1847,"d")+COUNTIF($G1847:$BP1847,"r0,d5")/2+COUNTIF($G1847:$BP1847,"p5,d5")/2</f>
        <v/>
      </c>
      <c r="BS1847" s="62">
        <f>COUNTIF($G1847:$BP1847,"b")+COUNTIF($G1847:$BP1847,"r0,b5")/2+COUNTIF($G1847:$BP1847,"p5,b5")/2</f>
        <v/>
      </c>
      <c r="BT1847" s="62">
        <f>COUNTIF($G1847:$BP1847,"c")+COUNTIF($G1847:$BP1847,"r0,c5")/2+COUNTIF($G1847:$BP1847,"p5,c5")/2</f>
        <v/>
      </c>
      <c r="BU1847" s="62">
        <f>COUNTIF($G1847:$BP1847,"KH")+COUNTIF($G1847:$BP1847,"TL")+COUNTIF($G1847:$BP1847,"L")</f>
        <v/>
      </c>
      <c r="BV1847" s="62" t="n"/>
      <c r="BW1847" s="62">
        <f>COUNTIF($G1847:$BP1847,"hh")</f>
        <v/>
      </c>
      <c r="BX1847" s="62">
        <f>COUNTIF($G1847:$BP1847,"nt7")</f>
        <v/>
      </c>
      <c r="BY1847" s="62">
        <f>COUNTIF($G1847:$BP1847,"P")+COUNTIF($G1847:$BP1847,"p5,a5")/2+COUNTIF($G1847:$BP1847,"p5,b5")/2+COUNTIF($G1847:$BP1847,"p5,c5")/2+COUNTIF($G1847:$BP1847,"p5,d5")/2</f>
        <v/>
      </c>
      <c r="BZ1847" s="63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4">
        <f>IF(BZ1847&gt;25,4,IF(BZ1847&gt;18,3,IF(BZ1847&gt;12,2,IF(BZ1847&gt;4,1,0))))-BX1847-2+1</f>
        <v/>
      </c>
      <c r="CE1847" s="30" t="n"/>
      <c r="CF1847" s="64">
        <f>CD1847*CI1847</f>
        <v/>
      </c>
      <c r="CG1847" s="65">
        <f>F1847-BY1847+1</f>
        <v/>
      </c>
      <c r="CH1847" s="64">
        <f>CE1847*16</f>
        <v/>
      </c>
      <c r="CI1847" s="66">
        <f>VLOOKUP(A1847,[1]DATA!$A$6:$AI$331,34,0)</f>
        <v/>
      </c>
      <c r="CJ1847" s="67">
        <f>VLOOKUP(A1847,[2]CHAMCONG!A$7:CI$333,79,0)</f>
        <v/>
      </c>
      <c r="CK1847" s="68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62">
        <f>COUNTIF($G1848:$BP1848,"a")+COUNTIF($G1848:$BP1848,"r0,a5")/2+COUNTIF($G1848:$BP1848,"p5,a5")/2</f>
        <v/>
      </c>
      <c r="BR1848" s="62">
        <f>COUNTIF($G1848:$BP1848,"d")+COUNTIF($G1848:$BP1848,"r0,d5")/2+COUNTIF($G1848:$BP1848,"p5,d5")/2</f>
        <v/>
      </c>
      <c r="BS1848" s="62">
        <f>COUNTIF($G1848:$BP1848,"b")+COUNTIF($G1848:$BP1848,"r0,b5")/2+COUNTIF($G1848:$BP1848,"p5,b5")/2</f>
        <v/>
      </c>
      <c r="BT1848" s="62">
        <f>COUNTIF($G1848:$BP1848,"c")+COUNTIF($G1848:$BP1848,"r0,c5")/2+COUNTIF($G1848:$BP1848,"p5,c5")/2</f>
        <v/>
      </c>
      <c r="BU1848" s="62">
        <f>COUNTIF($G1848:$BP1848,"KH")+COUNTIF($G1848:$BP1848,"TL")+COUNTIF($G1848:$BP1848,"L")</f>
        <v/>
      </c>
      <c r="BV1848" s="62" t="n"/>
      <c r="BW1848" s="62">
        <f>COUNTIF($G1848:$BP1848,"hh")</f>
        <v/>
      </c>
      <c r="BX1848" s="62">
        <f>COUNTIF($G1848:$BP1848,"nt7")</f>
        <v/>
      </c>
      <c r="BY1848" s="62">
        <f>COUNTIF($G1848:$BP1848,"P")+COUNTIF($G1848:$BP1848,"p5,a5")/2+COUNTIF($G1848:$BP1848,"p5,b5")/2+COUNTIF($G1848:$BP1848,"p5,c5")/2+COUNTIF($G1848:$BP1848,"p5,d5")/2</f>
        <v/>
      </c>
      <c r="BZ1848" s="63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4">
        <f>IF(BZ1848&gt;25,4,IF(BZ1848&gt;18,3,IF(BZ1848&gt;12,2,IF(BZ1848&gt;4,1,0))))-BX1848-2+1</f>
        <v/>
      </c>
      <c r="CE1848" s="30" t="n"/>
      <c r="CF1848" s="64">
        <f>CD1848*CI1848</f>
        <v/>
      </c>
      <c r="CG1848" s="65">
        <f>F1848-BY1848+1</f>
        <v/>
      </c>
      <c r="CH1848" s="64">
        <f>CE1848*16</f>
        <v/>
      </c>
      <c r="CI1848" s="66">
        <f>VLOOKUP(A1848,[1]DATA!$A$6:$AI$331,34,0)</f>
        <v/>
      </c>
      <c r="CJ1848" s="67">
        <f>VLOOKUP(A1848,[2]CHAMCONG!A$7:CI$333,79,0)</f>
        <v/>
      </c>
      <c r="CK1848" s="68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62">
        <f>COUNTIF($G1849:$BP1849,"a")+COUNTIF($G1849:$BP1849,"r0,a5")/2+COUNTIF($G1849:$BP1849,"p5,a5")/2</f>
        <v/>
      </c>
      <c r="BR1849" s="62">
        <f>COUNTIF($G1849:$BP1849,"d")+COUNTIF($G1849:$BP1849,"r0,d5")/2+COUNTIF($G1849:$BP1849,"p5,d5")/2</f>
        <v/>
      </c>
      <c r="BS1849" s="62">
        <f>COUNTIF($G1849:$BP1849,"b")+COUNTIF($G1849:$BP1849,"r0,b5")/2+COUNTIF($G1849:$BP1849,"p5,b5")/2</f>
        <v/>
      </c>
      <c r="BT1849" s="62">
        <f>COUNTIF($G1849:$BP1849,"c")+COUNTIF($G1849:$BP1849,"r0,c5")/2+COUNTIF($G1849:$BP1849,"p5,c5")/2</f>
        <v/>
      </c>
      <c r="BU1849" s="62">
        <f>COUNTIF($G1849:$BP1849,"KH")+COUNTIF($G1849:$BP1849,"TL")+COUNTIF($G1849:$BP1849,"L")</f>
        <v/>
      </c>
      <c r="BV1849" s="62" t="n"/>
      <c r="BW1849" s="62">
        <f>COUNTIF($G1849:$BP1849,"hh")</f>
        <v/>
      </c>
      <c r="BX1849" s="62">
        <f>COUNTIF($G1849:$BP1849,"nt7")</f>
        <v/>
      </c>
      <c r="BY1849" s="62">
        <f>COUNTIF($G1849:$BP1849,"P")+COUNTIF($G1849:$BP1849,"p5,a5")/2+COUNTIF($G1849:$BP1849,"p5,b5")/2+COUNTIF($G1849:$BP1849,"p5,c5")/2+COUNTIF($G1849:$BP1849,"p5,d5")/2</f>
        <v/>
      </c>
      <c r="BZ1849" s="63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4">
        <f>IF(BZ1849&gt;25,4,IF(BZ1849&gt;18,3,IF(BZ1849&gt;12,2,IF(BZ1849&gt;4,1,0))))-BX1849-2+1</f>
        <v/>
      </c>
      <c r="CE1849" s="30" t="n"/>
      <c r="CF1849" s="64">
        <f>CD1849*CI1849</f>
        <v/>
      </c>
      <c r="CG1849" s="65">
        <f>F1849-BY1849+1</f>
        <v/>
      </c>
      <c r="CH1849" s="64">
        <f>CE1849*16</f>
        <v/>
      </c>
      <c r="CI1849" s="66">
        <f>VLOOKUP(A1849,[1]DATA!$A$6:$AI$331,34,0)</f>
        <v/>
      </c>
      <c r="CJ1849" s="67">
        <f>VLOOKUP(A1849,[2]CHAMCONG!A$7:CI$333,79,0)</f>
        <v/>
      </c>
      <c r="CK1849" s="68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62">
        <f>COUNTIF($G1850:$BP1850,"a")+COUNTIF($G1850:$BP1850,"r0,a5")/2+COUNTIF($G1850:$BP1850,"p5,a5")/2</f>
        <v/>
      </c>
      <c r="BR1850" s="62">
        <f>COUNTIF($G1850:$BP1850,"d")+COUNTIF($G1850:$BP1850,"r0,d5")/2+COUNTIF($G1850:$BP1850,"p5,d5")/2</f>
        <v/>
      </c>
      <c r="BS1850" s="62">
        <f>COUNTIF($G1850:$BP1850,"b")+COUNTIF($G1850:$BP1850,"r0,b5")/2+COUNTIF($G1850:$BP1850,"p5,b5")/2</f>
        <v/>
      </c>
      <c r="BT1850" s="62">
        <f>COUNTIF($G1850:$BP1850,"c")+COUNTIF($G1850:$BP1850,"r0,c5")/2+COUNTIF($G1850:$BP1850,"p5,c5")/2</f>
        <v/>
      </c>
      <c r="BU1850" s="62">
        <f>COUNTIF($G1850:$BP1850,"KH")+COUNTIF($G1850:$BP1850,"TL")+COUNTIF($G1850:$BP1850,"L")</f>
        <v/>
      </c>
      <c r="BV1850" s="62" t="n"/>
      <c r="BW1850" s="62">
        <f>COUNTIF($G1850:$BP1850,"hh")</f>
        <v/>
      </c>
      <c r="BX1850" s="62">
        <f>COUNTIF($G1850:$BP1850,"nt7")</f>
        <v/>
      </c>
      <c r="BY1850" s="62">
        <f>COUNTIF($G1850:$BP1850,"P")+COUNTIF($G1850:$BP1850,"p5,a5")/2+COUNTIF($G1850:$BP1850,"p5,b5")/2+COUNTIF($G1850:$BP1850,"p5,c5")/2+COUNTIF($G1850:$BP1850,"p5,d5")/2</f>
        <v/>
      </c>
      <c r="BZ1850" s="63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4">
        <f>IF(BZ1850&gt;25,4,IF(BZ1850&gt;18,3,IF(BZ1850&gt;12,2,IF(BZ1850&gt;4,1,0))))-BX1850-2+1</f>
        <v/>
      </c>
      <c r="CE1850" s="30" t="n"/>
      <c r="CF1850" s="64">
        <f>CD1850*CI1850</f>
        <v/>
      </c>
      <c r="CG1850" s="65">
        <f>F1850-BY1850+1</f>
        <v/>
      </c>
      <c r="CH1850" s="64">
        <f>CE1850*16</f>
        <v/>
      </c>
      <c r="CI1850" s="66">
        <f>VLOOKUP(A1850,[1]DATA!$A$6:$AI$331,34,0)</f>
        <v/>
      </c>
      <c r="CJ1850" s="67">
        <f>VLOOKUP(A1850,[2]CHAMCONG!A$7:CI$333,79,0)</f>
        <v/>
      </c>
      <c r="CK1850" s="68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62">
        <f>COUNTIF($G1851:$BP1851,"a")+COUNTIF($G1851:$BP1851,"r0,a5")/2+COUNTIF($G1851:$BP1851,"p5,a5")/2</f>
        <v/>
      </c>
      <c r="BR1851" s="62">
        <f>COUNTIF($G1851:$BP1851,"d")+COUNTIF($G1851:$BP1851,"r0,d5")/2+COUNTIF($G1851:$BP1851,"p5,d5")/2</f>
        <v/>
      </c>
      <c r="BS1851" s="62">
        <f>COUNTIF($G1851:$BP1851,"b")+COUNTIF($G1851:$BP1851,"r0,b5")/2+COUNTIF($G1851:$BP1851,"p5,b5")/2</f>
        <v/>
      </c>
      <c r="BT1851" s="62">
        <f>COUNTIF($G1851:$BP1851,"c")+COUNTIF($G1851:$BP1851,"r0,c5")/2+COUNTIF($G1851:$BP1851,"p5,c5")/2</f>
        <v/>
      </c>
      <c r="BU1851" s="62">
        <f>COUNTIF($G1851:$BP1851,"KH")+COUNTIF($G1851:$BP1851,"TL")+COUNTIF($G1851:$BP1851,"L")</f>
        <v/>
      </c>
      <c r="BV1851" s="62" t="n"/>
      <c r="BW1851" s="62">
        <f>COUNTIF($G1851:$BP1851,"hh")</f>
        <v/>
      </c>
      <c r="BX1851" s="62">
        <f>COUNTIF($G1851:$BP1851,"nt7")</f>
        <v/>
      </c>
      <c r="BY1851" s="62">
        <f>COUNTIF($G1851:$BP1851,"P")+COUNTIF($G1851:$BP1851,"p5,a5")/2+COUNTIF($G1851:$BP1851,"p5,b5")/2+COUNTIF($G1851:$BP1851,"p5,c5")/2+COUNTIF($G1851:$BP1851,"p5,d5")/2</f>
        <v/>
      </c>
      <c r="BZ1851" s="63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4">
        <f>IF(BZ1851&gt;25,4,IF(BZ1851&gt;18,3,IF(BZ1851&gt;12,2,IF(BZ1851&gt;4,1,0))))-BX1851-2+1</f>
        <v/>
      </c>
      <c r="CE1851" s="30" t="n"/>
      <c r="CF1851" s="64">
        <f>CD1851*CI1851</f>
        <v/>
      </c>
      <c r="CG1851" s="65">
        <f>F1851-BY1851+1</f>
        <v/>
      </c>
      <c r="CH1851" s="64">
        <f>CE1851*16</f>
        <v/>
      </c>
      <c r="CI1851" s="66">
        <f>VLOOKUP(A1851,[1]DATA!$A$6:$AI$331,34,0)</f>
        <v/>
      </c>
      <c r="CJ1851" s="67">
        <f>VLOOKUP(A1851,[2]CHAMCONG!A$7:CI$333,79,0)</f>
        <v/>
      </c>
      <c r="CK1851" s="68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62">
        <f>COUNTIF($G1852:$BP1852,"a")+COUNTIF($G1852:$BP1852,"r0,a5")/2+COUNTIF($G1852:$BP1852,"p5,a5")/2</f>
        <v/>
      </c>
      <c r="BR1852" s="62">
        <f>COUNTIF($G1852:$BP1852,"d")+COUNTIF($G1852:$BP1852,"r0,d5")/2+COUNTIF($G1852:$BP1852,"p5,d5")/2</f>
        <v/>
      </c>
      <c r="BS1852" s="62">
        <f>COUNTIF($G1852:$BP1852,"b")+COUNTIF($G1852:$BP1852,"r0,b5")/2+COUNTIF($G1852:$BP1852,"p5,b5")/2</f>
        <v/>
      </c>
      <c r="BT1852" s="62">
        <f>COUNTIF($G1852:$BP1852,"c")+COUNTIF($G1852:$BP1852,"r0,c5")/2+COUNTIF($G1852:$BP1852,"p5,c5")/2</f>
        <v/>
      </c>
      <c r="BU1852" s="62">
        <f>COUNTIF($G1852:$BP1852,"KH")+COUNTIF($G1852:$BP1852,"TL")+COUNTIF($G1852:$BP1852,"L")</f>
        <v/>
      </c>
      <c r="BV1852" s="62" t="n"/>
      <c r="BW1852" s="62">
        <f>COUNTIF($G1852:$BP1852,"hh")</f>
        <v/>
      </c>
      <c r="BX1852" s="62">
        <f>COUNTIF($G1852:$BP1852,"nt7")</f>
        <v/>
      </c>
      <c r="BY1852" s="62">
        <f>COUNTIF($G1852:$BP1852,"P")+COUNTIF($G1852:$BP1852,"p5,a5")/2+COUNTIF($G1852:$BP1852,"p5,b5")/2+COUNTIF($G1852:$BP1852,"p5,c5")/2+COUNTIF($G1852:$BP1852,"p5,d5")/2</f>
        <v/>
      </c>
      <c r="BZ1852" s="63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4">
        <f>IF(BZ1852&gt;25,4,IF(BZ1852&gt;18,3,IF(BZ1852&gt;12,2,IF(BZ1852&gt;4,1,0))))-BX1852-2+1</f>
        <v/>
      </c>
      <c r="CE1852" s="30" t="n"/>
      <c r="CF1852" s="64">
        <f>CD1852*CI1852</f>
        <v/>
      </c>
      <c r="CG1852" s="65">
        <f>F1852-BY1852+1</f>
        <v/>
      </c>
      <c r="CH1852" s="64">
        <f>CE1852*16</f>
        <v/>
      </c>
      <c r="CI1852" s="66">
        <f>VLOOKUP(A1852,[1]DATA!$A$6:$AI$331,34,0)</f>
        <v/>
      </c>
      <c r="CJ1852" s="67">
        <f>VLOOKUP(A1852,[2]CHAMCONG!A$7:CI$333,79,0)</f>
        <v/>
      </c>
      <c r="CK1852" s="68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62">
        <f>COUNTIF($G1853:$BP1853,"a")+COUNTIF($G1853:$BP1853,"r0,a5")/2+COUNTIF($G1853:$BP1853,"p5,a5")/2</f>
        <v/>
      </c>
      <c r="BR1853" s="62">
        <f>COUNTIF($G1853:$BP1853,"d")+COUNTIF($G1853:$BP1853,"r0,d5")/2+COUNTIF($G1853:$BP1853,"p5,d5")/2</f>
        <v/>
      </c>
      <c r="BS1853" s="62">
        <f>COUNTIF($G1853:$BP1853,"b")+COUNTIF($G1853:$BP1853,"r0,b5")/2+COUNTIF($G1853:$BP1853,"p5,b5")/2</f>
        <v/>
      </c>
      <c r="BT1853" s="62">
        <f>COUNTIF($G1853:$BP1853,"c")+COUNTIF($G1853:$BP1853,"r0,c5")/2+COUNTIF($G1853:$BP1853,"p5,c5")/2</f>
        <v/>
      </c>
      <c r="BU1853" s="62">
        <f>COUNTIF($G1853:$BP1853,"KH")+COUNTIF($G1853:$BP1853,"TL")+COUNTIF($G1853:$BP1853,"L")</f>
        <v/>
      </c>
      <c r="BV1853" s="62" t="n"/>
      <c r="BW1853" s="62">
        <f>COUNTIF($G1853:$BP1853,"hh")</f>
        <v/>
      </c>
      <c r="BX1853" s="62">
        <f>COUNTIF($G1853:$BP1853,"nt7")</f>
        <v/>
      </c>
      <c r="BY1853" s="62">
        <f>COUNTIF($G1853:$BP1853,"P")+COUNTIF($G1853:$BP1853,"p5,a5")/2+COUNTIF($G1853:$BP1853,"p5,b5")/2+COUNTIF($G1853:$BP1853,"p5,c5")/2+COUNTIF($G1853:$BP1853,"p5,d5")/2</f>
        <v/>
      </c>
      <c r="BZ1853" s="63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4">
        <f>IF(BZ1853&gt;25,4,IF(BZ1853&gt;18,3,IF(BZ1853&gt;12,2,IF(BZ1853&gt;4,1,0))))-BX1853-2+1</f>
        <v/>
      </c>
      <c r="CE1853" s="30" t="n"/>
      <c r="CF1853" s="64">
        <f>CD1853*CI1853</f>
        <v/>
      </c>
      <c r="CG1853" s="65">
        <f>F1853-BY1853+1</f>
        <v/>
      </c>
      <c r="CH1853" s="64">
        <f>CE1853*16</f>
        <v/>
      </c>
      <c r="CI1853" s="66">
        <f>VLOOKUP(A1853,[1]DATA!$A$6:$AI$331,34,0)</f>
        <v/>
      </c>
      <c r="CJ1853" s="67">
        <f>VLOOKUP(A1853,[2]CHAMCONG!A$7:CI$333,79,0)</f>
        <v/>
      </c>
      <c r="CK1853" s="68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62">
        <f>COUNTIF($G1854:$BP1854,"a")+COUNTIF($G1854:$BP1854,"r0,a5")/2+COUNTIF($G1854:$BP1854,"p5,a5")/2</f>
        <v/>
      </c>
      <c r="BR1854" s="62">
        <f>COUNTIF($G1854:$BP1854,"d")+COUNTIF($G1854:$BP1854,"r0,d5")/2+COUNTIF($G1854:$BP1854,"p5,d5")/2</f>
        <v/>
      </c>
      <c r="BS1854" s="62">
        <f>COUNTIF($G1854:$BP1854,"b")+COUNTIF($G1854:$BP1854,"r0,b5")/2+COUNTIF($G1854:$BP1854,"p5,b5")/2</f>
        <v/>
      </c>
      <c r="BT1854" s="62">
        <f>COUNTIF($G1854:$BP1854,"c")+COUNTIF($G1854:$BP1854,"r0,c5")/2+COUNTIF($G1854:$BP1854,"p5,c5")/2</f>
        <v/>
      </c>
      <c r="BU1854" s="62">
        <f>COUNTIF($G1854:$BP1854,"KH")+COUNTIF($G1854:$BP1854,"TL")+COUNTIF($G1854:$BP1854,"L")</f>
        <v/>
      </c>
      <c r="BV1854" s="62" t="n"/>
      <c r="BW1854" s="62">
        <f>COUNTIF($G1854:$BP1854,"hh")</f>
        <v/>
      </c>
      <c r="BX1854" s="62">
        <f>COUNTIF($G1854:$BP1854,"nt7")</f>
        <v/>
      </c>
      <c r="BY1854" s="62">
        <f>COUNTIF($G1854:$BP1854,"P")+COUNTIF($G1854:$BP1854,"p5,a5")/2+COUNTIF($G1854:$BP1854,"p5,b5")/2+COUNTIF($G1854:$BP1854,"p5,c5")/2+COUNTIF($G1854:$BP1854,"p5,d5")/2</f>
        <v/>
      </c>
      <c r="BZ1854" s="63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4">
        <f>IF(BZ1854&gt;25,4,IF(BZ1854&gt;18,3,IF(BZ1854&gt;12,2,IF(BZ1854&gt;4,1,0))))-BX1854-2+1</f>
        <v/>
      </c>
      <c r="CE1854" s="30" t="n"/>
      <c r="CF1854" s="64">
        <f>CD1854*CI1854</f>
        <v/>
      </c>
      <c r="CG1854" s="65">
        <f>F1854-BY1854+1</f>
        <v/>
      </c>
      <c r="CH1854" s="64">
        <f>CE1854*16</f>
        <v/>
      </c>
      <c r="CI1854" s="66">
        <f>VLOOKUP(A1854,[1]DATA!$A$6:$AI$331,34,0)</f>
        <v/>
      </c>
      <c r="CJ1854" s="67">
        <f>VLOOKUP(A1854,[2]CHAMCONG!A$7:CI$333,79,0)</f>
        <v/>
      </c>
      <c r="CK1854" s="68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62">
        <f>COUNTIF($G1855:$BP1855,"a")+COUNTIF($G1855:$BP1855,"r0,a5")/2+COUNTIF($G1855:$BP1855,"p5,a5")/2</f>
        <v/>
      </c>
      <c r="BR1855" s="62">
        <f>COUNTIF($G1855:$BP1855,"d")+COUNTIF($G1855:$BP1855,"r0,d5")/2+COUNTIF($G1855:$BP1855,"p5,d5")/2</f>
        <v/>
      </c>
      <c r="BS1855" s="62">
        <f>COUNTIF($G1855:$BP1855,"b")+COUNTIF($G1855:$BP1855,"r0,b5")/2+COUNTIF($G1855:$BP1855,"p5,b5")/2</f>
        <v/>
      </c>
      <c r="BT1855" s="62">
        <f>COUNTIF($G1855:$BP1855,"c")+COUNTIF($G1855:$BP1855,"r0,c5")/2+COUNTIF($G1855:$BP1855,"p5,c5")/2</f>
        <v/>
      </c>
      <c r="BU1855" s="62">
        <f>COUNTIF($G1855:$BP1855,"KH")+COUNTIF($G1855:$BP1855,"TL")+COUNTIF($G1855:$BP1855,"L")</f>
        <v/>
      </c>
      <c r="BV1855" s="62" t="n"/>
      <c r="BW1855" s="62">
        <f>COUNTIF($G1855:$BP1855,"hh")</f>
        <v/>
      </c>
      <c r="BX1855" s="62">
        <f>COUNTIF($G1855:$BP1855,"nt7")</f>
        <v/>
      </c>
      <c r="BY1855" s="62">
        <f>COUNTIF($G1855:$BP1855,"P")+COUNTIF($G1855:$BP1855,"p5,a5")/2+COUNTIF($G1855:$BP1855,"p5,b5")/2+COUNTIF($G1855:$BP1855,"p5,c5")/2+COUNTIF($G1855:$BP1855,"p5,d5")/2</f>
        <v/>
      </c>
      <c r="BZ1855" s="63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4">
        <f>IF(BZ1855&gt;25,4,IF(BZ1855&gt;18,3,IF(BZ1855&gt;12,2,IF(BZ1855&gt;4,1,0))))-BX1855-2+1</f>
        <v/>
      </c>
      <c r="CE1855" s="30" t="n"/>
      <c r="CF1855" s="64">
        <f>CD1855*CI1855</f>
        <v/>
      </c>
      <c r="CG1855" s="65">
        <f>F1855-BY1855+1</f>
        <v/>
      </c>
      <c r="CH1855" s="64">
        <f>CE1855*16</f>
        <v/>
      </c>
      <c r="CI1855" s="66">
        <f>VLOOKUP(A1855,[1]DATA!$A$6:$AI$331,34,0)</f>
        <v/>
      </c>
      <c r="CJ1855" s="67">
        <f>VLOOKUP(A1855,[2]CHAMCONG!A$7:CI$333,79,0)</f>
        <v/>
      </c>
      <c r="CK1855" s="68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62">
        <f>COUNTIF($G1856:$BP1856,"a")+COUNTIF($G1856:$BP1856,"r0,a5")/2+COUNTIF($G1856:$BP1856,"p5,a5")/2</f>
        <v/>
      </c>
      <c r="BR1856" s="62">
        <f>COUNTIF($G1856:$BP1856,"d")+COUNTIF($G1856:$BP1856,"r0,d5")/2+COUNTIF($G1856:$BP1856,"p5,d5")/2</f>
        <v/>
      </c>
      <c r="BS1856" s="62">
        <f>COUNTIF($G1856:$BP1856,"b")+COUNTIF($G1856:$BP1856,"r0,b5")/2+COUNTIF($G1856:$BP1856,"p5,b5")/2</f>
        <v/>
      </c>
      <c r="BT1856" s="62">
        <f>COUNTIF($G1856:$BP1856,"c")+COUNTIF($G1856:$BP1856,"r0,c5")/2+COUNTIF($G1856:$BP1856,"p5,c5")/2</f>
        <v/>
      </c>
      <c r="BU1856" s="62">
        <f>COUNTIF($G1856:$BP1856,"KH")+COUNTIF($G1856:$BP1856,"TL")+COUNTIF($G1856:$BP1856,"L")</f>
        <v/>
      </c>
      <c r="BV1856" s="62" t="n"/>
      <c r="BW1856" s="62">
        <f>COUNTIF($G1856:$BP1856,"hh")</f>
        <v/>
      </c>
      <c r="BX1856" s="62">
        <f>COUNTIF($G1856:$BP1856,"nt7")</f>
        <v/>
      </c>
      <c r="BY1856" s="62">
        <f>COUNTIF($G1856:$BP1856,"P")+COUNTIF($G1856:$BP1856,"p5,a5")/2+COUNTIF($G1856:$BP1856,"p5,b5")/2+COUNTIF($G1856:$BP1856,"p5,c5")/2+COUNTIF($G1856:$BP1856,"p5,d5")/2</f>
        <v/>
      </c>
      <c r="BZ1856" s="63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4">
        <f>IF(BZ1856&gt;25,4,IF(BZ1856&gt;18,3,IF(BZ1856&gt;12,2,IF(BZ1856&gt;4,1,0))))-BX1856-2+1</f>
        <v/>
      </c>
      <c r="CE1856" s="30" t="n"/>
      <c r="CF1856" s="64">
        <f>CD1856*CI1856</f>
        <v/>
      </c>
      <c r="CG1856" s="65">
        <f>F1856-BY1856+1</f>
        <v/>
      </c>
      <c r="CH1856" s="64">
        <f>CE1856*16</f>
        <v/>
      </c>
      <c r="CI1856" s="66">
        <f>VLOOKUP(A1856,[1]DATA!$A$6:$AI$331,34,0)</f>
        <v/>
      </c>
      <c r="CJ1856" s="67">
        <f>VLOOKUP(A1856,[2]CHAMCONG!A$7:CI$333,79,0)</f>
        <v/>
      </c>
      <c r="CK1856" s="68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62">
        <f>COUNTIF($G1857:$BP1857,"a")+COUNTIF($G1857:$BP1857,"r0,a5")/2+COUNTIF($G1857:$BP1857,"p5,a5")/2</f>
        <v/>
      </c>
      <c r="BR1857" s="62">
        <f>COUNTIF($G1857:$BP1857,"d")+COUNTIF($G1857:$BP1857,"r0,d5")/2+COUNTIF($G1857:$BP1857,"p5,d5")/2</f>
        <v/>
      </c>
      <c r="BS1857" s="62">
        <f>COUNTIF($G1857:$BP1857,"b")+COUNTIF($G1857:$BP1857,"r0,b5")/2+COUNTIF($G1857:$BP1857,"p5,b5")/2</f>
        <v/>
      </c>
      <c r="BT1857" s="62">
        <f>COUNTIF($G1857:$BP1857,"c")+COUNTIF($G1857:$BP1857,"r0,c5")/2+COUNTIF($G1857:$BP1857,"p5,c5")/2</f>
        <v/>
      </c>
      <c r="BU1857" s="62">
        <f>COUNTIF($G1857:$BP1857,"KH")+COUNTIF($G1857:$BP1857,"TL")+COUNTIF($G1857:$BP1857,"L")</f>
        <v/>
      </c>
      <c r="BV1857" s="62" t="n"/>
      <c r="BW1857" s="62">
        <f>COUNTIF($G1857:$BP1857,"hh")</f>
        <v/>
      </c>
      <c r="BX1857" s="62">
        <f>COUNTIF($G1857:$BP1857,"nt7")</f>
        <v/>
      </c>
      <c r="BY1857" s="62">
        <f>COUNTIF($G1857:$BP1857,"P")+COUNTIF($G1857:$BP1857,"p5,a5")/2+COUNTIF($G1857:$BP1857,"p5,b5")/2+COUNTIF($G1857:$BP1857,"p5,c5")/2+COUNTIF($G1857:$BP1857,"p5,d5")/2</f>
        <v/>
      </c>
      <c r="BZ1857" s="63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4">
        <f>IF(BZ1857&gt;25,4,IF(BZ1857&gt;18,3,IF(BZ1857&gt;12,2,IF(BZ1857&gt;4,1,0))))-BX1857-2+1</f>
        <v/>
      </c>
      <c r="CE1857" s="30" t="n"/>
      <c r="CF1857" s="64">
        <f>CD1857*CI1857</f>
        <v/>
      </c>
      <c r="CG1857" s="65">
        <f>F1857-BY1857+1</f>
        <v/>
      </c>
      <c r="CH1857" s="64">
        <f>CE1857*16</f>
        <v/>
      </c>
      <c r="CI1857" s="66">
        <f>VLOOKUP(A1857,[1]DATA!$A$6:$AI$331,34,0)</f>
        <v/>
      </c>
      <c r="CJ1857" s="67">
        <f>VLOOKUP(A1857,[2]CHAMCONG!A$7:CI$333,79,0)</f>
        <v/>
      </c>
      <c r="CK1857" s="68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62">
        <f>COUNTIF($G1858:$BP1858,"a")+COUNTIF($G1858:$BP1858,"r0,a5")/2+COUNTIF($G1858:$BP1858,"p5,a5")/2</f>
        <v/>
      </c>
      <c r="BR1858" s="62">
        <f>COUNTIF($G1858:$BP1858,"d")+COUNTIF($G1858:$BP1858,"r0,d5")/2+COUNTIF($G1858:$BP1858,"p5,d5")/2</f>
        <v/>
      </c>
      <c r="BS1858" s="62">
        <f>COUNTIF($G1858:$BP1858,"b")+COUNTIF($G1858:$BP1858,"r0,b5")/2+COUNTIF($G1858:$BP1858,"p5,b5")/2</f>
        <v/>
      </c>
      <c r="BT1858" s="62">
        <f>COUNTIF($G1858:$BP1858,"c")+COUNTIF($G1858:$BP1858,"r0,c5")/2+COUNTIF($G1858:$BP1858,"p5,c5")/2</f>
        <v/>
      </c>
      <c r="BU1858" s="62">
        <f>COUNTIF($G1858:$BP1858,"KH")+COUNTIF($G1858:$BP1858,"TL")+COUNTIF($G1858:$BP1858,"L")</f>
        <v/>
      </c>
      <c r="BV1858" s="62" t="n"/>
      <c r="BW1858" s="62">
        <f>COUNTIF($G1858:$BP1858,"hh")</f>
        <v/>
      </c>
      <c r="BX1858" s="62">
        <f>COUNTIF($G1858:$BP1858,"nt7")</f>
        <v/>
      </c>
      <c r="BY1858" s="62">
        <f>COUNTIF($G1858:$BP1858,"P")+COUNTIF($G1858:$BP1858,"p5,a5")/2+COUNTIF($G1858:$BP1858,"p5,b5")/2+COUNTIF($G1858:$BP1858,"p5,c5")/2+COUNTIF($G1858:$BP1858,"p5,d5")/2</f>
        <v/>
      </c>
      <c r="BZ1858" s="63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4">
        <f>IF(BZ1858&gt;25,4,IF(BZ1858&gt;18,3,IF(BZ1858&gt;12,2,IF(BZ1858&gt;4,1,0))))-BX1858-2+1</f>
        <v/>
      </c>
      <c r="CE1858" s="30" t="n"/>
      <c r="CF1858" s="64">
        <f>CD1858*CI1858</f>
        <v/>
      </c>
      <c r="CG1858" s="65">
        <f>F1858-BY1858+1</f>
        <v/>
      </c>
      <c r="CH1858" s="64">
        <f>CE1858*16</f>
        <v/>
      </c>
      <c r="CI1858" s="66">
        <f>VLOOKUP(A1858,[1]DATA!$A$6:$AI$331,34,0)</f>
        <v/>
      </c>
      <c r="CJ1858" s="67">
        <f>VLOOKUP(A1858,[2]CHAMCONG!A$7:CI$333,79,0)</f>
        <v/>
      </c>
      <c r="CK1858" s="68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62">
        <f>COUNTIF($G1859:$BP1859,"a")+COUNTIF($G1859:$BP1859,"r0,a5")/2+COUNTIF($G1859:$BP1859,"p5,a5")/2</f>
        <v/>
      </c>
      <c r="BR1859" s="62">
        <f>COUNTIF($G1859:$BP1859,"d")+COUNTIF($G1859:$BP1859,"r0,d5")/2+COUNTIF($G1859:$BP1859,"p5,d5")/2</f>
        <v/>
      </c>
      <c r="BS1859" s="62">
        <f>COUNTIF($G1859:$BP1859,"b")+COUNTIF($G1859:$BP1859,"r0,b5")/2+COUNTIF($G1859:$BP1859,"p5,b5")/2</f>
        <v/>
      </c>
      <c r="BT1859" s="62">
        <f>COUNTIF($G1859:$BP1859,"c")+COUNTIF($G1859:$BP1859,"r0,c5")/2+COUNTIF($G1859:$BP1859,"p5,c5")/2</f>
        <v/>
      </c>
      <c r="BU1859" s="62">
        <f>COUNTIF($G1859:$BP1859,"KH")+COUNTIF($G1859:$BP1859,"TL")+COUNTIF($G1859:$BP1859,"L")</f>
        <v/>
      </c>
      <c r="BV1859" s="62" t="n"/>
      <c r="BW1859" s="62">
        <f>COUNTIF($G1859:$BP1859,"hh")</f>
        <v/>
      </c>
      <c r="BX1859" s="62">
        <f>COUNTIF($G1859:$BP1859,"nt7")</f>
        <v/>
      </c>
      <c r="BY1859" s="62">
        <f>COUNTIF($G1859:$BP1859,"P")+COUNTIF($G1859:$BP1859,"p5,a5")/2+COUNTIF($G1859:$BP1859,"p5,b5")/2+COUNTIF($G1859:$BP1859,"p5,c5")/2+COUNTIF($G1859:$BP1859,"p5,d5")/2</f>
        <v/>
      </c>
      <c r="BZ1859" s="63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4">
        <f>IF(BZ1859&gt;25,4,IF(BZ1859&gt;18,3,IF(BZ1859&gt;12,2,IF(BZ1859&gt;4,1,0))))-BX1859-2+1</f>
        <v/>
      </c>
      <c r="CE1859" s="30" t="n"/>
      <c r="CF1859" s="64">
        <f>CD1859*CI1859</f>
        <v/>
      </c>
      <c r="CG1859" s="65">
        <f>F1859-BY1859+1</f>
        <v/>
      </c>
      <c r="CH1859" s="64">
        <f>CE1859*16</f>
        <v/>
      </c>
      <c r="CI1859" s="66">
        <f>VLOOKUP(A1859,[1]DATA!$A$6:$AI$331,34,0)</f>
        <v/>
      </c>
      <c r="CJ1859" s="67">
        <f>VLOOKUP(A1859,[2]CHAMCONG!A$7:CI$333,79,0)</f>
        <v/>
      </c>
      <c r="CK1859" s="68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62">
        <f>COUNTIF($G1860:$BP1860,"a")+COUNTIF($G1860:$BP1860,"r0,a5")/2+COUNTIF($G1860:$BP1860,"p5,a5")/2</f>
        <v/>
      </c>
      <c r="BR1860" s="62">
        <f>COUNTIF($G1860:$BP1860,"d")+COUNTIF($G1860:$BP1860,"r0,d5")/2+COUNTIF($G1860:$BP1860,"p5,d5")/2</f>
        <v/>
      </c>
      <c r="BS1860" s="62">
        <f>COUNTIF($G1860:$BP1860,"b")+COUNTIF($G1860:$BP1860,"r0,b5")/2+COUNTIF($G1860:$BP1860,"p5,b5")/2</f>
        <v/>
      </c>
      <c r="BT1860" s="62">
        <f>COUNTIF($G1860:$BP1860,"c")+COUNTIF($G1860:$BP1860,"r0,c5")/2+COUNTIF($G1860:$BP1860,"p5,c5")/2</f>
        <v/>
      </c>
      <c r="BU1860" s="62">
        <f>COUNTIF($G1860:$BP1860,"KH")+COUNTIF($G1860:$BP1860,"TL")+COUNTIF($G1860:$BP1860,"L")</f>
        <v/>
      </c>
      <c r="BV1860" s="62" t="n"/>
      <c r="BW1860" s="62">
        <f>COUNTIF($G1860:$BP1860,"hh")</f>
        <v/>
      </c>
      <c r="BX1860" s="62">
        <f>COUNTIF($G1860:$BP1860,"nt7")</f>
        <v/>
      </c>
      <c r="BY1860" s="62">
        <f>COUNTIF($G1860:$BP1860,"P")+COUNTIF($G1860:$BP1860,"p5,a5")/2+COUNTIF($G1860:$BP1860,"p5,b5")/2+COUNTIF($G1860:$BP1860,"p5,c5")/2+COUNTIF($G1860:$BP1860,"p5,d5")/2</f>
        <v/>
      </c>
      <c r="BZ1860" s="63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4">
        <f>IF(BZ1860&gt;25,4,IF(BZ1860&gt;18,3,IF(BZ1860&gt;12,2,IF(BZ1860&gt;4,1,0))))-BX1860-2+1</f>
        <v/>
      </c>
      <c r="CE1860" s="30" t="n"/>
      <c r="CF1860" s="64">
        <f>CD1860*CI1860</f>
        <v/>
      </c>
      <c r="CG1860" s="65">
        <f>F1860-BY1860+1</f>
        <v/>
      </c>
      <c r="CH1860" s="64">
        <f>CE1860*16</f>
        <v/>
      </c>
      <c r="CI1860" s="66">
        <f>VLOOKUP(A1860,[1]DATA!$A$6:$AI$331,34,0)</f>
        <v/>
      </c>
      <c r="CJ1860" s="67">
        <f>VLOOKUP(A1860,[2]CHAMCONG!A$7:CI$333,79,0)</f>
        <v/>
      </c>
      <c r="CK1860" s="68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62">
        <f>COUNTIF($G1861:$BP1861,"a")+COUNTIF($G1861:$BP1861,"r0,a5")/2+COUNTIF($G1861:$BP1861,"p5,a5")/2</f>
        <v/>
      </c>
      <c r="BR1861" s="62">
        <f>COUNTIF($G1861:$BP1861,"d")+COUNTIF($G1861:$BP1861,"r0,d5")/2+COUNTIF($G1861:$BP1861,"p5,d5")/2</f>
        <v/>
      </c>
      <c r="BS1861" s="62">
        <f>COUNTIF($G1861:$BP1861,"b")+COUNTIF($G1861:$BP1861,"r0,b5")/2+COUNTIF($G1861:$BP1861,"p5,b5")/2</f>
        <v/>
      </c>
      <c r="BT1861" s="62">
        <f>COUNTIF($G1861:$BP1861,"c")+COUNTIF($G1861:$BP1861,"r0,c5")/2+COUNTIF($G1861:$BP1861,"p5,c5")/2</f>
        <v/>
      </c>
      <c r="BU1861" s="62">
        <f>COUNTIF($G1861:$BP1861,"KH")+COUNTIF($G1861:$BP1861,"TL")+COUNTIF($G1861:$BP1861,"L")</f>
        <v/>
      </c>
      <c r="BV1861" s="62" t="n"/>
      <c r="BW1861" s="62">
        <f>COUNTIF($G1861:$BP1861,"hh")</f>
        <v/>
      </c>
      <c r="BX1861" s="62">
        <f>COUNTIF($G1861:$BP1861,"nt7")</f>
        <v/>
      </c>
      <c r="BY1861" s="62">
        <f>COUNTIF($G1861:$BP1861,"P")+COUNTIF($G1861:$BP1861,"p5,a5")/2+COUNTIF($G1861:$BP1861,"p5,b5")/2+COUNTIF($G1861:$BP1861,"p5,c5")/2+COUNTIF($G1861:$BP1861,"p5,d5")/2</f>
        <v/>
      </c>
      <c r="BZ1861" s="63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4">
        <f>IF(BZ1861&gt;25,4,IF(BZ1861&gt;18,3,IF(BZ1861&gt;12,2,IF(BZ1861&gt;4,1,0))))-BX1861-2+1</f>
        <v/>
      </c>
      <c r="CE1861" s="30" t="n"/>
      <c r="CF1861" s="64">
        <f>CD1861*CI1861</f>
        <v/>
      </c>
      <c r="CG1861" s="65">
        <f>F1861-BY1861+1</f>
        <v/>
      </c>
      <c r="CH1861" s="64">
        <f>CE1861*16</f>
        <v/>
      </c>
      <c r="CI1861" s="66">
        <f>VLOOKUP(A1861,[1]DATA!$A$6:$AI$331,34,0)</f>
        <v/>
      </c>
      <c r="CJ1861" s="67">
        <f>VLOOKUP(A1861,[2]CHAMCONG!A$7:CI$333,79,0)</f>
        <v/>
      </c>
      <c r="CK1861" s="68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62">
        <f>COUNTIF($G1862:$BP1862,"a")+COUNTIF($G1862:$BP1862,"r0,a5")/2+COUNTIF($G1862:$BP1862,"p5,a5")/2</f>
        <v/>
      </c>
      <c r="BR1862" s="62">
        <f>COUNTIF($G1862:$BP1862,"d")+COUNTIF($G1862:$BP1862,"r0,d5")/2+COUNTIF($G1862:$BP1862,"p5,d5")/2</f>
        <v/>
      </c>
      <c r="BS1862" s="62">
        <f>COUNTIF($G1862:$BP1862,"b")+COUNTIF($G1862:$BP1862,"r0,b5")/2+COUNTIF($G1862:$BP1862,"p5,b5")/2</f>
        <v/>
      </c>
      <c r="BT1862" s="62">
        <f>COUNTIF($G1862:$BP1862,"c")+COUNTIF($G1862:$BP1862,"r0,c5")/2+COUNTIF($G1862:$BP1862,"p5,c5")/2</f>
        <v/>
      </c>
      <c r="BU1862" s="62">
        <f>COUNTIF($G1862:$BP1862,"KH")+COUNTIF($G1862:$BP1862,"TL")+COUNTIF($G1862:$BP1862,"L")</f>
        <v/>
      </c>
      <c r="BV1862" s="62" t="n"/>
      <c r="BW1862" s="62">
        <f>COUNTIF($G1862:$BP1862,"hh")</f>
        <v/>
      </c>
      <c r="BX1862" s="62">
        <f>COUNTIF($G1862:$BP1862,"nt7")</f>
        <v/>
      </c>
      <c r="BY1862" s="62">
        <f>COUNTIF($G1862:$BP1862,"P")+COUNTIF($G1862:$BP1862,"p5,a5")/2+COUNTIF($G1862:$BP1862,"p5,b5")/2+COUNTIF($G1862:$BP1862,"p5,c5")/2+COUNTIF($G1862:$BP1862,"p5,d5")/2</f>
        <v/>
      </c>
      <c r="BZ1862" s="63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4">
        <f>IF(BZ1862&gt;25,4,IF(BZ1862&gt;18,3,IF(BZ1862&gt;12,2,IF(BZ1862&gt;4,1,0))))-BX1862-2+1</f>
        <v/>
      </c>
      <c r="CE1862" s="30" t="n"/>
      <c r="CF1862" s="64">
        <f>CD1862*CI1862</f>
        <v/>
      </c>
      <c r="CG1862" s="65">
        <f>F1862-BY1862+1</f>
        <v/>
      </c>
      <c r="CH1862" s="64">
        <f>CE1862*16</f>
        <v/>
      </c>
      <c r="CI1862" s="66">
        <f>VLOOKUP(A1862,[1]DATA!$A$6:$AI$331,34,0)</f>
        <v/>
      </c>
      <c r="CJ1862" s="67">
        <f>VLOOKUP(A1862,[2]CHAMCONG!A$7:CI$333,79,0)</f>
        <v/>
      </c>
      <c r="CK1862" s="68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62">
        <f>COUNTIF($G1863:$BP1863,"a")+COUNTIF($G1863:$BP1863,"r0,a5")/2+COUNTIF($G1863:$BP1863,"p5,a5")/2</f>
        <v/>
      </c>
      <c r="BR1863" s="62">
        <f>COUNTIF($G1863:$BP1863,"d")+COUNTIF($G1863:$BP1863,"r0,d5")/2+COUNTIF($G1863:$BP1863,"p5,d5")/2</f>
        <v/>
      </c>
      <c r="BS1863" s="62">
        <f>COUNTIF($G1863:$BP1863,"b")+COUNTIF($G1863:$BP1863,"r0,b5")/2+COUNTIF($G1863:$BP1863,"p5,b5")/2</f>
        <v/>
      </c>
      <c r="BT1863" s="62">
        <f>COUNTIF($G1863:$BP1863,"c")+COUNTIF($G1863:$BP1863,"r0,c5")/2+COUNTIF($G1863:$BP1863,"p5,c5")/2</f>
        <v/>
      </c>
      <c r="BU1863" s="62">
        <f>COUNTIF($G1863:$BP1863,"KH")+COUNTIF($G1863:$BP1863,"TL")+COUNTIF($G1863:$BP1863,"L")</f>
        <v/>
      </c>
      <c r="BV1863" s="62" t="n"/>
      <c r="BW1863" s="62">
        <f>COUNTIF($G1863:$BP1863,"hh")</f>
        <v/>
      </c>
      <c r="BX1863" s="62">
        <f>COUNTIF($G1863:$BP1863,"nt7")</f>
        <v/>
      </c>
      <c r="BY1863" s="62">
        <f>COUNTIF($G1863:$BP1863,"P")+COUNTIF($G1863:$BP1863,"p5,a5")/2+COUNTIF($G1863:$BP1863,"p5,b5")/2+COUNTIF($G1863:$BP1863,"p5,c5")/2+COUNTIF($G1863:$BP1863,"p5,d5")/2</f>
        <v/>
      </c>
      <c r="BZ1863" s="63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4">
        <f>IF(BZ1863&gt;25,4,IF(BZ1863&gt;18,3,IF(BZ1863&gt;12,2,IF(BZ1863&gt;4,1,0))))-BX1863-2+1</f>
        <v/>
      </c>
      <c r="CE1863" s="30" t="n"/>
      <c r="CF1863" s="64">
        <f>CD1863*CI1863</f>
        <v/>
      </c>
      <c r="CG1863" s="65">
        <f>F1863-BY1863+1</f>
        <v/>
      </c>
      <c r="CH1863" s="64">
        <f>CE1863*16</f>
        <v/>
      </c>
      <c r="CI1863" s="66">
        <f>VLOOKUP(A1863,[1]DATA!$A$6:$AI$331,34,0)</f>
        <v/>
      </c>
      <c r="CJ1863" s="67">
        <f>VLOOKUP(A1863,[2]CHAMCONG!A$7:CI$333,79,0)</f>
        <v/>
      </c>
      <c r="CK1863" s="68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62">
        <f>COUNTIF($G1864:$BP1864,"a")+COUNTIF($G1864:$BP1864,"r0,a5")/2+COUNTIF($G1864:$BP1864,"p5,a5")/2</f>
        <v/>
      </c>
      <c r="BR1864" s="62">
        <f>COUNTIF($G1864:$BP1864,"d")+COUNTIF($G1864:$BP1864,"r0,d5")/2+COUNTIF($G1864:$BP1864,"p5,d5")/2</f>
        <v/>
      </c>
      <c r="BS1864" s="62">
        <f>COUNTIF($G1864:$BP1864,"b")+COUNTIF($G1864:$BP1864,"r0,b5")/2+COUNTIF($G1864:$BP1864,"p5,b5")/2</f>
        <v/>
      </c>
      <c r="BT1864" s="62">
        <f>COUNTIF($G1864:$BP1864,"c")+COUNTIF($G1864:$BP1864,"r0,c5")/2+COUNTIF($G1864:$BP1864,"p5,c5")/2</f>
        <v/>
      </c>
      <c r="BU1864" s="62">
        <f>COUNTIF($G1864:$BP1864,"KH")+COUNTIF($G1864:$BP1864,"TL")+COUNTIF($G1864:$BP1864,"L")</f>
        <v/>
      </c>
      <c r="BV1864" s="62" t="n"/>
      <c r="BW1864" s="62">
        <f>COUNTIF($G1864:$BP1864,"hh")</f>
        <v/>
      </c>
      <c r="BX1864" s="62">
        <f>COUNTIF($G1864:$BP1864,"nt7")</f>
        <v/>
      </c>
      <c r="BY1864" s="62">
        <f>COUNTIF($G1864:$BP1864,"P")+COUNTIF($G1864:$BP1864,"p5,a5")/2+COUNTIF($G1864:$BP1864,"p5,b5")/2+COUNTIF($G1864:$BP1864,"p5,c5")/2+COUNTIF($G1864:$BP1864,"p5,d5")/2</f>
        <v/>
      </c>
      <c r="BZ1864" s="63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4">
        <f>IF(BZ1864&gt;25,4,IF(BZ1864&gt;18,3,IF(BZ1864&gt;12,2,IF(BZ1864&gt;4,1,0))))-BX1864-2+1</f>
        <v/>
      </c>
      <c r="CE1864" s="30" t="n"/>
      <c r="CF1864" s="64">
        <f>CD1864*CI1864</f>
        <v/>
      </c>
      <c r="CG1864" s="65">
        <f>F1864-BY1864+1</f>
        <v/>
      </c>
      <c r="CH1864" s="64">
        <f>CE1864*16</f>
        <v/>
      </c>
      <c r="CI1864" s="66">
        <f>VLOOKUP(A1864,[1]DATA!$A$6:$AI$331,34,0)</f>
        <v/>
      </c>
      <c r="CJ1864" s="67">
        <f>VLOOKUP(A1864,[2]CHAMCONG!A$7:CI$333,79,0)</f>
        <v/>
      </c>
      <c r="CK1864" s="68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62">
        <f>COUNTIF($G1865:$BP1865,"a")+COUNTIF($G1865:$BP1865,"r0,a5")/2+COUNTIF($G1865:$BP1865,"p5,a5")/2</f>
        <v/>
      </c>
      <c r="BR1865" s="62">
        <f>COUNTIF($G1865:$BP1865,"d")+COUNTIF($G1865:$BP1865,"r0,d5")/2+COUNTIF($G1865:$BP1865,"p5,d5")/2</f>
        <v/>
      </c>
      <c r="BS1865" s="62">
        <f>COUNTIF($G1865:$BP1865,"b")+COUNTIF($G1865:$BP1865,"r0,b5")/2+COUNTIF($G1865:$BP1865,"p5,b5")/2</f>
        <v/>
      </c>
      <c r="BT1865" s="62">
        <f>COUNTIF($G1865:$BP1865,"c")+COUNTIF($G1865:$BP1865,"r0,c5")/2+COUNTIF($G1865:$BP1865,"p5,c5")/2</f>
        <v/>
      </c>
      <c r="BU1865" s="62">
        <f>COUNTIF($G1865:$BP1865,"KH")+COUNTIF($G1865:$BP1865,"TL")+COUNTIF($G1865:$BP1865,"L")</f>
        <v/>
      </c>
      <c r="BV1865" s="62" t="n"/>
      <c r="BW1865" s="62">
        <f>COUNTIF($G1865:$BP1865,"hh")</f>
        <v/>
      </c>
      <c r="BX1865" s="62">
        <f>COUNTIF($G1865:$BP1865,"nt7")</f>
        <v/>
      </c>
      <c r="BY1865" s="62">
        <f>COUNTIF($G1865:$BP1865,"P")+COUNTIF($G1865:$BP1865,"p5,a5")/2+COUNTIF($G1865:$BP1865,"p5,b5")/2+COUNTIF($G1865:$BP1865,"p5,c5")/2+COUNTIF($G1865:$BP1865,"p5,d5")/2</f>
        <v/>
      </c>
      <c r="BZ1865" s="63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4">
        <f>IF(BZ1865&gt;25,4,IF(BZ1865&gt;18,3,IF(BZ1865&gt;12,2,IF(BZ1865&gt;4,1,0))))-BX1865-2+1</f>
        <v/>
      </c>
      <c r="CE1865" s="30" t="n"/>
      <c r="CF1865" s="64">
        <f>CD1865*CI1865</f>
        <v/>
      </c>
      <c r="CG1865" s="65">
        <f>F1865-BY1865+1</f>
        <v/>
      </c>
      <c r="CH1865" s="64">
        <f>CE1865*16</f>
        <v/>
      </c>
      <c r="CI1865" s="66">
        <f>VLOOKUP(A1865,[1]DATA!$A$6:$AI$331,34,0)</f>
        <v/>
      </c>
      <c r="CJ1865" s="67">
        <f>VLOOKUP(A1865,[2]CHAMCONG!A$7:CI$333,79,0)</f>
        <v/>
      </c>
      <c r="CK1865" s="68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62">
        <f>COUNTIF($G1866:$BP1866,"a")+COUNTIF($G1866:$BP1866,"r0,a5")/2+COUNTIF($G1866:$BP1866,"p5,a5")/2</f>
        <v/>
      </c>
      <c r="BR1866" s="62">
        <f>COUNTIF($G1866:$BP1866,"d")+COUNTIF($G1866:$BP1866,"r0,d5")/2+COUNTIF($G1866:$BP1866,"p5,d5")/2</f>
        <v/>
      </c>
      <c r="BS1866" s="62">
        <f>COUNTIF($G1866:$BP1866,"b")+COUNTIF($G1866:$BP1866,"r0,b5")/2+COUNTIF($G1866:$BP1866,"p5,b5")/2</f>
        <v/>
      </c>
      <c r="BT1866" s="62">
        <f>COUNTIF($G1866:$BP1866,"c")+COUNTIF($G1866:$BP1866,"r0,c5")/2+COUNTIF($G1866:$BP1866,"p5,c5")/2</f>
        <v/>
      </c>
      <c r="BU1866" s="62">
        <f>COUNTIF($G1866:$BP1866,"KH")+COUNTIF($G1866:$BP1866,"TL")+COUNTIF($G1866:$BP1866,"L")</f>
        <v/>
      </c>
      <c r="BV1866" s="62" t="n"/>
      <c r="BW1866" s="62">
        <f>COUNTIF($G1866:$BP1866,"hh")</f>
        <v/>
      </c>
      <c r="BX1866" s="62">
        <f>COUNTIF($G1866:$BP1866,"nt7")</f>
        <v/>
      </c>
      <c r="BY1866" s="62">
        <f>COUNTIF($G1866:$BP1866,"P")+COUNTIF($G1866:$BP1866,"p5,a5")/2+COUNTIF($G1866:$BP1866,"p5,b5")/2+COUNTIF($G1866:$BP1866,"p5,c5")/2+COUNTIF($G1866:$BP1866,"p5,d5")/2</f>
        <v/>
      </c>
      <c r="BZ1866" s="63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4">
        <f>IF(BZ1866&gt;25,4,IF(BZ1866&gt;18,3,IF(BZ1866&gt;12,2,IF(BZ1866&gt;4,1,0))))-BX1866-2+1</f>
        <v/>
      </c>
      <c r="CE1866" s="30" t="n"/>
      <c r="CF1866" s="64">
        <f>CD1866*CI1866</f>
        <v/>
      </c>
      <c r="CG1866" s="65">
        <f>F1866-BY1866+1</f>
        <v/>
      </c>
      <c r="CH1866" s="64">
        <f>CE1866*16</f>
        <v/>
      </c>
      <c r="CI1866" s="66">
        <f>VLOOKUP(A1866,[1]DATA!$A$6:$AI$331,34,0)</f>
        <v/>
      </c>
      <c r="CJ1866" s="67">
        <f>VLOOKUP(A1866,[2]CHAMCONG!A$7:CI$333,79,0)</f>
        <v/>
      </c>
      <c r="CK1866" s="68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62">
        <f>COUNTIF($G1867:$BP1867,"a")+COUNTIF($G1867:$BP1867,"r0,a5")/2+COUNTIF($G1867:$BP1867,"p5,a5")/2</f>
        <v/>
      </c>
      <c r="BR1867" s="62">
        <f>COUNTIF($G1867:$BP1867,"d")+COUNTIF($G1867:$BP1867,"r0,d5")/2+COUNTIF($G1867:$BP1867,"p5,d5")/2</f>
        <v/>
      </c>
      <c r="BS1867" s="62">
        <f>COUNTIF($G1867:$BP1867,"b")+COUNTIF($G1867:$BP1867,"r0,b5")/2+COUNTIF($G1867:$BP1867,"p5,b5")/2</f>
        <v/>
      </c>
      <c r="BT1867" s="62">
        <f>COUNTIF($G1867:$BP1867,"c")+COUNTIF($G1867:$BP1867,"r0,c5")/2+COUNTIF($G1867:$BP1867,"p5,c5")/2</f>
        <v/>
      </c>
      <c r="BU1867" s="62">
        <f>COUNTIF($G1867:$BP1867,"KH")+COUNTIF($G1867:$BP1867,"TL")+COUNTIF($G1867:$BP1867,"L")</f>
        <v/>
      </c>
      <c r="BV1867" s="62" t="n"/>
      <c r="BW1867" s="62">
        <f>COUNTIF($G1867:$BP1867,"hh")</f>
        <v/>
      </c>
      <c r="BX1867" s="62">
        <f>COUNTIF($G1867:$BP1867,"nt7")</f>
        <v/>
      </c>
      <c r="BY1867" s="62">
        <f>COUNTIF($G1867:$BP1867,"P")+COUNTIF($G1867:$BP1867,"p5,a5")/2+COUNTIF($G1867:$BP1867,"p5,b5")/2+COUNTIF($G1867:$BP1867,"p5,c5")/2+COUNTIF($G1867:$BP1867,"p5,d5")/2</f>
        <v/>
      </c>
      <c r="BZ1867" s="63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4">
        <f>IF(BZ1867&gt;25,4,IF(BZ1867&gt;18,3,IF(BZ1867&gt;12,2,IF(BZ1867&gt;4,1,0))))-BX1867-2+1</f>
        <v/>
      </c>
      <c r="CE1867" s="30" t="n"/>
      <c r="CF1867" s="64">
        <f>CD1867*CI1867</f>
        <v/>
      </c>
      <c r="CG1867" s="65">
        <f>F1867-BY1867+1</f>
        <v/>
      </c>
      <c r="CH1867" s="64">
        <f>CE1867*16</f>
        <v/>
      </c>
      <c r="CI1867" s="66">
        <f>VLOOKUP(A1867,[1]DATA!$A$6:$AI$331,34,0)</f>
        <v/>
      </c>
      <c r="CJ1867" s="67">
        <f>VLOOKUP(A1867,[2]CHAMCONG!A$7:CI$333,79,0)</f>
        <v/>
      </c>
      <c r="CK1867" s="68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62">
        <f>COUNTIF($G1868:$BP1868,"a")+COUNTIF($G1868:$BP1868,"r0,a5")/2+COUNTIF($G1868:$BP1868,"p5,a5")/2</f>
        <v/>
      </c>
      <c r="BR1868" s="62">
        <f>COUNTIF($G1868:$BP1868,"d")+COUNTIF($G1868:$BP1868,"r0,d5")/2+COUNTIF($G1868:$BP1868,"p5,d5")/2</f>
        <v/>
      </c>
      <c r="BS1868" s="62">
        <f>COUNTIF($G1868:$BP1868,"b")+COUNTIF($G1868:$BP1868,"r0,b5")/2+COUNTIF($G1868:$BP1868,"p5,b5")/2</f>
        <v/>
      </c>
      <c r="BT1868" s="62">
        <f>COUNTIF($G1868:$BP1868,"c")+COUNTIF($G1868:$BP1868,"r0,c5")/2+COUNTIF($G1868:$BP1868,"p5,c5")/2</f>
        <v/>
      </c>
      <c r="BU1868" s="62">
        <f>COUNTIF($G1868:$BP1868,"KH")+COUNTIF($G1868:$BP1868,"TL")+COUNTIF($G1868:$BP1868,"L")</f>
        <v/>
      </c>
      <c r="BV1868" s="62" t="n"/>
      <c r="BW1868" s="62">
        <f>COUNTIF($G1868:$BP1868,"hh")</f>
        <v/>
      </c>
      <c r="BX1868" s="62">
        <f>COUNTIF($G1868:$BP1868,"nt7")</f>
        <v/>
      </c>
      <c r="BY1868" s="62">
        <f>COUNTIF($G1868:$BP1868,"P")+COUNTIF($G1868:$BP1868,"p5,a5")/2+COUNTIF($G1868:$BP1868,"p5,b5")/2+COUNTIF($G1868:$BP1868,"p5,c5")/2+COUNTIF($G1868:$BP1868,"p5,d5")/2</f>
        <v/>
      </c>
      <c r="BZ1868" s="63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4">
        <f>IF(BZ1868&gt;25,4,IF(BZ1868&gt;18,3,IF(BZ1868&gt;12,2,IF(BZ1868&gt;4,1,0))))-BX1868-2+1</f>
        <v/>
      </c>
      <c r="CE1868" s="30" t="n"/>
      <c r="CF1868" s="64">
        <f>CD1868*CI1868</f>
        <v/>
      </c>
      <c r="CG1868" s="65">
        <f>F1868-BY1868+1</f>
        <v/>
      </c>
      <c r="CH1868" s="64">
        <f>CE1868*16</f>
        <v/>
      </c>
      <c r="CI1868" s="66">
        <f>VLOOKUP(A1868,[1]DATA!$A$6:$AI$331,34,0)</f>
        <v/>
      </c>
      <c r="CJ1868" s="67">
        <f>VLOOKUP(A1868,[2]CHAMCONG!A$7:CI$333,79,0)</f>
        <v/>
      </c>
      <c r="CK1868" s="68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62">
        <f>COUNTIF($G1869:$BP1869,"a")+COUNTIF($G1869:$BP1869,"r0,a5")/2+COUNTIF($G1869:$BP1869,"p5,a5")/2</f>
        <v/>
      </c>
      <c r="BR1869" s="62">
        <f>COUNTIF($G1869:$BP1869,"d")+COUNTIF($G1869:$BP1869,"r0,d5")/2+COUNTIF($G1869:$BP1869,"p5,d5")/2</f>
        <v/>
      </c>
      <c r="BS1869" s="62">
        <f>COUNTIF($G1869:$BP1869,"b")+COUNTIF($G1869:$BP1869,"r0,b5")/2+COUNTIF($G1869:$BP1869,"p5,b5")/2</f>
        <v/>
      </c>
      <c r="BT1869" s="62">
        <f>COUNTIF($G1869:$BP1869,"c")+COUNTIF($G1869:$BP1869,"r0,c5")/2+COUNTIF($G1869:$BP1869,"p5,c5")/2</f>
        <v/>
      </c>
      <c r="BU1869" s="62">
        <f>COUNTIF($G1869:$BP1869,"KH")+COUNTIF($G1869:$BP1869,"TL")+COUNTIF($G1869:$BP1869,"L")</f>
        <v/>
      </c>
      <c r="BV1869" s="62" t="n"/>
      <c r="BW1869" s="62">
        <f>COUNTIF($G1869:$BP1869,"hh")</f>
        <v/>
      </c>
      <c r="BX1869" s="62">
        <f>COUNTIF($G1869:$BP1869,"nt7")</f>
        <v/>
      </c>
      <c r="BY1869" s="62">
        <f>COUNTIF($G1869:$BP1869,"P")+COUNTIF($G1869:$BP1869,"p5,a5")/2+COUNTIF($G1869:$BP1869,"p5,b5")/2+COUNTIF($G1869:$BP1869,"p5,c5")/2+COUNTIF($G1869:$BP1869,"p5,d5")/2</f>
        <v/>
      </c>
      <c r="BZ1869" s="63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4">
        <f>IF(BZ1869&gt;25,4,IF(BZ1869&gt;18,3,IF(BZ1869&gt;12,2,IF(BZ1869&gt;4,1,0))))-BX1869-2+1</f>
        <v/>
      </c>
      <c r="CE1869" s="30" t="n"/>
      <c r="CF1869" s="64">
        <f>CD1869*CI1869</f>
        <v/>
      </c>
      <c r="CG1869" s="65">
        <f>F1869-BY1869+1</f>
        <v/>
      </c>
      <c r="CH1869" s="64">
        <f>CE1869*16</f>
        <v/>
      </c>
      <c r="CI1869" s="66">
        <f>VLOOKUP(A1869,[1]DATA!$A$6:$AI$331,34,0)</f>
        <v/>
      </c>
      <c r="CJ1869" s="67">
        <f>VLOOKUP(A1869,[2]CHAMCONG!A$7:CI$333,79,0)</f>
        <v/>
      </c>
      <c r="CK1869" s="68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62">
        <f>COUNTIF($G1870:$BP1870,"a")+COUNTIF($G1870:$BP1870,"r0,a5")/2+COUNTIF($G1870:$BP1870,"p5,a5")/2</f>
        <v/>
      </c>
      <c r="BR1870" s="62">
        <f>COUNTIF($G1870:$BP1870,"d")+COUNTIF($G1870:$BP1870,"r0,d5")/2+COUNTIF($G1870:$BP1870,"p5,d5")/2</f>
        <v/>
      </c>
      <c r="BS1870" s="62">
        <f>COUNTIF($G1870:$BP1870,"b")+COUNTIF($G1870:$BP1870,"r0,b5")/2+COUNTIF($G1870:$BP1870,"p5,b5")/2</f>
        <v/>
      </c>
      <c r="BT1870" s="62">
        <f>COUNTIF($G1870:$BP1870,"c")+COUNTIF($G1870:$BP1870,"r0,c5")/2+COUNTIF($G1870:$BP1870,"p5,c5")/2</f>
        <v/>
      </c>
      <c r="BU1870" s="62">
        <f>COUNTIF($G1870:$BP1870,"KH")+COUNTIF($G1870:$BP1870,"TL")+COUNTIF($G1870:$BP1870,"L")</f>
        <v/>
      </c>
      <c r="BV1870" s="62" t="n"/>
      <c r="BW1870" s="62">
        <f>COUNTIF($G1870:$BP1870,"hh")</f>
        <v/>
      </c>
      <c r="BX1870" s="62">
        <f>COUNTIF($G1870:$BP1870,"nt7")</f>
        <v/>
      </c>
      <c r="BY1870" s="62">
        <f>COUNTIF($G1870:$BP1870,"P")+COUNTIF($G1870:$BP1870,"p5,a5")/2+COUNTIF($G1870:$BP1870,"p5,b5")/2+COUNTIF($G1870:$BP1870,"p5,c5")/2+COUNTIF($G1870:$BP1870,"p5,d5")/2</f>
        <v/>
      </c>
      <c r="BZ1870" s="63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4">
        <f>IF(BZ1870&gt;25,4,IF(BZ1870&gt;18,3,IF(BZ1870&gt;12,2,IF(BZ1870&gt;4,1,0))))-BX1870-2+1</f>
        <v/>
      </c>
      <c r="CE1870" s="30" t="n"/>
      <c r="CF1870" s="64">
        <f>CD1870*CI1870</f>
        <v/>
      </c>
      <c r="CG1870" s="65">
        <f>F1870-BY1870+1</f>
        <v/>
      </c>
      <c r="CH1870" s="64">
        <f>CE1870*16</f>
        <v/>
      </c>
      <c r="CI1870" s="66">
        <f>VLOOKUP(A1870,[1]DATA!$A$6:$AI$331,34,0)</f>
        <v/>
      </c>
      <c r="CJ1870" s="67">
        <f>VLOOKUP(A1870,[2]CHAMCONG!A$7:CI$333,79,0)</f>
        <v/>
      </c>
      <c r="CK1870" s="68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62">
        <f>COUNTIF($G1871:$BP1871,"a")+COUNTIF($G1871:$BP1871,"r0,a5")/2+COUNTIF($G1871:$BP1871,"p5,a5")/2</f>
        <v/>
      </c>
      <c r="BR1871" s="62">
        <f>COUNTIF($G1871:$BP1871,"d")+COUNTIF($G1871:$BP1871,"r0,d5")/2+COUNTIF($G1871:$BP1871,"p5,d5")/2</f>
        <v/>
      </c>
      <c r="BS1871" s="62">
        <f>COUNTIF($G1871:$BP1871,"b")+COUNTIF($G1871:$BP1871,"r0,b5")/2+COUNTIF($G1871:$BP1871,"p5,b5")/2</f>
        <v/>
      </c>
      <c r="BT1871" s="62">
        <f>COUNTIF($G1871:$BP1871,"c")+COUNTIF($G1871:$BP1871,"r0,c5")/2+COUNTIF($G1871:$BP1871,"p5,c5")/2</f>
        <v/>
      </c>
      <c r="BU1871" s="62">
        <f>COUNTIF($G1871:$BP1871,"KH")+COUNTIF($G1871:$BP1871,"TL")+COUNTIF($G1871:$BP1871,"L")</f>
        <v/>
      </c>
      <c r="BV1871" s="62" t="n"/>
      <c r="BW1871" s="62">
        <f>COUNTIF($G1871:$BP1871,"hh")</f>
        <v/>
      </c>
      <c r="BX1871" s="62">
        <f>COUNTIF($G1871:$BP1871,"nt7")</f>
        <v/>
      </c>
      <c r="BY1871" s="62">
        <f>COUNTIF($G1871:$BP1871,"P")+COUNTIF($G1871:$BP1871,"p5,a5")/2+COUNTIF($G1871:$BP1871,"p5,b5")/2+COUNTIF($G1871:$BP1871,"p5,c5")/2+COUNTIF($G1871:$BP1871,"p5,d5")/2</f>
        <v/>
      </c>
      <c r="BZ1871" s="63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4">
        <f>IF(BZ1871&gt;25,4,IF(BZ1871&gt;18,3,IF(BZ1871&gt;12,2,IF(BZ1871&gt;4,1,0))))-BX1871-2+1</f>
        <v/>
      </c>
      <c r="CE1871" s="30" t="n"/>
      <c r="CF1871" s="64">
        <f>CD1871*CI1871</f>
        <v/>
      </c>
      <c r="CG1871" s="65">
        <f>F1871-BY1871+1</f>
        <v/>
      </c>
      <c r="CH1871" s="64">
        <f>CE1871*16</f>
        <v/>
      </c>
      <c r="CI1871" s="66">
        <f>VLOOKUP(A1871,[1]DATA!$A$6:$AI$331,34,0)</f>
        <v/>
      </c>
      <c r="CJ1871" s="67">
        <f>VLOOKUP(A1871,[2]CHAMCONG!A$7:CI$333,79,0)</f>
        <v/>
      </c>
      <c r="CK1871" s="68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62">
        <f>COUNTIF($G1872:$BP1872,"a")+COUNTIF($G1872:$BP1872,"r0,a5")/2+COUNTIF($G1872:$BP1872,"p5,a5")/2</f>
        <v/>
      </c>
      <c r="BR1872" s="62">
        <f>COUNTIF($G1872:$BP1872,"d")+COUNTIF($G1872:$BP1872,"r0,d5")/2+COUNTIF($G1872:$BP1872,"p5,d5")/2</f>
        <v/>
      </c>
      <c r="BS1872" s="62">
        <f>COUNTIF($G1872:$BP1872,"b")+COUNTIF($G1872:$BP1872,"r0,b5")/2+COUNTIF($G1872:$BP1872,"p5,b5")/2</f>
        <v/>
      </c>
      <c r="BT1872" s="62">
        <f>COUNTIF($G1872:$BP1872,"c")+COUNTIF($G1872:$BP1872,"r0,c5")/2+COUNTIF($G1872:$BP1872,"p5,c5")/2</f>
        <v/>
      </c>
      <c r="BU1872" s="62">
        <f>COUNTIF($G1872:$BP1872,"KH")+COUNTIF($G1872:$BP1872,"TL")+COUNTIF($G1872:$BP1872,"L")</f>
        <v/>
      </c>
      <c r="BV1872" s="62" t="n"/>
      <c r="BW1872" s="62">
        <f>COUNTIF($G1872:$BP1872,"hh")</f>
        <v/>
      </c>
      <c r="BX1872" s="62">
        <f>COUNTIF($G1872:$BP1872,"nt7")</f>
        <v/>
      </c>
      <c r="BY1872" s="62">
        <f>COUNTIF($G1872:$BP1872,"P")+COUNTIF($G1872:$BP1872,"p5,a5")/2+COUNTIF($G1872:$BP1872,"p5,b5")/2+COUNTIF($G1872:$BP1872,"p5,c5")/2+COUNTIF($G1872:$BP1872,"p5,d5")/2</f>
        <v/>
      </c>
      <c r="BZ1872" s="63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4">
        <f>IF(BZ1872&gt;25,4,IF(BZ1872&gt;18,3,IF(BZ1872&gt;12,2,IF(BZ1872&gt;4,1,0))))-BX1872-2+1</f>
        <v/>
      </c>
      <c r="CE1872" s="30" t="n"/>
      <c r="CF1872" s="64">
        <f>CD1872*CI1872</f>
        <v/>
      </c>
      <c r="CG1872" s="65">
        <f>F1872-BY1872+1</f>
        <v/>
      </c>
      <c r="CH1872" s="64">
        <f>CE1872*16</f>
        <v/>
      </c>
      <c r="CI1872" s="66">
        <f>VLOOKUP(A1872,[1]DATA!$A$6:$AI$331,34,0)</f>
        <v/>
      </c>
      <c r="CJ1872" s="67">
        <f>VLOOKUP(A1872,[2]CHAMCONG!A$7:CI$333,79,0)</f>
        <v/>
      </c>
      <c r="CK1872" s="68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62">
        <f>COUNTIF($G1873:$BP1873,"a")+COUNTIF($G1873:$BP1873,"r0,a5")/2+COUNTIF($G1873:$BP1873,"p5,a5")/2</f>
        <v/>
      </c>
      <c r="BR1873" s="62">
        <f>COUNTIF($G1873:$BP1873,"d")+COUNTIF($G1873:$BP1873,"r0,d5")/2+COUNTIF($G1873:$BP1873,"p5,d5")/2</f>
        <v/>
      </c>
      <c r="BS1873" s="62">
        <f>COUNTIF($G1873:$BP1873,"b")+COUNTIF($G1873:$BP1873,"r0,b5")/2+COUNTIF($G1873:$BP1873,"p5,b5")/2</f>
        <v/>
      </c>
      <c r="BT1873" s="62">
        <f>COUNTIF($G1873:$BP1873,"c")+COUNTIF($G1873:$BP1873,"r0,c5")/2+COUNTIF($G1873:$BP1873,"p5,c5")/2</f>
        <v/>
      </c>
      <c r="BU1873" s="62">
        <f>COUNTIF($G1873:$BP1873,"KH")+COUNTIF($G1873:$BP1873,"TL")+COUNTIF($G1873:$BP1873,"L")</f>
        <v/>
      </c>
      <c r="BV1873" s="62" t="n"/>
      <c r="BW1873" s="62">
        <f>COUNTIF($G1873:$BP1873,"hh")</f>
        <v/>
      </c>
      <c r="BX1873" s="62">
        <f>COUNTIF($G1873:$BP1873,"nt7")</f>
        <v/>
      </c>
      <c r="BY1873" s="62">
        <f>COUNTIF($G1873:$BP1873,"P")+COUNTIF($G1873:$BP1873,"p5,a5")/2+COUNTIF($G1873:$BP1873,"p5,b5")/2+COUNTIF($G1873:$BP1873,"p5,c5")/2+COUNTIF($G1873:$BP1873,"p5,d5")/2</f>
        <v/>
      </c>
      <c r="BZ1873" s="63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4">
        <f>IF(BZ1873&gt;25,4,IF(BZ1873&gt;18,3,IF(BZ1873&gt;12,2,IF(BZ1873&gt;4,1,0))))-BX1873-2+1</f>
        <v/>
      </c>
      <c r="CE1873" s="30" t="n"/>
      <c r="CF1873" s="64">
        <f>CD1873*CI1873</f>
        <v/>
      </c>
      <c r="CG1873" s="65">
        <f>F1873-BY1873+1</f>
        <v/>
      </c>
      <c r="CH1873" s="64">
        <f>CE1873*16</f>
        <v/>
      </c>
      <c r="CI1873" s="66">
        <f>VLOOKUP(A1873,[1]DATA!$A$6:$AI$331,34,0)</f>
        <v/>
      </c>
      <c r="CJ1873" s="67">
        <f>VLOOKUP(A1873,[2]CHAMCONG!A$7:CI$333,79,0)</f>
        <v/>
      </c>
      <c r="CK1873" s="68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62">
        <f>COUNTIF($G1874:$BP1874,"a")+COUNTIF($G1874:$BP1874,"r0,a5")/2+COUNTIF($G1874:$BP1874,"p5,a5")/2</f>
        <v/>
      </c>
      <c r="BR1874" s="62">
        <f>COUNTIF($G1874:$BP1874,"d")+COUNTIF($G1874:$BP1874,"r0,d5")/2+COUNTIF($G1874:$BP1874,"p5,d5")/2</f>
        <v/>
      </c>
      <c r="BS1874" s="62">
        <f>COUNTIF($G1874:$BP1874,"b")+COUNTIF($G1874:$BP1874,"r0,b5")/2+COUNTIF($G1874:$BP1874,"p5,b5")/2</f>
        <v/>
      </c>
      <c r="BT1874" s="62">
        <f>COUNTIF($G1874:$BP1874,"c")+COUNTIF($G1874:$BP1874,"r0,c5")/2+COUNTIF($G1874:$BP1874,"p5,c5")/2</f>
        <v/>
      </c>
      <c r="BU1874" s="62">
        <f>COUNTIF($G1874:$BP1874,"KH")+COUNTIF($G1874:$BP1874,"TL")+COUNTIF($G1874:$BP1874,"L")</f>
        <v/>
      </c>
      <c r="BV1874" s="62" t="n"/>
      <c r="BW1874" s="62">
        <f>COUNTIF($G1874:$BP1874,"hh")</f>
        <v/>
      </c>
      <c r="BX1874" s="62">
        <f>COUNTIF($G1874:$BP1874,"nt7")</f>
        <v/>
      </c>
      <c r="BY1874" s="62">
        <f>COUNTIF($G1874:$BP1874,"P")+COUNTIF($G1874:$BP1874,"p5,a5")/2+COUNTIF($G1874:$BP1874,"p5,b5")/2+COUNTIF($G1874:$BP1874,"p5,c5")/2+COUNTIF($G1874:$BP1874,"p5,d5")/2</f>
        <v/>
      </c>
      <c r="BZ1874" s="63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4">
        <f>IF(BZ1874&gt;25,4,IF(BZ1874&gt;18,3,IF(BZ1874&gt;12,2,IF(BZ1874&gt;4,1,0))))-BX1874-2+1</f>
        <v/>
      </c>
      <c r="CE1874" s="30" t="n"/>
      <c r="CF1874" s="64">
        <f>CD1874*CI1874</f>
        <v/>
      </c>
      <c r="CG1874" s="65">
        <f>F1874-BY1874+1</f>
        <v/>
      </c>
      <c r="CH1874" s="64">
        <f>CE1874*16</f>
        <v/>
      </c>
      <c r="CI1874" s="66">
        <f>VLOOKUP(A1874,[1]DATA!$A$6:$AI$331,34,0)</f>
        <v/>
      </c>
      <c r="CJ1874" s="67">
        <f>VLOOKUP(A1874,[2]CHAMCONG!A$7:CI$333,79,0)</f>
        <v/>
      </c>
      <c r="CK1874" s="68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62">
        <f>COUNTIF($G1875:$BP1875,"a")+COUNTIF($G1875:$BP1875,"r0,a5")/2+COUNTIF($G1875:$BP1875,"p5,a5")/2</f>
        <v/>
      </c>
      <c r="BR1875" s="62">
        <f>COUNTIF($G1875:$BP1875,"d")+COUNTIF($G1875:$BP1875,"r0,d5")/2+COUNTIF($G1875:$BP1875,"p5,d5")/2</f>
        <v/>
      </c>
      <c r="BS1875" s="62">
        <f>COUNTIF($G1875:$BP1875,"b")+COUNTIF($G1875:$BP1875,"r0,b5")/2+COUNTIF($G1875:$BP1875,"p5,b5")/2</f>
        <v/>
      </c>
      <c r="BT1875" s="62">
        <f>COUNTIF($G1875:$BP1875,"c")+COUNTIF($G1875:$BP1875,"r0,c5")/2+COUNTIF($G1875:$BP1875,"p5,c5")/2</f>
        <v/>
      </c>
      <c r="BU1875" s="62">
        <f>COUNTIF($G1875:$BP1875,"KH")+COUNTIF($G1875:$BP1875,"TL")+COUNTIF($G1875:$BP1875,"L")</f>
        <v/>
      </c>
      <c r="BV1875" s="62" t="n"/>
      <c r="BW1875" s="62">
        <f>COUNTIF($G1875:$BP1875,"hh")</f>
        <v/>
      </c>
      <c r="BX1875" s="62">
        <f>COUNTIF($G1875:$BP1875,"nt7")</f>
        <v/>
      </c>
      <c r="BY1875" s="62">
        <f>COUNTIF($G1875:$BP1875,"P")+COUNTIF($G1875:$BP1875,"p5,a5")/2+COUNTIF($G1875:$BP1875,"p5,b5")/2+COUNTIF($G1875:$BP1875,"p5,c5")/2+COUNTIF($G1875:$BP1875,"p5,d5")/2</f>
        <v/>
      </c>
      <c r="BZ1875" s="63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4">
        <f>IF(BZ1875&gt;25,4,IF(BZ1875&gt;18,3,IF(BZ1875&gt;12,2,IF(BZ1875&gt;4,1,0))))-BX1875-2+1</f>
        <v/>
      </c>
      <c r="CE1875" s="30" t="n"/>
      <c r="CF1875" s="64">
        <f>CD1875*CI1875</f>
        <v/>
      </c>
      <c r="CG1875" s="65">
        <f>F1875-BY1875+1</f>
        <v/>
      </c>
      <c r="CH1875" s="64">
        <f>CE1875*16</f>
        <v/>
      </c>
      <c r="CI1875" s="66">
        <f>VLOOKUP(A1875,[1]DATA!$A$6:$AI$331,34,0)</f>
        <v/>
      </c>
      <c r="CJ1875" s="67">
        <f>VLOOKUP(A1875,[2]CHAMCONG!A$7:CI$333,79,0)</f>
        <v/>
      </c>
      <c r="CK1875" s="68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62">
        <f>COUNTIF($G1876:$BP1876,"a")+COUNTIF($G1876:$BP1876,"r0,a5")/2+COUNTIF($G1876:$BP1876,"p5,a5")/2</f>
        <v/>
      </c>
      <c r="BR1876" s="62">
        <f>COUNTIF($G1876:$BP1876,"d")+COUNTIF($G1876:$BP1876,"r0,d5")/2+COUNTIF($G1876:$BP1876,"p5,d5")/2</f>
        <v/>
      </c>
      <c r="BS1876" s="62">
        <f>COUNTIF($G1876:$BP1876,"b")+COUNTIF($G1876:$BP1876,"r0,b5")/2+COUNTIF($G1876:$BP1876,"p5,b5")/2</f>
        <v/>
      </c>
      <c r="BT1876" s="62">
        <f>COUNTIF($G1876:$BP1876,"c")+COUNTIF($G1876:$BP1876,"r0,c5")/2+COUNTIF($G1876:$BP1876,"p5,c5")/2</f>
        <v/>
      </c>
      <c r="BU1876" s="62">
        <f>COUNTIF($G1876:$BP1876,"KH")+COUNTIF($G1876:$BP1876,"TL")+COUNTIF($G1876:$BP1876,"L")</f>
        <v/>
      </c>
      <c r="BV1876" s="62" t="n"/>
      <c r="BW1876" s="62">
        <f>COUNTIF($G1876:$BP1876,"hh")</f>
        <v/>
      </c>
      <c r="BX1876" s="62">
        <f>COUNTIF($G1876:$BP1876,"nt7")</f>
        <v/>
      </c>
      <c r="BY1876" s="62">
        <f>COUNTIF($G1876:$BP1876,"P")+COUNTIF($G1876:$BP1876,"p5,a5")/2+COUNTIF($G1876:$BP1876,"p5,b5")/2+COUNTIF($G1876:$BP1876,"p5,c5")/2+COUNTIF($G1876:$BP1876,"p5,d5")/2</f>
        <v/>
      </c>
      <c r="BZ1876" s="63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4">
        <f>IF(BZ1876&gt;25,4,IF(BZ1876&gt;18,3,IF(BZ1876&gt;12,2,IF(BZ1876&gt;4,1,0))))-BX1876-2+1</f>
        <v/>
      </c>
      <c r="CE1876" s="30" t="n"/>
      <c r="CF1876" s="64">
        <f>CD1876*CI1876</f>
        <v/>
      </c>
      <c r="CG1876" s="65">
        <f>F1876-BY1876+1</f>
        <v/>
      </c>
      <c r="CH1876" s="64">
        <f>CE1876*16</f>
        <v/>
      </c>
      <c r="CI1876" s="66">
        <f>VLOOKUP(A1876,[1]DATA!$A$6:$AI$331,34,0)</f>
        <v/>
      </c>
      <c r="CJ1876" s="67">
        <f>VLOOKUP(A1876,[2]CHAMCONG!A$7:CI$333,79,0)</f>
        <v/>
      </c>
      <c r="CK1876" s="68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62">
        <f>COUNTIF($G1877:$BP1877,"a")+COUNTIF($G1877:$BP1877,"r0,a5")/2+COUNTIF($G1877:$BP1877,"p5,a5")/2</f>
        <v/>
      </c>
      <c r="BR1877" s="62">
        <f>COUNTIF($G1877:$BP1877,"d")+COUNTIF($G1877:$BP1877,"r0,d5")/2+COUNTIF($G1877:$BP1877,"p5,d5")/2</f>
        <v/>
      </c>
      <c r="BS1877" s="62">
        <f>COUNTIF($G1877:$BP1877,"b")+COUNTIF($G1877:$BP1877,"r0,b5")/2+COUNTIF($G1877:$BP1877,"p5,b5")/2</f>
        <v/>
      </c>
      <c r="BT1877" s="62">
        <f>COUNTIF($G1877:$BP1877,"c")+COUNTIF($G1877:$BP1877,"r0,c5")/2+COUNTIF($G1877:$BP1877,"p5,c5")/2</f>
        <v/>
      </c>
      <c r="BU1877" s="62">
        <f>COUNTIF($G1877:$BP1877,"KH")+COUNTIF($G1877:$BP1877,"TL")+COUNTIF($G1877:$BP1877,"L")</f>
        <v/>
      </c>
      <c r="BV1877" s="62" t="n"/>
      <c r="BW1877" s="62">
        <f>COUNTIF($G1877:$BP1877,"hh")</f>
        <v/>
      </c>
      <c r="BX1877" s="62">
        <f>COUNTIF($G1877:$BP1877,"nt7")</f>
        <v/>
      </c>
      <c r="BY1877" s="62">
        <f>COUNTIF($G1877:$BP1877,"P")+COUNTIF($G1877:$BP1877,"p5,a5")/2+COUNTIF($G1877:$BP1877,"p5,b5")/2+COUNTIF($G1877:$BP1877,"p5,c5")/2+COUNTIF($G1877:$BP1877,"p5,d5")/2</f>
        <v/>
      </c>
      <c r="BZ1877" s="63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4">
        <f>IF(BZ1877&gt;25,4,IF(BZ1877&gt;18,3,IF(BZ1877&gt;12,2,IF(BZ1877&gt;4,1,0))))-BX1877-2+1</f>
        <v/>
      </c>
      <c r="CE1877" s="30" t="n"/>
      <c r="CF1877" s="64">
        <f>CD1877*CI1877</f>
        <v/>
      </c>
      <c r="CG1877" s="65">
        <f>F1877-BY1877+1</f>
        <v/>
      </c>
      <c r="CH1877" s="64">
        <f>CE1877*16</f>
        <v/>
      </c>
      <c r="CI1877" s="66">
        <f>VLOOKUP(A1877,[1]DATA!$A$6:$AI$331,34,0)</f>
        <v/>
      </c>
      <c r="CJ1877" s="67">
        <f>VLOOKUP(A1877,[2]CHAMCONG!A$7:CI$333,79,0)</f>
        <v/>
      </c>
      <c r="CK1877" s="68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62">
        <f>COUNTIF($G1878:$BP1878,"a")+COUNTIF($G1878:$BP1878,"r0,a5")/2+COUNTIF($G1878:$BP1878,"p5,a5")/2</f>
        <v/>
      </c>
      <c r="BR1878" s="62">
        <f>COUNTIF($G1878:$BP1878,"d")+COUNTIF($G1878:$BP1878,"r0,d5")/2+COUNTIF($G1878:$BP1878,"p5,d5")/2</f>
        <v/>
      </c>
      <c r="BS1878" s="62">
        <f>COUNTIF($G1878:$BP1878,"b")+COUNTIF($G1878:$BP1878,"r0,b5")/2+COUNTIF($G1878:$BP1878,"p5,b5")/2</f>
        <v/>
      </c>
      <c r="BT1878" s="62">
        <f>COUNTIF($G1878:$BP1878,"c")+COUNTIF($G1878:$BP1878,"r0,c5")/2+COUNTIF($G1878:$BP1878,"p5,c5")/2</f>
        <v/>
      </c>
      <c r="BU1878" s="62">
        <f>COUNTIF($G1878:$BP1878,"KH")+COUNTIF($G1878:$BP1878,"TL")+COUNTIF($G1878:$BP1878,"L")</f>
        <v/>
      </c>
      <c r="BV1878" s="62" t="n"/>
      <c r="BW1878" s="62">
        <f>COUNTIF($G1878:$BP1878,"hh")</f>
        <v/>
      </c>
      <c r="BX1878" s="62">
        <f>COUNTIF($G1878:$BP1878,"nt7")</f>
        <v/>
      </c>
      <c r="BY1878" s="62">
        <f>COUNTIF($G1878:$BP1878,"P")+COUNTIF($G1878:$BP1878,"p5,a5")/2+COUNTIF($G1878:$BP1878,"p5,b5")/2+COUNTIF($G1878:$BP1878,"p5,c5")/2+COUNTIF($G1878:$BP1878,"p5,d5")/2</f>
        <v/>
      </c>
      <c r="BZ1878" s="63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4">
        <f>IF(BZ1878&gt;25,4,IF(BZ1878&gt;18,3,IF(BZ1878&gt;12,2,IF(BZ1878&gt;4,1,0))))-BX1878-2+1</f>
        <v/>
      </c>
      <c r="CE1878" s="30" t="n"/>
      <c r="CF1878" s="64">
        <f>CD1878*CI1878</f>
        <v/>
      </c>
      <c r="CG1878" s="65">
        <f>F1878-BY1878+1</f>
        <v/>
      </c>
      <c r="CH1878" s="64">
        <f>CE1878*16</f>
        <v/>
      </c>
      <c r="CI1878" s="66">
        <f>VLOOKUP(A1878,[1]DATA!$A$6:$AI$331,34,0)</f>
        <v/>
      </c>
      <c r="CJ1878" s="67">
        <f>VLOOKUP(A1878,[2]CHAMCONG!A$7:CI$333,79,0)</f>
        <v/>
      </c>
      <c r="CK1878" s="68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62">
        <f>COUNTIF($G1879:$BP1879,"a")+COUNTIF($G1879:$BP1879,"r0,a5")/2+COUNTIF($G1879:$BP1879,"p5,a5")/2</f>
        <v/>
      </c>
      <c r="BR1879" s="62">
        <f>COUNTIF($G1879:$BP1879,"d")+COUNTIF($G1879:$BP1879,"r0,d5")/2+COUNTIF($G1879:$BP1879,"p5,d5")/2</f>
        <v/>
      </c>
      <c r="BS1879" s="62">
        <f>COUNTIF($G1879:$BP1879,"b")+COUNTIF($G1879:$BP1879,"r0,b5")/2+COUNTIF($G1879:$BP1879,"p5,b5")/2</f>
        <v/>
      </c>
      <c r="BT1879" s="62">
        <f>COUNTIF($G1879:$BP1879,"c")+COUNTIF($G1879:$BP1879,"r0,c5")/2+COUNTIF($G1879:$BP1879,"p5,c5")/2</f>
        <v/>
      </c>
      <c r="BU1879" s="62">
        <f>COUNTIF($G1879:$BP1879,"KH")+COUNTIF($G1879:$BP1879,"TL")+COUNTIF($G1879:$BP1879,"L")</f>
        <v/>
      </c>
      <c r="BV1879" s="62" t="n"/>
      <c r="BW1879" s="62">
        <f>COUNTIF($G1879:$BP1879,"hh")</f>
        <v/>
      </c>
      <c r="BX1879" s="62">
        <f>COUNTIF($G1879:$BP1879,"nt7")</f>
        <v/>
      </c>
      <c r="BY1879" s="62">
        <f>COUNTIF($G1879:$BP1879,"P")+COUNTIF($G1879:$BP1879,"p5,a5")/2+COUNTIF($G1879:$BP1879,"p5,b5")/2+COUNTIF($G1879:$BP1879,"p5,c5")/2+COUNTIF($G1879:$BP1879,"p5,d5")/2</f>
        <v/>
      </c>
      <c r="BZ1879" s="63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4">
        <f>IF(BZ1879&gt;25,4,IF(BZ1879&gt;18,3,IF(BZ1879&gt;12,2,IF(BZ1879&gt;4,1,0))))-BX1879-2+1</f>
        <v/>
      </c>
      <c r="CE1879" s="30" t="n"/>
      <c r="CF1879" s="64">
        <f>CD1879*CI1879</f>
        <v/>
      </c>
      <c r="CG1879" s="65">
        <f>F1879-BY1879+1</f>
        <v/>
      </c>
      <c r="CH1879" s="64">
        <f>CE1879*16</f>
        <v/>
      </c>
      <c r="CI1879" s="66">
        <f>VLOOKUP(A1879,[1]DATA!$A$6:$AI$331,34,0)</f>
        <v/>
      </c>
      <c r="CJ1879" s="67">
        <f>VLOOKUP(A1879,[2]CHAMCONG!A$7:CI$333,79,0)</f>
        <v/>
      </c>
      <c r="CK1879" s="68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62">
        <f>COUNTIF($G1880:$BP1880,"a")+COUNTIF($G1880:$BP1880,"r0,a5")/2+COUNTIF($G1880:$BP1880,"p5,a5")/2</f>
        <v/>
      </c>
      <c r="BR1880" s="62">
        <f>COUNTIF($G1880:$BP1880,"d")+COUNTIF($G1880:$BP1880,"r0,d5")/2+COUNTIF($G1880:$BP1880,"p5,d5")/2</f>
        <v/>
      </c>
      <c r="BS1880" s="62">
        <f>COUNTIF($G1880:$BP1880,"b")+COUNTIF($G1880:$BP1880,"r0,b5")/2+COUNTIF($G1880:$BP1880,"p5,b5")/2</f>
        <v/>
      </c>
      <c r="BT1880" s="62">
        <f>COUNTIF($G1880:$BP1880,"c")+COUNTIF($G1880:$BP1880,"r0,c5")/2+COUNTIF($G1880:$BP1880,"p5,c5")/2</f>
        <v/>
      </c>
      <c r="BU1880" s="62">
        <f>COUNTIF($G1880:$BP1880,"KH")+COUNTIF($G1880:$BP1880,"TL")+COUNTIF($G1880:$BP1880,"L")</f>
        <v/>
      </c>
      <c r="BV1880" s="62" t="n"/>
      <c r="BW1880" s="62">
        <f>COUNTIF($G1880:$BP1880,"hh")</f>
        <v/>
      </c>
      <c r="BX1880" s="62">
        <f>COUNTIF($G1880:$BP1880,"nt7")</f>
        <v/>
      </c>
      <c r="BY1880" s="62">
        <f>COUNTIF($G1880:$BP1880,"P")+COUNTIF($G1880:$BP1880,"p5,a5")/2+COUNTIF($G1880:$BP1880,"p5,b5")/2+COUNTIF($G1880:$BP1880,"p5,c5")/2+COUNTIF($G1880:$BP1880,"p5,d5")/2</f>
        <v/>
      </c>
      <c r="BZ1880" s="63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4">
        <f>IF(BZ1880&gt;25,4,IF(BZ1880&gt;18,3,IF(BZ1880&gt;12,2,IF(BZ1880&gt;4,1,0))))-BX1880-2+1</f>
        <v/>
      </c>
      <c r="CE1880" s="30" t="n"/>
      <c r="CF1880" s="64">
        <f>CD1880*CI1880</f>
        <v/>
      </c>
      <c r="CG1880" s="65">
        <f>F1880-BY1880+1</f>
        <v/>
      </c>
      <c r="CH1880" s="64">
        <f>CE1880*16</f>
        <v/>
      </c>
      <c r="CI1880" s="66">
        <f>VLOOKUP(A1880,[1]DATA!$A$6:$AI$331,34,0)</f>
        <v/>
      </c>
      <c r="CJ1880" s="67">
        <f>VLOOKUP(A1880,[2]CHAMCONG!A$7:CI$333,79,0)</f>
        <v/>
      </c>
      <c r="CK1880" s="68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62">
        <f>COUNTIF($G1881:$BP1881,"a")+COUNTIF($G1881:$BP1881,"r0,a5")/2+COUNTIF($G1881:$BP1881,"p5,a5")/2</f>
        <v/>
      </c>
      <c r="BR1881" s="62">
        <f>COUNTIF($G1881:$BP1881,"d")+COUNTIF($G1881:$BP1881,"r0,d5")/2+COUNTIF($G1881:$BP1881,"p5,d5")/2</f>
        <v/>
      </c>
      <c r="BS1881" s="62">
        <f>COUNTIF($G1881:$BP1881,"b")+COUNTIF($G1881:$BP1881,"r0,b5")/2+COUNTIF($G1881:$BP1881,"p5,b5")/2</f>
        <v/>
      </c>
      <c r="BT1881" s="62">
        <f>COUNTIF($G1881:$BP1881,"c")+COUNTIF($G1881:$BP1881,"r0,c5")/2+COUNTIF($G1881:$BP1881,"p5,c5")/2</f>
        <v/>
      </c>
      <c r="BU1881" s="62">
        <f>COUNTIF($G1881:$BP1881,"KH")+COUNTIF($G1881:$BP1881,"TL")+COUNTIF($G1881:$BP1881,"L")</f>
        <v/>
      </c>
      <c r="BV1881" s="62" t="n"/>
      <c r="BW1881" s="62">
        <f>COUNTIF($G1881:$BP1881,"hh")</f>
        <v/>
      </c>
      <c r="BX1881" s="62">
        <f>COUNTIF($G1881:$BP1881,"nt7")</f>
        <v/>
      </c>
      <c r="BY1881" s="62">
        <f>COUNTIF($G1881:$BP1881,"P")+COUNTIF($G1881:$BP1881,"p5,a5")/2+COUNTIF($G1881:$BP1881,"p5,b5")/2+COUNTIF($G1881:$BP1881,"p5,c5")/2+COUNTIF($G1881:$BP1881,"p5,d5")/2</f>
        <v/>
      </c>
      <c r="BZ1881" s="63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4">
        <f>IF(BZ1881&gt;25,4,IF(BZ1881&gt;18,3,IF(BZ1881&gt;12,2,IF(BZ1881&gt;4,1,0))))-BX1881-2+1</f>
        <v/>
      </c>
      <c r="CE1881" s="30" t="n"/>
      <c r="CF1881" s="64">
        <f>CD1881*CI1881</f>
        <v/>
      </c>
      <c r="CG1881" s="65">
        <f>F1881-BY1881+1</f>
        <v/>
      </c>
      <c r="CH1881" s="64">
        <f>CE1881*16</f>
        <v/>
      </c>
      <c r="CI1881" s="66">
        <f>VLOOKUP(A1881,[1]DATA!$A$6:$AI$331,34,0)</f>
        <v/>
      </c>
      <c r="CJ1881" s="67">
        <f>VLOOKUP(A1881,[2]CHAMCONG!A$7:CI$333,79,0)</f>
        <v/>
      </c>
      <c r="CK1881" s="68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62">
        <f>COUNTIF($G1882:$BP1882,"a")+COUNTIF($G1882:$BP1882,"r0,a5")/2+COUNTIF($G1882:$BP1882,"p5,a5")/2</f>
        <v/>
      </c>
      <c r="BR1882" s="62">
        <f>COUNTIF($G1882:$BP1882,"d")+COUNTIF($G1882:$BP1882,"r0,d5")/2+COUNTIF($G1882:$BP1882,"p5,d5")/2</f>
        <v/>
      </c>
      <c r="BS1882" s="62">
        <f>COUNTIF($G1882:$BP1882,"b")+COUNTIF($G1882:$BP1882,"r0,b5")/2+COUNTIF($G1882:$BP1882,"p5,b5")/2</f>
        <v/>
      </c>
      <c r="BT1882" s="62">
        <f>COUNTIF($G1882:$BP1882,"c")+COUNTIF($G1882:$BP1882,"r0,c5")/2+COUNTIF($G1882:$BP1882,"p5,c5")/2</f>
        <v/>
      </c>
      <c r="BU1882" s="62">
        <f>COUNTIF($G1882:$BP1882,"KH")+COUNTIF($G1882:$BP1882,"TL")+COUNTIF($G1882:$BP1882,"L")</f>
        <v/>
      </c>
      <c r="BV1882" s="62" t="n"/>
      <c r="BW1882" s="62">
        <f>COUNTIF($G1882:$BP1882,"hh")</f>
        <v/>
      </c>
      <c r="BX1882" s="62">
        <f>COUNTIF($G1882:$BP1882,"nt7")</f>
        <v/>
      </c>
      <c r="BY1882" s="62">
        <f>COUNTIF($G1882:$BP1882,"P")+COUNTIF($G1882:$BP1882,"p5,a5")/2+COUNTIF($G1882:$BP1882,"p5,b5")/2+COUNTIF($G1882:$BP1882,"p5,c5")/2+COUNTIF($G1882:$BP1882,"p5,d5")/2</f>
        <v/>
      </c>
      <c r="BZ1882" s="63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4">
        <f>IF(BZ1882&gt;25,4,IF(BZ1882&gt;18,3,IF(BZ1882&gt;12,2,IF(BZ1882&gt;4,1,0))))-BX1882-2+1</f>
        <v/>
      </c>
      <c r="CE1882" s="30" t="n"/>
      <c r="CF1882" s="64">
        <f>CD1882*CI1882</f>
        <v/>
      </c>
      <c r="CG1882" s="65">
        <f>F1882-BY1882+1</f>
        <v/>
      </c>
      <c r="CH1882" s="64">
        <f>CE1882*16</f>
        <v/>
      </c>
      <c r="CI1882" s="66">
        <f>VLOOKUP(A1882,[1]DATA!$A$6:$AI$331,34,0)</f>
        <v/>
      </c>
      <c r="CJ1882" s="67">
        <f>VLOOKUP(A1882,[2]CHAMCONG!A$7:CI$333,79,0)</f>
        <v/>
      </c>
      <c r="CK1882" s="68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62">
        <f>COUNTIF($G1883:$BP1883,"a")+COUNTIF($G1883:$BP1883,"r0,a5")/2+COUNTIF($G1883:$BP1883,"p5,a5")/2</f>
        <v/>
      </c>
      <c r="BR1883" s="62">
        <f>COUNTIF($G1883:$BP1883,"d")+COUNTIF($G1883:$BP1883,"r0,d5")/2+COUNTIF($G1883:$BP1883,"p5,d5")/2</f>
        <v/>
      </c>
      <c r="BS1883" s="62">
        <f>COUNTIF($G1883:$BP1883,"b")+COUNTIF($G1883:$BP1883,"r0,b5")/2+COUNTIF($G1883:$BP1883,"p5,b5")/2</f>
        <v/>
      </c>
      <c r="BT1883" s="62">
        <f>COUNTIF($G1883:$BP1883,"c")+COUNTIF($G1883:$BP1883,"r0,c5")/2+COUNTIF($G1883:$BP1883,"p5,c5")/2</f>
        <v/>
      </c>
      <c r="BU1883" s="62">
        <f>COUNTIF($G1883:$BP1883,"KH")+COUNTIF($G1883:$BP1883,"TL")+COUNTIF($G1883:$BP1883,"L")</f>
        <v/>
      </c>
      <c r="BV1883" s="62" t="n"/>
      <c r="BW1883" s="62">
        <f>COUNTIF($G1883:$BP1883,"hh")</f>
        <v/>
      </c>
      <c r="BX1883" s="62">
        <f>COUNTIF($G1883:$BP1883,"nt7")</f>
        <v/>
      </c>
      <c r="BY1883" s="62">
        <f>COUNTIF($G1883:$BP1883,"P")+COUNTIF($G1883:$BP1883,"p5,a5")/2+COUNTIF($G1883:$BP1883,"p5,b5")/2+COUNTIF($G1883:$BP1883,"p5,c5")/2+COUNTIF($G1883:$BP1883,"p5,d5")/2</f>
        <v/>
      </c>
      <c r="BZ1883" s="63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4">
        <f>IF(BZ1883&gt;25,4,IF(BZ1883&gt;18,3,IF(BZ1883&gt;12,2,IF(BZ1883&gt;4,1,0))))-BX1883-2+1</f>
        <v/>
      </c>
      <c r="CE1883" s="30" t="n"/>
      <c r="CF1883" s="64">
        <f>CD1883*CI1883</f>
        <v/>
      </c>
      <c r="CG1883" s="65">
        <f>F1883-BY1883+1</f>
        <v/>
      </c>
      <c r="CH1883" s="64">
        <f>CE1883*16</f>
        <v/>
      </c>
      <c r="CI1883" s="66">
        <f>VLOOKUP(A1883,[1]DATA!$A$6:$AI$331,34,0)</f>
        <v/>
      </c>
      <c r="CJ1883" s="67">
        <f>VLOOKUP(A1883,[2]CHAMCONG!A$7:CI$333,79,0)</f>
        <v/>
      </c>
      <c r="CK1883" s="68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62">
        <f>COUNTIF($G1884:$BP1884,"a")+COUNTIF($G1884:$BP1884,"r0,a5")/2+COUNTIF($G1884:$BP1884,"p5,a5")/2</f>
        <v/>
      </c>
      <c r="BR1884" s="62">
        <f>COUNTIF($G1884:$BP1884,"d")+COUNTIF($G1884:$BP1884,"r0,d5")/2+COUNTIF($G1884:$BP1884,"p5,d5")/2</f>
        <v/>
      </c>
      <c r="BS1884" s="62">
        <f>COUNTIF($G1884:$BP1884,"b")+COUNTIF($G1884:$BP1884,"r0,b5")/2+COUNTIF($G1884:$BP1884,"p5,b5")/2</f>
        <v/>
      </c>
      <c r="BT1884" s="62">
        <f>COUNTIF($G1884:$BP1884,"c")+COUNTIF($G1884:$BP1884,"r0,c5")/2+COUNTIF($G1884:$BP1884,"p5,c5")/2</f>
        <v/>
      </c>
      <c r="BU1884" s="62">
        <f>COUNTIF($G1884:$BP1884,"KH")+COUNTIF($G1884:$BP1884,"TL")+COUNTIF($G1884:$BP1884,"L")</f>
        <v/>
      </c>
      <c r="BV1884" s="62" t="n"/>
      <c r="BW1884" s="62">
        <f>COUNTIF($G1884:$BP1884,"hh")</f>
        <v/>
      </c>
      <c r="BX1884" s="62">
        <f>COUNTIF($G1884:$BP1884,"nt7")</f>
        <v/>
      </c>
      <c r="BY1884" s="62">
        <f>COUNTIF($G1884:$BP1884,"P")+COUNTIF($G1884:$BP1884,"p5,a5")/2+COUNTIF($G1884:$BP1884,"p5,b5")/2+COUNTIF($G1884:$BP1884,"p5,c5")/2+COUNTIF($G1884:$BP1884,"p5,d5")/2</f>
        <v/>
      </c>
      <c r="BZ1884" s="63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4">
        <f>IF(BZ1884&gt;25,4,IF(BZ1884&gt;18,3,IF(BZ1884&gt;12,2,IF(BZ1884&gt;4,1,0))))-BX1884-2+1</f>
        <v/>
      </c>
      <c r="CE1884" s="30" t="n"/>
      <c r="CF1884" s="64">
        <f>CD1884*CI1884</f>
        <v/>
      </c>
      <c r="CG1884" s="65">
        <f>F1884-BY1884+1</f>
        <v/>
      </c>
      <c r="CH1884" s="64">
        <f>CE1884*16</f>
        <v/>
      </c>
      <c r="CI1884" s="66">
        <f>VLOOKUP(A1884,[1]DATA!$A$6:$AI$331,34,0)</f>
        <v/>
      </c>
      <c r="CJ1884" s="67">
        <f>VLOOKUP(A1884,[2]CHAMCONG!A$7:CI$333,79,0)</f>
        <v/>
      </c>
      <c r="CK1884" s="68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62">
        <f>COUNTIF($G1885:$BP1885,"a")+COUNTIF($G1885:$BP1885,"r0,a5")/2+COUNTIF($G1885:$BP1885,"p5,a5")/2</f>
        <v/>
      </c>
      <c r="BR1885" s="62">
        <f>COUNTIF($G1885:$BP1885,"d")+COUNTIF($G1885:$BP1885,"r0,d5")/2+COUNTIF($G1885:$BP1885,"p5,d5")/2</f>
        <v/>
      </c>
      <c r="BS1885" s="62">
        <f>COUNTIF($G1885:$BP1885,"b")+COUNTIF($G1885:$BP1885,"r0,b5")/2+COUNTIF($G1885:$BP1885,"p5,b5")/2</f>
        <v/>
      </c>
      <c r="BT1885" s="62">
        <f>COUNTIF($G1885:$BP1885,"c")+COUNTIF($G1885:$BP1885,"r0,c5")/2+COUNTIF($G1885:$BP1885,"p5,c5")/2</f>
        <v/>
      </c>
      <c r="BU1885" s="62">
        <f>COUNTIF($G1885:$BP1885,"KH")+COUNTIF($G1885:$BP1885,"TL")+COUNTIF($G1885:$BP1885,"L")</f>
        <v/>
      </c>
      <c r="BV1885" s="62" t="n"/>
      <c r="BW1885" s="62">
        <f>COUNTIF($G1885:$BP1885,"hh")</f>
        <v/>
      </c>
      <c r="BX1885" s="62">
        <f>COUNTIF($G1885:$BP1885,"nt7")</f>
        <v/>
      </c>
      <c r="BY1885" s="62">
        <f>COUNTIF($G1885:$BP1885,"P")+COUNTIF($G1885:$BP1885,"p5,a5")/2+COUNTIF($G1885:$BP1885,"p5,b5")/2+COUNTIF($G1885:$BP1885,"p5,c5")/2+COUNTIF($G1885:$BP1885,"p5,d5")/2</f>
        <v/>
      </c>
      <c r="BZ1885" s="63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4">
        <f>IF(BZ1885&gt;25,4,IF(BZ1885&gt;18,3,IF(BZ1885&gt;12,2,IF(BZ1885&gt;4,1,0))))-BX1885-2+1</f>
        <v/>
      </c>
      <c r="CE1885" s="30" t="n"/>
      <c r="CF1885" s="64">
        <f>CD1885*CI1885</f>
        <v/>
      </c>
      <c r="CG1885" s="65">
        <f>F1885-BY1885+1</f>
        <v/>
      </c>
      <c r="CH1885" s="64">
        <f>CE1885*16</f>
        <v/>
      </c>
      <c r="CI1885" s="66">
        <f>VLOOKUP(A1885,[1]DATA!$A$6:$AI$331,34,0)</f>
        <v/>
      </c>
      <c r="CJ1885" s="67">
        <f>VLOOKUP(A1885,[2]CHAMCONG!A$7:CI$333,79,0)</f>
        <v/>
      </c>
      <c r="CK1885" s="68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62">
        <f>COUNTIF($G1886:$BP1886,"a")+COUNTIF($G1886:$BP1886,"r0,a5")/2+COUNTIF($G1886:$BP1886,"p5,a5")/2</f>
        <v/>
      </c>
      <c r="BR1886" s="62">
        <f>COUNTIF($G1886:$BP1886,"d")+COUNTIF($G1886:$BP1886,"r0,d5")/2+COUNTIF($G1886:$BP1886,"p5,d5")/2</f>
        <v/>
      </c>
      <c r="BS1886" s="62">
        <f>COUNTIF($G1886:$BP1886,"b")+COUNTIF($G1886:$BP1886,"r0,b5")/2+COUNTIF($G1886:$BP1886,"p5,b5")/2</f>
        <v/>
      </c>
      <c r="BT1886" s="62">
        <f>COUNTIF($G1886:$BP1886,"c")+COUNTIF($G1886:$BP1886,"r0,c5")/2+COUNTIF($G1886:$BP1886,"p5,c5")/2</f>
        <v/>
      </c>
      <c r="BU1886" s="62">
        <f>COUNTIF($G1886:$BP1886,"KH")+COUNTIF($G1886:$BP1886,"TL")+COUNTIF($G1886:$BP1886,"L")</f>
        <v/>
      </c>
      <c r="BV1886" s="62" t="n"/>
      <c r="BW1886" s="62">
        <f>COUNTIF($G1886:$BP1886,"hh")</f>
        <v/>
      </c>
      <c r="BX1886" s="62">
        <f>COUNTIF($G1886:$BP1886,"nt7")</f>
        <v/>
      </c>
      <c r="BY1886" s="62">
        <f>COUNTIF($G1886:$BP1886,"P")+COUNTIF($G1886:$BP1886,"p5,a5")/2+COUNTIF($G1886:$BP1886,"p5,b5")/2+COUNTIF($G1886:$BP1886,"p5,c5")/2+COUNTIF($G1886:$BP1886,"p5,d5")/2</f>
        <v/>
      </c>
      <c r="BZ1886" s="63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4">
        <f>IF(BZ1886&gt;25,4,IF(BZ1886&gt;18,3,IF(BZ1886&gt;12,2,IF(BZ1886&gt;4,1,0))))-BX1886-2+1</f>
        <v/>
      </c>
      <c r="CE1886" s="30" t="n"/>
      <c r="CF1886" s="64">
        <f>CD1886*CI1886</f>
        <v/>
      </c>
      <c r="CG1886" s="65">
        <f>F1886-BY1886+1</f>
        <v/>
      </c>
      <c r="CH1886" s="64">
        <f>CE1886*16</f>
        <v/>
      </c>
      <c r="CI1886" s="66">
        <f>VLOOKUP(A1886,[1]DATA!$A$6:$AI$331,34,0)</f>
        <v/>
      </c>
      <c r="CJ1886" s="67">
        <f>VLOOKUP(A1886,[2]CHAMCONG!A$7:CI$333,79,0)</f>
        <v/>
      </c>
      <c r="CK1886" s="68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62">
        <f>COUNTIF($G1887:$BP1887,"a")+COUNTIF($G1887:$BP1887,"r0,a5")/2+COUNTIF($G1887:$BP1887,"p5,a5")/2</f>
        <v/>
      </c>
      <c r="BR1887" s="62">
        <f>COUNTIF($G1887:$BP1887,"d")+COUNTIF($G1887:$BP1887,"r0,d5")/2+COUNTIF($G1887:$BP1887,"p5,d5")/2</f>
        <v/>
      </c>
      <c r="BS1887" s="62">
        <f>COUNTIF($G1887:$BP1887,"b")+COUNTIF($G1887:$BP1887,"r0,b5")/2+COUNTIF($G1887:$BP1887,"p5,b5")/2</f>
        <v/>
      </c>
      <c r="BT1887" s="62">
        <f>COUNTIF($G1887:$BP1887,"c")+COUNTIF($G1887:$BP1887,"r0,c5")/2+COUNTIF($G1887:$BP1887,"p5,c5")/2</f>
        <v/>
      </c>
      <c r="BU1887" s="62">
        <f>COUNTIF($G1887:$BP1887,"KH")+COUNTIF($G1887:$BP1887,"TL")+COUNTIF($G1887:$BP1887,"L")</f>
        <v/>
      </c>
      <c r="BV1887" s="62" t="n"/>
      <c r="BW1887" s="62">
        <f>COUNTIF($G1887:$BP1887,"hh")</f>
        <v/>
      </c>
      <c r="BX1887" s="62">
        <f>COUNTIF($G1887:$BP1887,"nt7")</f>
        <v/>
      </c>
      <c r="BY1887" s="62">
        <f>COUNTIF($G1887:$BP1887,"P")+COUNTIF($G1887:$BP1887,"p5,a5")/2+COUNTIF($G1887:$BP1887,"p5,b5")/2+COUNTIF($G1887:$BP1887,"p5,c5")/2+COUNTIF($G1887:$BP1887,"p5,d5")/2</f>
        <v/>
      </c>
      <c r="BZ1887" s="63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4">
        <f>IF(BZ1887&gt;25,4,IF(BZ1887&gt;18,3,IF(BZ1887&gt;12,2,IF(BZ1887&gt;4,1,0))))-BX1887-2+1</f>
        <v/>
      </c>
      <c r="CE1887" s="30" t="n"/>
      <c r="CF1887" s="64">
        <f>CD1887*CI1887</f>
        <v/>
      </c>
      <c r="CG1887" s="65">
        <f>F1887-BY1887+1</f>
        <v/>
      </c>
      <c r="CH1887" s="64">
        <f>CE1887*16</f>
        <v/>
      </c>
      <c r="CI1887" s="66">
        <f>VLOOKUP(A1887,[1]DATA!$A$6:$AI$331,34,0)</f>
        <v/>
      </c>
      <c r="CJ1887" s="67">
        <f>VLOOKUP(A1887,[2]CHAMCONG!A$7:CI$333,79,0)</f>
        <v/>
      </c>
      <c r="CK1887" s="68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62">
        <f>COUNTIF($G1888:$BP1888,"a")+COUNTIF($G1888:$BP1888,"r0,a5")/2+COUNTIF($G1888:$BP1888,"p5,a5")/2</f>
        <v/>
      </c>
      <c r="BR1888" s="62">
        <f>COUNTIF($G1888:$BP1888,"d")+COUNTIF($G1888:$BP1888,"r0,d5")/2+COUNTIF($G1888:$BP1888,"p5,d5")/2</f>
        <v/>
      </c>
      <c r="BS1888" s="62">
        <f>COUNTIF($G1888:$BP1888,"b")+COUNTIF($G1888:$BP1888,"r0,b5")/2+COUNTIF($G1888:$BP1888,"p5,b5")/2</f>
        <v/>
      </c>
      <c r="BT1888" s="62">
        <f>COUNTIF($G1888:$BP1888,"c")+COUNTIF($G1888:$BP1888,"r0,c5")/2+COUNTIF($G1888:$BP1888,"p5,c5")/2</f>
        <v/>
      </c>
      <c r="BU1888" s="62">
        <f>COUNTIF($G1888:$BP1888,"KH")+COUNTIF($G1888:$BP1888,"TL")+COUNTIF($G1888:$BP1888,"L")</f>
        <v/>
      </c>
      <c r="BV1888" s="62" t="n"/>
      <c r="BW1888" s="62">
        <f>COUNTIF($G1888:$BP1888,"hh")</f>
        <v/>
      </c>
      <c r="BX1888" s="62">
        <f>COUNTIF($G1888:$BP1888,"nt7")</f>
        <v/>
      </c>
      <c r="BY1888" s="62">
        <f>COUNTIF($G1888:$BP1888,"P")+COUNTIF($G1888:$BP1888,"p5,a5")/2+COUNTIF($G1888:$BP1888,"p5,b5")/2+COUNTIF($G1888:$BP1888,"p5,c5")/2+COUNTIF($G1888:$BP1888,"p5,d5")/2</f>
        <v/>
      </c>
      <c r="BZ1888" s="63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4">
        <f>IF(BZ1888&gt;25,4,IF(BZ1888&gt;18,3,IF(BZ1888&gt;12,2,IF(BZ1888&gt;4,1,0))))-BX1888-2+1</f>
        <v/>
      </c>
      <c r="CE1888" s="30" t="n"/>
      <c r="CF1888" s="64">
        <f>CD1888*CI1888</f>
        <v/>
      </c>
      <c r="CG1888" s="65">
        <f>F1888-BY1888+1</f>
        <v/>
      </c>
      <c r="CH1888" s="64">
        <f>CE1888*16</f>
        <v/>
      </c>
      <c r="CI1888" s="66">
        <f>VLOOKUP(A1888,[1]DATA!$A$6:$AI$331,34,0)</f>
        <v/>
      </c>
      <c r="CJ1888" s="67">
        <f>VLOOKUP(A1888,[2]CHAMCONG!A$7:CI$333,79,0)</f>
        <v/>
      </c>
      <c r="CK1888" s="68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62">
        <f>COUNTIF($G1889:$BP1889,"a")+COUNTIF($G1889:$BP1889,"r0,a5")/2+COUNTIF($G1889:$BP1889,"p5,a5")/2</f>
        <v/>
      </c>
      <c r="BR1889" s="62">
        <f>COUNTIF($G1889:$BP1889,"d")+COUNTIF($G1889:$BP1889,"r0,d5")/2+COUNTIF($G1889:$BP1889,"p5,d5")/2</f>
        <v/>
      </c>
      <c r="BS1889" s="62">
        <f>COUNTIF($G1889:$BP1889,"b")+COUNTIF($G1889:$BP1889,"r0,b5")/2+COUNTIF($G1889:$BP1889,"p5,b5")/2</f>
        <v/>
      </c>
      <c r="BT1889" s="62">
        <f>COUNTIF($G1889:$BP1889,"c")+COUNTIF($G1889:$BP1889,"r0,c5")/2+COUNTIF($G1889:$BP1889,"p5,c5")/2</f>
        <v/>
      </c>
      <c r="BU1889" s="62">
        <f>COUNTIF($G1889:$BP1889,"KH")+COUNTIF($G1889:$BP1889,"TL")+COUNTIF($G1889:$BP1889,"L")</f>
        <v/>
      </c>
      <c r="BV1889" s="62" t="n"/>
      <c r="BW1889" s="62">
        <f>COUNTIF($G1889:$BP1889,"hh")</f>
        <v/>
      </c>
      <c r="BX1889" s="62">
        <f>COUNTIF($G1889:$BP1889,"nt7")</f>
        <v/>
      </c>
      <c r="BY1889" s="62">
        <f>COUNTIF($G1889:$BP1889,"P")+COUNTIF($G1889:$BP1889,"p5,a5")/2+COUNTIF($G1889:$BP1889,"p5,b5")/2+COUNTIF($G1889:$BP1889,"p5,c5")/2+COUNTIF($G1889:$BP1889,"p5,d5")/2</f>
        <v/>
      </c>
      <c r="BZ1889" s="63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4">
        <f>IF(BZ1889&gt;25,4,IF(BZ1889&gt;18,3,IF(BZ1889&gt;12,2,IF(BZ1889&gt;4,1,0))))-BX1889-2+1</f>
        <v/>
      </c>
      <c r="CE1889" s="30" t="n"/>
      <c r="CF1889" s="64">
        <f>CD1889*CI1889</f>
        <v/>
      </c>
      <c r="CG1889" s="65">
        <f>F1889-BY1889+1</f>
        <v/>
      </c>
      <c r="CH1889" s="64">
        <f>CE1889*16</f>
        <v/>
      </c>
      <c r="CI1889" s="66">
        <f>VLOOKUP(A1889,[1]DATA!$A$6:$AI$331,34,0)</f>
        <v/>
      </c>
      <c r="CJ1889" s="67">
        <f>VLOOKUP(A1889,[2]CHAMCONG!A$7:CI$333,79,0)</f>
        <v/>
      </c>
      <c r="CK1889" s="68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62">
        <f>COUNTIF($G1890:$BP1890,"a")+COUNTIF($G1890:$BP1890,"r0,a5")/2+COUNTIF($G1890:$BP1890,"p5,a5")/2</f>
        <v/>
      </c>
      <c r="BR1890" s="62">
        <f>COUNTIF($G1890:$BP1890,"d")+COUNTIF($G1890:$BP1890,"r0,d5")/2+COUNTIF($G1890:$BP1890,"p5,d5")/2</f>
        <v/>
      </c>
      <c r="BS1890" s="62">
        <f>COUNTIF($G1890:$BP1890,"b")+COUNTIF($G1890:$BP1890,"r0,b5")/2+COUNTIF($G1890:$BP1890,"p5,b5")/2</f>
        <v/>
      </c>
      <c r="BT1890" s="62">
        <f>COUNTIF($G1890:$BP1890,"c")+COUNTIF($G1890:$BP1890,"r0,c5")/2+COUNTIF($G1890:$BP1890,"p5,c5")/2</f>
        <v/>
      </c>
      <c r="BU1890" s="62">
        <f>COUNTIF($G1890:$BP1890,"KH")+COUNTIF($G1890:$BP1890,"TL")+COUNTIF($G1890:$BP1890,"L")</f>
        <v/>
      </c>
      <c r="BV1890" s="62" t="n"/>
      <c r="BW1890" s="62">
        <f>COUNTIF($G1890:$BP1890,"hh")</f>
        <v/>
      </c>
      <c r="BX1890" s="62">
        <f>COUNTIF($G1890:$BP1890,"nt7")</f>
        <v/>
      </c>
      <c r="BY1890" s="62">
        <f>COUNTIF($G1890:$BP1890,"P")+COUNTIF($G1890:$BP1890,"p5,a5")/2+COUNTIF($G1890:$BP1890,"p5,b5")/2+COUNTIF($G1890:$BP1890,"p5,c5")/2+COUNTIF($G1890:$BP1890,"p5,d5")/2</f>
        <v/>
      </c>
      <c r="BZ1890" s="63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4">
        <f>IF(BZ1890&gt;25,4,IF(BZ1890&gt;18,3,IF(BZ1890&gt;12,2,IF(BZ1890&gt;4,1,0))))-BX1890-2+1</f>
        <v/>
      </c>
      <c r="CE1890" s="30" t="n"/>
      <c r="CF1890" s="64">
        <f>CD1890*CI1890</f>
        <v/>
      </c>
      <c r="CG1890" s="65">
        <f>F1890-BY1890+1</f>
        <v/>
      </c>
      <c r="CH1890" s="64">
        <f>CE1890*16</f>
        <v/>
      </c>
      <c r="CI1890" s="66">
        <f>VLOOKUP(A1890,[1]DATA!$A$6:$AI$331,34,0)</f>
        <v/>
      </c>
      <c r="CJ1890" s="67">
        <f>VLOOKUP(A1890,[2]CHAMCONG!A$7:CI$333,79,0)</f>
        <v/>
      </c>
      <c r="CK1890" s="68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62">
        <f>COUNTIF($G1891:$BP1891,"a")+COUNTIF($G1891:$BP1891,"r0,a5")/2+COUNTIF($G1891:$BP1891,"p5,a5")/2</f>
        <v/>
      </c>
      <c r="BR1891" s="62">
        <f>COUNTIF($G1891:$BP1891,"d")+COUNTIF($G1891:$BP1891,"r0,d5")/2+COUNTIF($G1891:$BP1891,"p5,d5")/2</f>
        <v/>
      </c>
      <c r="BS1891" s="62">
        <f>COUNTIF($G1891:$BP1891,"b")+COUNTIF($G1891:$BP1891,"r0,b5")/2+COUNTIF($G1891:$BP1891,"p5,b5")/2</f>
        <v/>
      </c>
      <c r="BT1891" s="62">
        <f>COUNTIF($G1891:$BP1891,"c")+COUNTIF($G1891:$BP1891,"r0,c5")/2+COUNTIF($G1891:$BP1891,"p5,c5")/2</f>
        <v/>
      </c>
      <c r="BU1891" s="62">
        <f>COUNTIF($G1891:$BP1891,"KH")+COUNTIF($G1891:$BP1891,"TL")+COUNTIF($G1891:$BP1891,"L")</f>
        <v/>
      </c>
      <c r="BV1891" s="62" t="n"/>
      <c r="BW1891" s="62">
        <f>COUNTIF($G1891:$BP1891,"hh")</f>
        <v/>
      </c>
      <c r="BX1891" s="62">
        <f>COUNTIF($G1891:$BP1891,"nt7")</f>
        <v/>
      </c>
      <c r="BY1891" s="62">
        <f>COUNTIF($G1891:$BP1891,"P")+COUNTIF($G1891:$BP1891,"p5,a5")/2+COUNTIF($G1891:$BP1891,"p5,b5")/2+COUNTIF($G1891:$BP1891,"p5,c5")/2+COUNTIF($G1891:$BP1891,"p5,d5")/2</f>
        <v/>
      </c>
      <c r="BZ1891" s="63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4">
        <f>IF(BZ1891&gt;25,4,IF(BZ1891&gt;18,3,IF(BZ1891&gt;12,2,IF(BZ1891&gt;4,1,0))))-BX1891-2+1</f>
        <v/>
      </c>
      <c r="CE1891" s="30" t="n"/>
      <c r="CF1891" s="64">
        <f>CD1891*CI1891</f>
        <v/>
      </c>
      <c r="CG1891" s="65">
        <f>F1891-BY1891+1</f>
        <v/>
      </c>
      <c r="CH1891" s="64">
        <f>CE1891*16</f>
        <v/>
      </c>
      <c r="CI1891" s="66">
        <f>VLOOKUP(A1891,[1]DATA!$A$6:$AI$331,34,0)</f>
        <v/>
      </c>
      <c r="CJ1891" s="67">
        <f>VLOOKUP(A1891,[2]CHAMCONG!A$7:CI$333,79,0)</f>
        <v/>
      </c>
      <c r="CK1891" s="68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62">
        <f>COUNTIF($G1892:$BP1892,"a")+COUNTIF($G1892:$BP1892,"r0,a5")/2+COUNTIF($G1892:$BP1892,"p5,a5")/2</f>
        <v/>
      </c>
      <c r="BR1892" s="62">
        <f>COUNTIF($G1892:$BP1892,"d")+COUNTIF($G1892:$BP1892,"r0,d5")/2+COUNTIF($G1892:$BP1892,"p5,d5")/2</f>
        <v/>
      </c>
      <c r="BS1892" s="62">
        <f>COUNTIF($G1892:$BP1892,"b")+COUNTIF($G1892:$BP1892,"r0,b5")/2+COUNTIF($G1892:$BP1892,"p5,b5")/2</f>
        <v/>
      </c>
      <c r="BT1892" s="62">
        <f>COUNTIF($G1892:$BP1892,"c")+COUNTIF($G1892:$BP1892,"r0,c5")/2+COUNTIF($G1892:$BP1892,"p5,c5")/2</f>
        <v/>
      </c>
      <c r="BU1892" s="62">
        <f>COUNTIF($G1892:$BP1892,"KH")+COUNTIF($G1892:$BP1892,"TL")+COUNTIF($G1892:$BP1892,"L")</f>
        <v/>
      </c>
      <c r="BV1892" s="62" t="n"/>
      <c r="BW1892" s="62">
        <f>COUNTIF($G1892:$BP1892,"hh")</f>
        <v/>
      </c>
      <c r="BX1892" s="62">
        <f>COUNTIF($G1892:$BP1892,"nt7")</f>
        <v/>
      </c>
      <c r="BY1892" s="62">
        <f>COUNTIF($G1892:$BP1892,"P")+COUNTIF($G1892:$BP1892,"p5,a5")/2+COUNTIF($G1892:$BP1892,"p5,b5")/2+COUNTIF($G1892:$BP1892,"p5,c5")/2+COUNTIF($G1892:$BP1892,"p5,d5")/2</f>
        <v/>
      </c>
      <c r="BZ1892" s="63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4">
        <f>IF(BZ1892&gt;25,4,IF(BZ1892&gt;18,3,IF(BZ1892&gt;12,2,IF(BZ1892&gt;4,1,0))))-BX1892-2+1</f>
        <v/>
      </c>
      <c r="CE1892" s="30" t="n"/>
      <c r="CF1892" s="64">
        <f>CD1892*CI1892</f>
        <v/>
      </c>
      <c r="CG1892" s="65">
        <f>F1892-BY1892+1</f>
        <v/>
      </c>
      <c r="CH1892" s="64">
        <f>CE1892*16</f>
        <v/>
      </c>
      <c r="CI1892" s="66">
        <f>VLOOKUP(A1892,[1]DATA!$A$6:$AI$331,34,0)</f>
        <v/>
      </c>
      <c r="CJ1892" s="67">
        <f>VLOOKUP(A1892,[2]CHAMCONG!A$7:CI$333,79,0)</f>
        <v/>
      </c>
      <c r="CK1892" s="68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62">
        <f>COUNTIF($G1893:$BP1893,"a")+COUNTIF($G1893:$BP1893,"r0,a5")/2+COUNTIF($G1893:$BP1893,"p5,a5")/2</f>
        <v/>
      </c>
      <c r="BR1893" s="62">
        <f>COUNTIF($G1893:$BP1893,"d")+COUNTIF($G1893:$BP1893,"r0,d5")/2+COUNTIF($G1893:$BP1893,"p5,d5")/2</f>
        <v/>
      </c>
      <c r="BS1893" s="62">
        <f>COUNTIF($G1893:$BP1893,"b")+COUNTIF($G1893:$BP1893,"r0,b5")/2+COUNTIF($G1893:$BP1893,"p5,b5")/2</f>
        <v/>
      </c>
      <c r="BT1893" s="62">
        <f>COUNTIF($G1893:$BP1893,"c")+COUNTIF($G1893:$BP1893,"r0,c5")/2+COUNTIF($G1893:$BP1893,"p5,c5")/2</f>
        <v/>
      </c>
      <c r="BU1893" s="62">
        <f>COUNTIF($G1893:$BP1893,"KH")+COUNTIF($G1893:$BP1893,"TL")+COUNTIF($G1893:$BP1893,"L")</f>
        <v/>
      </c>
      <c r="BV1893" s="62" t="n"/>
      <c r="BW1893" s="62">
        <f>COUNTIF($G1893:$BP1893,"hh")</f>
        <v/>
      </c>
      <c r="BX1893" s="62">
        <f>COUNTIF($G1893:$BP1893,"nt7")</f>
        <v/>
      </c>
      <c r="BY1893" s="62">
        <f>COUNTIF($G1893:$BP1893,"P")+COUNTIF($G1893:$BP1893,"p5,a5")/2+COUNTIF($G1893:$BP1893,"p5,b5")/2+COUNTIF($G1893:$BP1893,"p5,c5")/2+COUNTIF($G1893:$BP1893,"p5,d5")/2</f>
        <v/>
      </c>
      <c r="BZ1893" s="63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4">
        <f>IF(BZ1893&gt;25,4,IF(BZ1893&gt;18,3,IF(BZ1893&gt;12,2,IF(BZ1893&gt;4,1,0))))-BX1893-2+1</f>
        <v/>
      </c>
      <c r="CE1893" s="30" t="n"/>
      <c r="CF1893" s="64">
        <f>CD1893*CI1893</f>
        <v/>
      </c>
      <c r="CG1893" s="65">
        <f>F1893-BY1893+1</f>
        <v/>
      </c>
      <c r="CH1893" s="64">
        <f>CE1893*16</f>
        <v/>
      </c>
      <c r="CI1893" s="66">
        <f>VLOOKUP(A1893,[1]DATA!$A$6:$AI$331,34,0)</f>
        <v/>
      </c>
      <c r="CJ1893" s="67">
        <f>VLOOKUP(A1893,[2]CHAMCONG!A$7:CI$333,79,0)</f>
        <v/>
      </c>
      <c r="CK1893" s="68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62">
        <f>COUNTIF($G1894:$BP1894,"a")+COUNTIF($G1894:$BP1894,"r0,a5")/2+COUNTIF($G1894:$BP1894,"p5,a5")/2</f>
        <v/>
      </c>
      <c r="BR1894" s="62">
        <f>COUNTIF($G1894:$BP1894,"d")+COUNTIF($G1894:$BP1894,"r0,d5")/2+COUNTIF($G1894:$BP1894,"p5,d5")/2</f>
        <v/>
      </c>
      <c r="BS1894" s="62">
        <f>COUNTIF($G1894:$BP1894,"b")+COUNTIF($G1894:$BP1894,"r0,b5")/2+COUNTIF($G1894:$BP1894,"p5,b5")/2</f>
        <v/>
      </c>
      <c r="BT1894" s="62">
        <f>COUNTIF($G1894:$BP1894,"c")+COUNTIF($G1894:$BP1894,"r0,c5")/2+COUNTIF($G1894:$BP1894,"p5,c5")/2</f>
        <v/>
      </c>
      <c r="BU1894" s="62">
        <f>COUNTIF($G1894:$BP1894,"KH")+COUNTIF($G1894:$BP1894,"TL")+COUNTIF($G1894:$BP1894,"L")</f>
        <v/>
      </c>
      <c r="BV1894" s="62" t="n"/>
      <c r="BW1894" s="62">
        <f>COUNTIF($G1894:$BP1894,"hh")</f>
        <v/>
      </c>
      <c r="BX1894" s="62">
        <f>COUNTIF($G1894:$BP1894,"nt7")</f>
        <v/>
      </c>
      <c r="BY1894" s="62">
        <f>COUNTIF($G1894:$BP1894,"P")+COUNTIF($G1894:$BP1894,"p5,a5")/2+COUNTIF($G1894:$BP1894,"p5,b5")/2+COUNTIF($G1894:$BP1894,"p5,c5")/2+COUNTIF($G1894:$BP1894,"p5,d5")/2</f>
        <v/>
      </c>
      <c r="BZ1894" s="63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4">
        <f>IF(BZ1894&gt;25,4,IF(BZ1894&gt;18,3,IF(BZ1894&gt;12,2,IF(BZ1894&gt;4,1,0))))-BX1894-2+1</f>
        <v/>
      </c>
      <c r="CE1894" s="30" t="n"/>
      <c r="CF1894" s="64">
        <f>CD1894*CI1894</f>
        <v/>
      </c>
      <c r="CG1894" s="65">
        <f>F1894-BY1894+1</f>
        <v/>
      </c>
      <c r="CH1894" s="64">
        <f>CE1894*16</f>
        <v/>
      </c>
      <c r="CI1894" s="66">
        <f>VLOOKUP(A1894,[1]DATA!$A$6:$AI$331,34,0)</f>
        <v/>
      </c>
      <c r="CJ1894" s="67">
        <f>VLOOKUP(A1894,[2]CHAMCONG!A$7:CI$333,79,0)</f>
        <v/>
      </c>
      <c r="CK1894" s="68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62">
        <f>COUNTIF($G1895:$BP1895,"a")+COUNTIF($G1895:$BP1895,"r0,a5")/2+COUNTIF($G1895:$BP1895,"p5,a5")/2</f>
        <v/>
      </c>
      <c r="BR1895" s="62">
        <f>COUNTIF($G1895:$BP1895,"d")+COUNTIF($G1895:$BP1895,"r0,d5")/2+COUNTIF($G1895:$BP1895,"p5,d5")/2</f>
        <v/>
      </c>
      <c r="BS1895" s="62">
        <f>COUNTIF($G1895:$BP1895,"b")+COUNTIF($G1895:$BP1895,"r0,b5")/2+COUNTIF($G1895:$BP1895,"p5,b5")/2</f>
        <v/>
      </c>
      <c r="BT1895" s="62">
        <f>COUNTIF($G1895:$BP1895,"c")+COUNTIF($G1895:$BP1895,"r0,c5")/2+COUNTIF($G1895:$BP1895,"p5,c5")/2</f>
        <v/>
      </c>
      <c r="BU1895" s="62">
        <f>COUNTIF($G1895:$BP1895,"KH")+COUNTIF($G1895:$BP1895,"TL")+COUNTIF($G1895:$BP1895,"L")</f>
        <v/>
      </c>
      <c r="BV1895" s="62" t="n"/>
      <c r="BW1895" s="62">
        <f>COUNTIF($G1895:$BP1895,"hh")</f>
        <v/>
      </c>
      <c r="BX1895" s="62">
        <f>COUNTIF($G1895:$BP1895,"nt7")</f>
        <v/>
      </c>
      <c r="BY1895" s="62">
        <f>COUNTIF($G1895:$BP1895,"P")+COUNTIF($G1895:$BP1895,"p5,a5")/2+COUNTIF($G1895:$BP1895,"p5,b5")/2+COUNTIF($G1895:$BP1895,"p5,c5")/2+COUNTIF($G1895:$BP1895,"p5,d5")/2</f>
        <v/>
      </c>
      <c r="BZ1895" s="63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4">
        <f>IF(BZ1895&gt;25,4,IF(BZ1895&gt;18,3,IF(BZ1895&gt;12,2,IF(BZ1895&gt;4,1,0))))-BX1895-2+1</f>
        <v/>
      </c>
      <c r="CE1895" s="30" t="n"/>
      <c r="CF1895" s="64">
        <f>CD1895*CI1895</f>
        <v/>
      </c>
      <c r="CG1895" s="65">
        <f>F1895-BY1895+1</f>
        <v/>
      </c>
      <c r="CH1895" s="64">
        <f>CE1895*16</f>
        <v/>
      </c>
      <c r="CI1895" s="66">
        <f>VLOOKUP(A1895,[1]DATA!$A$6:$AI$331,34,0)</f>
        <v/>
      </c>
      <c r="CJ1895" s="67">
        <f>VLOOKUP(A1895,[2]CHAMCONG!A$7:CI$333,79,0)</f>
        <v/>
      </c>
      <c r="CK1895" s="68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62">
        <f>COUNTIF($G1896:$BP1896,"a")+COUNTIF($G1896:$BP1896,"r0,a5")/2+COUNTIF($G1896:$BP1896,"p5,a5")/2</f>
        <v/>
      </c>
      <c r="BR1896" s="62">
        <f>COUNTIF($G1896:$BP1896,"d")+COUNTIF($G1896:$BP1896,"r0,d5")/2+COUNTIF($G1896:$BP1896,"p5,d5")/2</f>
        <v/>
      </c>
      <c r="BS1896" s="62">
        <f>COUNTIF($G1896:$BP1896,"b")+COUNTIF($G1896:$BP1896,"r0,b5")/2+COUNTIF($G1896:$BP1896,"p5,b5")/2</f>
        <v/>
      </c>
      <c r="BT1896" s="62">
        <f>COUNTIF($G1896:$BP1896,"c")+COUNTIF($G1896:$BP1896,"r0,c5")/2+COUNTIF($G1896:$BP1896,"p5,c5")/2</f>
        <v/>
      </c>
      <c r="BU1896" s="62">
        <f>COUNTIF($G1896:$BP1896,"KH")+COUNTIF($G1896:$BP1896,"TL")+COUNTIF($G1896:$BP1896,"L")</f>
        <v/>
      </c>
      <c r="BV1896" s="62" t="n"/>
      <c r="BW1896" s="62">
        <f>COUNTIF($G1896:$BP1896,"hh")</f>
        <v/>
      </c>
      <c r="BX1896" s="62">
        <f>COUNTIF($G1896:$BP1896,"nt7")</f>
        <v/>
      </c>
      <c r="BY1896" s="62">
        <f>COUNTIF($G1896:$BP1896,"P")+COUNTIF($G1896:$BP1896,"p5,a5")/2+COUNTIF($G1896:$BP1896,"p5,b5")/2+COUNTIF($G1896:$BP1896,"p5,c5")/2+COUNTIF($G1896:$BP1896,"p5,d5")/2</f>
        <v/>
      </c>
      <c r="BZ1896" s="63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4">
        <f>IF(BZ1896&gt;25,4,IF(BZ1896&gt;18,3,IF(BZ1896&gt;12,2,IF(BZ1896&gt;4,1,0))))-BX1896-2+1</f>
        <v/>
      </c>
      <c r="CE1896" s="30" t="n"/>
      <c r="CF1896" s="64">
        <f>CD1896*CI1896</f>
        <v/>
      </c>
      <c r="CG1896" s="65">
        <f>F1896-BY1896+1</f>
        <v/>
      </c>
      <c r="CH1896" s="64">
        <f>CE1896*16</f>
        <v/>
      </c>
      <c r="CI1896" s="66">
        <f>VLOOKUP(A1896,[1]DATA!$A$6:$AI$331,34,0)</f>
        <v/>
      </c>
      <c r="CJ1896" s="67">
        <f>VLOOKUP(A1896,[2]CHAMCONG!A$7:CI$333,79,0)</f>
        <v/>
      </c>
      <c r="CK1896" s="68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62">
        <f>COUNTIF($G1897:$BP1897,"a")+COUNTIF($G1897:$BP1897,"r0,a5")/2+COUNTIF($G1897:$BP1897,"p5,a5")/2</f>
        <v/>
      </c>
      <c r="BR1897" s="62">
        <f>COUNTIF($G1897:$BP1897,"d")+COUNTIF($G1897:$BP1897,"r0,d5")/2+COUNTIF($G1897:$BP1897,"p5,d5")/2</f>
        <v/>
      </c>
      <c r="BS1897" s="62">
        <f>COUNTIF($G1897:$BP1897,"b")+COUNTIF($G1897:$BP1897,"r0,b5")/2+COUNTIF($G1897:$BP1897,"p5,b5")/2</f>
        <v/>
      </c>
      <c r="BT1897" s="62">
        <f>COUNTIF($G1897:$BP1897,"c")+COUNTIF($G1897:$BP1897,"r0,c5")/2+COUNTIF($G1897:$BP1897,"p5,c5")/2</f>
        <v/>
      </c>
      <c r="BU1897" s="62">
        <f>COUNTIF($G1897:$BP1897,"KH")+COUNTIF($G1897:$BP1897,"TL")+COUNTIF($G1897:$BP1897,"L")</f>
        <v/>
      </c>
      <c r="BV1897" s="62" t="n"/>
      <c r="BW1897" s="62">
        <f>COUNTIF($G1897:$BP1897,"hh")</f>
        <v/>
      </c>
      <c r="BX1897" s="62">
        <f>COUNTIF($G1897:$BP1897,"nt7")</f>
        <v/>
      </c>
      <c r="BY1897" s="62">
        <f>COUNTIF($G1897:$BP1897,"P")+COUNTIF($G1897:$BP1897,"p5,a5")/2+COUNTIF($G1897:$BP1897,"p5,b5")/2+COUNTIF($G1897:$BP1897,"p5,c5")/2+COUNTIF($G1897:$BP1897,"p5,d5")/2</f>
        <v/>
      </c>
      <c r="BZ1897" s="63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4">
        <f>IF(BZ1897&gt;25,4,IF(BZ1897&gt;18,3,IF(BZ1897&gt;12,2,IF(BZ1897&gt;4,1,0))))-BX1897-2+1</f>
        <v/>
      </c>
      <c r="CE1897" s="30" t="n"/>
      <c r="CF1897" s="64">
        <f>CD1897*CI1897</f>
        <v/>
      </c>
      <c r="CG1897" s="65">
        <f>F1897-BY1897+1</f>
        <v/>
      </c>
      <c r="CH1897" s="64">
        <f>CE1897*16</f>
        <v/>
      </c>
      <c r="CI1897" s="66">
        <f>VLOOKUP(A1897,[1]DATA!$A$6:$AI$331,34,0)</f>
        <v/>
      </c>
      <c r="CJ1897" s="67">
        <f>VLOOKUP(A1897,[2]CHAMCONG!A$7:CI$333,79,0)</f>
        <v/>
      </c>
      <c r="CK1897" s="68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62">
        <f>COUNTIF($G1898:$BP1898,"a")+COUNTIF($G1898:$BP1898,"r0,a5")/2+COUNTIF($G1898:$BP1898,"p5,a5")/2</f>
        <v/>
      </c>
      <c r="BR1898" s="62">
        <f>COUNTIF($G1898:$BP1898,"d")+COUNTIF($G1898:$BP1898,"r0,d5")/2+COUNTIF($G1898:$BP1898,"p5,d5")/2</f>
        <v/>
      </c>
      <c r="BS1898" s="62">
        <f>COUNTIF($G1898:$BP1898,"b")+COUNTIF($G1898:$BP1898,"r0,b5")/2+COUNTIF($G1898:$BP1898,"p5,b5")/2</f>
        <v/>
      </c>
      <c r="BT1898" s="62">
        <f>COUNTIF($G1898:$BP1898,"c")+COUNTIF($G1898:$BP1898,"r0,c5")/2+COUNTIF($G1898:$BP1898,"p5,c5")/2</f>
        <v/>
      </c>
      <c r="BU1898" s="62">
        <f>COUNTIF($G1898:$BP1898,"KH")+COUNTIF($G1898:$BP1898,"TL")+COUNTIF($G1898:$BP1898,"L")</f>
        <v/>
      </c>
      <c r="BV1898" s="62" t="n"/>
      <c r="BW1898" s="62">
        <f>COUNTIF($G1898:$BP1898,"hh")</f>
        <v/>
      </c>
      <c r="BX1898" s="62">
        <f>COUNTIF($G1898:$BP1898,"nt7")</f>
        <v/>
      </c>
      <c r="BY1898" s="62">
        <f>COUNTIF($G1898:$BP1898,"P")+COUNTIF($G1898:$BP1898,"p5,a5")/2+COUNTIF($G1898:$BP1898,"p5,b5")/2+COUNTIF($G1898:$BP1898,"p5,c5")/2+COUNTIF($G1898:$BP1898,"p5,d5")/2</f>
        <v/>
      </c>
      <c r="BZ1898" s="63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4">
        <f>IF(BZ1898&gt;25,4,IF(BZ1898&gt;18,3,IF(BZ1898&gt;12,2,IF(BZ1898&gt;4,1,0))))-BX1898-2+1</f>
        <v/>
      </c>
      <c r="CE1898" s="30" t="n"/>
      <c r="CF1898" s="64">
        <f>CD1898*CI1898</f>
        <v/>
      </c>
      <c r="CG1898" s="65">
        <f>F1898-BY1898+1</f>
        <v/>
      </c>
      <c r="CH1898" s="64">
        <f>CE1898*16</f>
        <v/>
      </c>
      <c r="CI1898" s="66">
        <f>VLOOKUP(A1898,[1]DATA!$A$6:$AI$331,34,0)</f>
        <v/>
      </c>
      <c r="CJ1898" s="67">
        <f>VLOOKUP(A1898,[2]CHAMCONG!A$7:CI$333,79,0)</f>
        <v/>
      </c>
      <c r="CK1898" s="68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62">
        <f>COUNTIF($G1899:$BP1899,"a")+COUNTIF($G1899:$BP1899,"r0,a5")/2+COUNTIF($G1899:$BP1899,"p5,a5")/2</f>
        <v/>
      </c>
      <c r="BR1899" s="62">
        <f>COUNTIF($G1899:$BP1899,"d")+COUNTIF($G1899:$BP1899,"r0,d5")/2+COUNTIF($G1899:$BP1899,"p5,d5")/2</f>
        <v/>
      </c>
      <c r="BS1899" s="62">
        <f>COUNTIF($G1899:$BP1899,"b")+COUNTIF($G1899:$BP1899,"r0,b5")/2+COUNTIF($G1899:$BP1899,"p5,b5")/2</f>
        <v/>
      </c>
      <c r="BT1899" s="62">
        <f>COUNTIF($G1899:$BP1899,"c")+COUNTIF($G1899:$BP1899,"r0,c5")/2+COUNTIF($G1899:$BP1899,"p5,c5")/2</f>
        <v/>
      </c>
      <c r="BU1899" s="62">
        <f>COUNTIF($G1899:$BP1899,"KH")+COUNTIF($G1899:$BP1899,"TL")+COUNTIF($G1899:$BP1899,"L")</f>
        <v/>
      </c>
      <c r="BV1899" s="62" t="n"/>
      <c r="BW1899" s="62">
        <f>COUNTIF($G1899:$BP1899,"hh")</f>
        <v/>
      </c>
      <c r="BX1899" s="62">
        <f>COUNTIF($G1899:$BP1899,"nt7")</f>
        <v/>
      </c>
      <c r="BY1899" s="62">
        <f>COUNTIF($G1899:$BP1899,"P")+COUNTIF($G1899:$BP1899,"p5,a5")/2+COUNTIF($G1899:$BP1899,"p5,b5")/2+COUNTIF($G1899:$BP1899,"p5,c5")/2+COUNTIF($G1899:$BP1899,"p5,d5")/2</f>
        <v/>
      </c>
      <c r="BZ1899" s="63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4">
        <f>IF(BZ1899&gt;25,4,IF(BZ1899&gt;18,3,IF(BZ1899&gt;12,2,IF(BZ1899&gt;4,1,0))))-BX1899-2+1</f>
        <v/>
      </c>
      <c r="CE1899" s="30" t="n"/>
      <c r="CF1899" s="64">
        <f>CD1899*CI1899</f>
        <v/>
      </c>
      <c r="CG1899" s="65">
        <f>F1899-BY1899+1</f>
        <v/>
      </c>
      <c r="CH1899" s="64">
        <f>CE1899*16</f>
        <v/>
      </c>
      <c r="CI1899" s="66">
        <f>VLOOKUP(A1899,[1]DATA!$A$6:$AI$331,34,0)</f>
        <v/>
      </c>
      <c r="CJ1899" s="67">
        <f>VLOOKUP(A1899,[2]CHAMCONG!A$7:CI$333,79,0)</f>
        <v/>
      </c>
      <c r="CK1899" s="68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62">
        <f>COUNTIF($G1900:$BP1900,"a")+COUNTIF($G1900:$BP1900,"r0,a5")/2+COUNTIF($G1900:$BP1900,"p5,a5")/2</f>
        <v/>
      </c>
      <c r="BR1900" s="62">
        <f>COUNTIF($G1900:$BP1900,"d")+COUNTIF($G1900:$BP1900,"r0,d5")/2+COUNTIF($G1900:$BP1900,"p5,d5")/2</f>
        <v/>
      </c>
      <c r="BS1900" s="62">
        <f>COUNTIF($G1900:$BP1900,"b")+COUNTIF($G1900:$BP1900,"r0,b5")/2+COUNTIF($G1900:$BP1900,"p5,b5")/2</f>
        <v/>
      </c>
      <c r="BT1900" s="62">
        <f>COUNTIF($G1900:$BP1900,"c")+COUNTIF($G1900:$BP1900,"r0,c5")/2+COUNTIF($G1900:$BP1900,"p5,c5")/2</f>
        <v/>
      </c>
      <c r="BU1900" s="62">
        <f>COUNTIF($G1900:$BP1900,"KH")+COUNTIF($G1900:$BP1900,"TL")+COUNTIF($G1900:$BP1900,"L")</f>
        <v/>
      </c>
      <c r="BV1900" s="62" t="n"/>
      <c r="BW1900" s="62">
        <f>COUNTIF($G1900:$BP1900,"hh")</f>
        <v/>
      </c>
      <c r="BX1900" s="62">
        <f>COUNTIF($G1900:$BP1900,"nt7")</f>
        <v/>
      </c>
      <c r="BY1900" s="62">
        <f>COUNTIF($G1900:$BP1900,"P")+COUNTIF($G1900:$BP1900,"p5,a5")/2+COUNTIF($G1900:$BP1900,"p5,b5")/2+COUNTIF($G1900:$BP1900,"p5,c5")/2+COUNTIF($G1900:$BP1900,"p5,d5")/2</f>
        <v/>
      </c>
      <c r="BZ1900" s="63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4">
        <f>IF(BZ1900&gt;25,4,IF(BZ1900&gt;18,3,IF(BZ1900&gt;12,2,IF(BZ1900&gt;4,1,0))))-BX1900-2+1</f>
        <v/>
      </c>
      <c r="CE1900" s="30" t="n"/>
      <c r="CF1900" s="64">
        <f>CD1900*CI1900</f>
        <v/>
      </c>
      <c r="CG1900" s="65">
        <f>F1900-BY1900+1</f>
        <v/>
      </c>
      <c r="CH1900" s="64">
        <f>CE1900*16</f>
        <v/>
      </c>
      <c r="CI1900" s="66">
        <f>VLOOKUP(A1900,[1]DATA!$A$6:$AI$331,34,0)</f>
        <v/>
      </c>
      <c r="CJ1900" s="67">
        <f>VLOOKUP(A1900,[2]CHAMCONG!A$7:CI$333,79,0)</f>
        <v/>
      </c>
      <c r="CK1900" s="68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62">
        <f>COUNTIF($G1901:$BP1901,"a")+COUNTIF($G1901:$BP1901,"r0,a5")/2+COUNTIF($G1901:$BP1901,"p5,a5")/2</f>
        <v/>
      </c>
      <c r="BR1901" s="62">
        <f>COUNTIF($G1901:$BP1901,"d")+COUNTIF($G1901:$BP1901,"r0,d5")/2+COUNTIF($G1901:$BP1901,"p5,d5")/2</f>
        <v/>
      </c>
      <c r="BS1901" s="62">
        <f>COUNTIF($G1901:$BP1901,"b")+COUNTIF($G1901:$BP1901,"r0,b5")/2+COUNTIF($G1901:$BP1901,"p5,b5")/2</f>
        <v/>
      </c>
      <c r="BT1901" s="62">
        <f>COUNTIF($G1901:$BP1901,"c")+COUNTIF($G1901:$BP1901,"r0,c5")/2+COUNTIF($G1901:$BP1901,"p5,c5")/2</f>
        <v/>
      </c>
      <c r="BU1901" s="62">
        <f>COUNTIF($G1901:$BP1901,"KH")+COUNTIF($G1901:$BP1901,"TL")+COUNTIF($G1901:$BP1901,"L")</f>
        <v/>
      </c>
      <c r="BV1901" s="62" t="n"/>
      <c r="BW1901" s="62">
        <f>COUNTIF($G1901:$BP1901,"hh")</f>
        <v/>
      </c>
      <c r="BX1901" s="62">
        <f>COUNTIF($G1901:$BP1901,"nt7")</f>
        <v/>
      </c>
      <c r="BY1901" s="62">
        <f>COUNTIF($G1901:$BP1901,"P")+COUNTIF($G1901:$BP1901,"p5,a5")/2+COUNTIF($G1901:$BP1901,"p5,b5")/2+COUNTIF($G1901:$BP1901,"p5,c5")/2+COUNTIF($G1901:$BP1901,"p5,d5")/2</f>
        <v/>
      </c>
      <c r="BZ1901" s="63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4">
        <f>IF(BZ1901&gt;25,4,IF(BZ1901&gt;18,3,IF(BZ1901&gt;12,2,IF(BZ1901&gt;4,1,0))))-BX1901-2+1</f>
        <v/>
      </c>
      <c r="CE1901" s="30" t="n"/>
      <c r="CF1901" s="64">
        <f>CD1901*CI1901</f>
        <v/>
      </c>
      <c r="CG1901" s="65">
        <f>F1901-BY1901+1</f>
        <v/>
      </c>
      <c r="CH1901" s="64">
        <f>CE1901*16</f>
        <v/>
      </c>
      <c r="CI1901" s="66">
        <f>VLOOKUP(A1901,[1]DATA!$A$6:$AI$331,34,0)</f>
        <v/>
      </c>
      <c r="CJ1901" s="67">
        <f>VLOOKUP(A1901,[2]CHAMCONG!A$7:CI$333,79,0)</f>
        <v/>
      </c>
      <c r="CK1901" s="68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62">
        <f>COUNTIF($G1902:$BP1902,"a")+COUNTIF($G1902:$BP1902,"r0,a5")/2+COUNTIF($G1902:$BP1902,"p5,a5")/2</f>
        <v/>
      </c>
      <c r="BR1902" s="62">
        <f>COUNTIF($G1902:$BP1902,"d")+COUNTIF($G1902:$BP1902,"r0,d5")/2+COUNTIF($G1902:$BP1902,"p5,d5")/2</f>
        <v/>
      </c>
      <c r="BS1902" s="62">
        <f>COUNTIF($G1902:$BP1902,"b")+COUNTIF($G1902:$BP1902,"r0,b5")/2+COUNTIF($G1902:$BP1902,"p5,b5")/2</f>
        <v/>
      </c>
      <c r="BT1902" s="62">
        <f>COUNTIF($G1902:$BP1902,"c")+COUNTIF($G1902:$BP1902,"r0,c5")/2+COUNTIF($G1902:$BP1902,"p5,c5")/2</f>
        <v/>
      </c>
      <c r="BU1902" s="62">
        <f>COUNTIF($G1902:$BP1902,"KH")+COUNTIF($G1902:$BP1902,"TL")+COUNTIF($G1902:$BP1902,"L")</f>
        <v/>
      </c>
      <c r="BV1902" s="62" t="n"/>
      <c r="BW1902" s="62">
        <f>COUNTIF($G1902:$BP1902,"hh")</f>
        <v/>
      </c>
      <c r="BX1902" s="62">
        <f>COUNTIF($G1902:$BP1902,"nt7")</f>
        <v/>
      </c>
      <c r="BY1902" s="62">
        <f>COUNTIF($G1902:$BP1902,"P")+COUNTIF($G1902:$BP1902,"p5,a5")/2+COUNTIF($G1902:$BP1902,"p5,b5")/2+COUNTIF($G1902:$BP1902,"p5,c5")/2+COUNTIF($G1902:$BP1902,"p5,d5")/2</f>
        <v/>
      </c>
      <c r="BZ1902" s="63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4">
        <f>IF(BZ1902&gt;25,4,IF(BZ1902&gt;18,3,IF(BZ1902&gt;12,2,IF(BZ1902&gt;4,1,0))))-BX1902-2+1</f>
        <v/>
      </c>
      <c r="CE1902" s="30" t="n"/>
      <c r="CF1902" s="64">
        <f>CD1902*CI1902</f>
        <v/>
      </c>
      <c r="CG1902" s="65">
        <f>F1902-BY1902+1</f>
        <v/>
      </c>
      <c r="CH1902" s="64">
        <f>CE1902*16</f>
        <v/>
      </c>
      <c r="CI1902" s="66">
        <f>VLOOKUP(A1902,[1]DATA!$A$6:$AI$331,34,0)</f>
        <v/>
      </c>
      <c r="CJ1902" s="67">
        <f>VLOOKUP(A1902,[2]CHAMCONG!A$7:CI$333,79,0)</f>
        <v/>
      </c>
      <c r="CK1902" s="68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62">
        <f>COUNTIF($G1903:$BP1903,"a")+COUNTIF($G1903:$BP1903,"r0,a5")/2+COUNTIF($G1903:$BP1903,"p5,a5")/2</f>
        <v/>
      </c>
      <c r="BR1903" s="62">
        <f>COUNTIF($G1903:$BP1903,"d")+COUNTIF($G1903:$BP1903,"r0,d5")/2+COUNTIF($G1903:$BP1903,"p5,d5")/2</f>
        <v/>
      </c>
      <c r="BS1903" s="62">
        <f>COUNTIF($G1903:$BP1903,"b")+COUNTIF($G1903:$BP1903,"r0,b5")/2+COUNTIF($G1903:$BP1903,"p5,b5")/2</f>
        <v/>
      </c>
      <c r="BT1903" s="62">
        <f>COUNTIF($G1903:$BP1903,"c")+COUNTIF($G1903:$BP1903,"r0,c5")/2+COUNTIF($G1903:$BP1903,"p5,c5")/2</f>
        <v/>
      </c>
      <c r="BU1903" s="62">
        <f>COUNTIF($G1903:$BP1903,"KH")+COUNTIF($G1903:$BP1903,"TL")+COUNTIF($G1903:$BP1903,"L")</f>
        <v/>
      </c>
      <c r="BV1903" s="62" t="n"/>
      <c r="BW1903" s="62">
        <f>COUNTIF($G1903:$BP1903,"hh")</f>
        <v/>
      </c>
      <c r="BX1903" s="62">
        <f>COUNTIF($G1903:$BP1903,"nt7")</f>
        <v/>
      </c>
      <c r="BY1903" s="62">
        <f>COUNTIF($G1903:$BP1903,"P")+COUNTIF($G1903:$BP1903,"p5,a5")/2+COUNTIF($G1903:$BP1903,"p5,b5")/2+COUNTIF($G1903:$BP1903,"p5,c5")/2+COUNTIF($G1903:$BP1903,"p5,d5")/2</f>
        <v/>
      </c>
      <c r="BZ1903" s="63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4">
        <f>IF(BZ1903&gt;25,4,IF(BZ1903&gt;18,3,IF(BZ1903&gt;12,2,IF(BZ1903&gt;4,1,0))))-BX1903-2+1</f>
        <v/>
      </c>
      <c r="CE1903" s="30" t="n"/>
      <c r="CF1903" s="64">
        <f>CD1903*CI1903</f>
        <v/>
      </c>
      <c r="CG1903" s="65">
        <f>F1903-BY1903+1</f>
        <v/>
      </c>
      <c r="CH1903" s="64">
        <f>CE1903*16</f>
        <v/>
      </c>
      <c r="CI1903" s="66">
        <f>VLOOKUP(A1903,[1]DATA!$A$6:$AI$331,34,0)</f>
        <v/>
      </c>
      <c r="CJ1903" s="67">
        <f>VLOOKUP(A1903,[2]CHAMCONG!A$7:CI$333,79,0)</f>
        <v/>
      </c>
      <c r="CK1903" s="68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62">
        <f>COUNTIF($G1904:$BP1904,"a")+COUNTIF($G1904:$BP1904,"r0,a5")/2+COUNTIF($G1904:$BP1904,"p5,a5")/2</f>
        <v/>
      </c>
      <c r="BR1904" s="62">
        <f>COUNTIF($G1904:$BP1904,"d")+COUNTIF($G1904:$BP1904,"r0,d5")/2+COUNTIF($G1904:$BP1904,"p5,d5")/2</f>
        <v/>
      </c>
      <c r="BS1904" s="62">
        <f>COUNTIF($G1904:$BP1904,"b")+COUNTIF($G1904:$BP1904,"r0,b5")/2+COUNTIF($G1904:$BP1904,"p5,b5")/2</f>
        <v/>
      </c>
      <c r="BT1904" s="62">
        <f>COUNTIF($G1904:$BP1904,"c")+COUNTIF($G1904:$BP1904,"r0,c5")/2+COUNTIF($G1904:$BP1904,"p5,c5")/2</f>
        <v/>
      </c>
      <c r="BU1904" s="62">
        <f>COUNTIF($G1904:$BP1904,"KH")+COUNTIF($G1904:$BP1904,"TL")+COUNTIF($G1904:$BP1904,"L")</f>
        <v/>
      </c>
      <c r="BV1904" s="62" t="n"/>
      <c r="BW1904" s="62">
        <f>COUNTIF($G1904:$BP1904,"hh")</f>
        <v/>
      </c>
      <c r="BX1904" s="62">
        <f>COUNTIF($G1904:$BP1904,"nt7")</f>
        <v/>
      </c>
      <c r="BY1904" s="62">
        <f>COUNTIF($G1904:$BP1904,"P")+COUNTIF($G1904:$BP1904,"p5,a5")/2+COUNTIF($G1904:$BP1904,"p5,b5")/2+COUNTIF($G1904:$BP1904,"p5,c5")/2+COUNTIF($G1904:$BP1904,"p5,d5")/2</f>
        <v/>
      </c>
      <c r="BZ1904" s="63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4">
        <f>IF(BZ1904&gt;25,4,IF(BZ1904&gt;18,3,IF(BZ1904&gt;12,2,IF(BZ1904&gt;4,1,0))))-BX1904-2+1</f>
        <v/>
      </c>
      <c r="CE1904" s="30" t="n"/>
      <c r="CF1904" s="64">
        <f>CD1904*CI1904</f>
        <v/>
      </c>
      <c r="CG1904" s="65">
        <f>F1904-BY1904+1</f>
        <v/>
      </c>
      <c r="CH1904" s="64">
        <f>CE1904*16</f>
        <v/>
      </c>
      <c r="CI1904" s="66">
        <f>VLOOKUP(A1904,[1]DATA!$A$6:$AI$331,34,0)</f>
        <v/>
      </c>
      <c r="CJ1904" s="67">
        <f>VLOOKUP(A1904,[2]CHAMCONG!A$7:CI$333,79,0)</f>
        <v/>
      </c>
      <c r="CK1904" s="68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62">
        <f>COUNTIF($G1905:$BP1905,"a")+COUNTIF($G1905:$BP1905,"r0,a5")/2+COUNTIF($G1905:$BP1905,"p5,a5")/2</f>
        <v/>
      </c>
      <c r="BR1905" s="62">
        <f>COUNTIF($G1905:$BP1905,"d")+COUNTIF($G1905:$BP1905,"r0,d5")/2+COUNTIF($G1905:$BP1905,"p5,d5")/2</f>
        <v/>
      </c>
      <c r="BS1905" s="62">
        <f>COUNTIF($G1905:$BP1905,"b")+COUNTIF($G1905:$BP1905,"r0,b5")/2+COUNTIF($G1905:$BP1905,"p5,b5")/2</f>
        <v/>
      </c>
      <c r="BT1905" s="62">
        <f>COUNTIF($G1905:$BP1905,"c")+COUNTIF($G1905:$BP1905,"r0,c5")/2+COUNTIF($G1905:$BP1905,"p5,c5")/2</f>
        <v/>
      </c>
      <c r="BU1905" s="62">
        <f>COUNTIF($G1905:$BP1905,"KH")+COUNTIF($G1905:$BP1905,"TL")+COUNTIF($G1905:$BP1905,"L")</f>
        <v/>
      </c>
      <c r="BV1905" s="62" t="n"/>
      <c r="BW1905" s="62">
        <f>COUNTIF($G1905:$BP1905,"hh")</f>
        <v/>
      </c>
      <c r="BX1905" s="62">
        <f>COUNTIF($G1905:$BP1905,"nt7")</f>
        <v/>
      </c>
      <c r="BY1905" s="62">
        <f>COUNTIF($G1905:$BP1905,"P")+COUNTIF($G1905:$BP1905,"p5,a5")/2+COUNTIF($G1905:$BP1905,"p5,b5")/2+COUNTIF($G1905:$BP1905,"p5,c5")/2+COUNTIF($G1905:$BP1905,"p5,d5")/2</f>
        <v/>
      </c>
      <c r="BZ1905" s="63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4">
        <f>IF(BZ1905&gt;25,4,IF(BZ1905&gt;18,3,IF(BZ1905&gt;12,2,IF(BZ1905&gt;4,1,0))))-BX1905-2+1</f>
        <v/>
      </c>
      <c r="CE1905" s="30" t="n"/>
      <c r="CF1905" s="64">
        <f>CD1905*CI1905</f>
        <v/>
      </c>
      <c r="CG1905" s="65">
        <f>F1905-BY1905+1</f>
        <v/>
      </c>
      <c r="CH1905" s="64">
        <f>CE1905*16</f>
        <v/>
      </c>
      <c r="CI1905" s="66">
        <f>VLOOKUP(A1905,[1]DATA!$A$6:$AI$331,34,0)</f>
        <v/>
      </c>
      <c r="CJ1905" s="67">
        <f>VLOOKUP(A1905,[2]CHAMCONG!A$7:CI$333,79,0)</f>
        <v/>
      </c>
      <c r="CK1905" s="68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62">
        <f>COUNTIF($G1906:$BP1906,"a")+COUNTIF($G1906:$BP1906,"r0,a5")/2+COUNTIF($G1906:$BP1906,"p5,a5")/2</f>
        <v/>
      </c>
      <c r="BR1906" s="62">
        <f>COUNTIF($G1906:$BP1906,"d")+COUNTIF($G1906:$BP1906,"r0,d5")/2+COUNTIF($G1906:$BP1906,"p5,d5")/2</f>
        <v/>
      </c>
      <c r="BS1906" s="62">
        <f>COUNTIF($G1906:$BP1906,"b")+COUNTIF($G1906:$BP1906,"r0,b5")/2+COUNTIF($G1906:$BP1906,"p5,b5")/2</f>
        <v/>
      </c>
      <c r="BT1906" s="62">
        <f>COUNTIF($G1906:$BP1906,"c")+COUNTIF($G1906:$BP1906,"r0,c5")/2+COUNTIF($G1906:$BP1906,"p5,c5")/2</f>
        <v/>
      </c>
      <c r="BU1906" s="62">
        <f>COUNTIF($G1906:$BP1906,"KH")+COUNTIF($G1906:$BP1906,"TL")+COUNTIF($G1906:$BP1906,"L")</f>
        <v/>
      </c>
      <c r="BV1906" s="62" t="n"/>
      <c r="BW1906" s="62">
        <f>COUNTIF($G1906:$BP1906,"hh")</f>
        <v/>
      </c>
      <c r="BX1906" s="62">
        <f>COUNTIF($G1906:$BP1906,"nt7")</f>
        <v/>
      </c>
      <c r="BY1906" s="62">
        <f>COUNTIF($G1906:$BP1906,"P")+COUNTIF($G1906:$BP1906,"p5,a5")/2+COUNTIF($G1906:$BP1906,"p5,b5")/2+COUNTIF($G1906:$BP1906,"p5,c5")/2+COUNTIF($G1906:$BP1906,"p5,d5")/2</f>
        <v/>
      </c>
      <c r="BZ1906" s="63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4">
        <f>IF(BZ1906&gt;25,4,IF(BZ1906&gt;18,3,IF(BZ1906&gt;12,2,IF(BZ1906&gt;4,1,0))))-BX1906-2+1</f>
        <v/>
      </c>
      <c r="CE1906" s="30" t="n"/>
      <c r="CF1906" s="64">
        <f>CD1906*CI1906</f>
        <v/>
      </c>
      <c r="CG1906" s="65">
        <f>F1906-BY1906+1</f>
        <v/>
      </c>
      <c r="CH1906" s="64">
        <f>CE1906*16</f>
        <v/>
      </c>
      <c r="CI1906" s="66">
        <f>VLOOKUP(A1906,[1]DATA!$A$6:$AI$331,34,0)</f>
        <v/>
      </c>
      <c r="CJ1906" s="67">
        <f>VLOOKUP(A1906,[2]CHAMCONG!A$7:CI$333,79,0)</f>
        <v/>
      </c>
      <c r="CK1906" s="68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62">
        <f>COUNTIF($G1907:$BP1907,"a")+COUNTIF($G1907:$BP1907,"r0,a5")/2+COUNTIF($G1907:$BP1907,"p5,a5")/2</f>
        <v/>
      </c>
      <c r="BR1907" s="62">
        <f>COUNTIF($G1907:$BP1907,"d")+COUNTIF($G1907:$BP1907,"r0,d5")/2+COUNTIF($G1907:$BP1907,"p5,d5")/2</f>
        <v/>
      </c>
      <c r="BS1907" s="62">
        <f>COUNTIF($G1907:$BP1907,"b")+COUNTIF($G1907:$BP1907,"r0,b5")/2+COUNTIF($G1907:$BP1907,"p5,b5")/2</f>
        <v/>
      </c>
      <c r="BT1907" s="62">
        <f>COUNTIF($G1907:$BP1907,"c")+COUNTIF($G1907:$BP1907,"r0,c5")/2+COUNTIF($G1907:$BP1907,"p5,c5")/2</f>
        <v/>
      </c>
      <c r="BU1907" s="62">
        <f>COUNTIF($G1907:$BP1907,"KH")+COUNTIF($G1907:$BP1907,"TL")+COUNTIF($G1907:$BP1907,"L")</f>
        <v/>
      </c>
      <c r="BV1907" s="62" t="n"/>
      <c r="BW1907" s="62">
        <f>COUNTIF($G1907:$BP1907,"hh")</f>
        <v/>
      </c>
      <c r="BX1907" s="62">
        <f>COUNTIF($G1907:$BP1907,"nt7")</f>
        <v/>
      </c>
      <c r="BY1907" s="62">
        <f>COUNTIF($G1907:$BP1907,"P")+COUNTIF($G1907:$BP1907,"p5,a5")/2+COUNTIF($G1907:$BP1907,"p5,b5")/2+COUNTIF($G1907:$BP1907,"p5,c5")/2+COUNTIF($G1907:$BP1907,"p5,d5")/2</f>
        <v/>
      </c>
      <c r="BZ1907" s="63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4">
        <f>IF(BZ1907&gt;25,4,IF(BZ1907&gt;18,3,IF(BZ1907&gt;12,2,IF(BZ1907&gt;4,1,0))))-BX1907-2+1</f>
        <v/>
      </c>
      <c r="CE1907" s="30" t="n"/>
      <c r="CF1907" s="64">
        <f>CD1907*CI1907</f>
        <v/>
      </c>
      <c r="CG1907" s="65">
        <f>F1907-BY1907+1</f>
        <v/>
      </c>
      <c r="CH1907" s="64">
        <f>CE1907*16</f>
        <v/>
      </c>
      <c r="CI1907" s="66">
        <f>VLOOKUP(A1907,[1]DATA!$A$6:$AI$331,34,0)</f>
        <v/>
      </c>
      <c r="CJ1907" s="67">
        <f>VLOOKUP(A1907,[2]CHAMCONG!A$7:CI$333,79,0)</f>
        <v/>
      </c>
      <c r="CK1907" s="68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62">
        <f>COUNTIF($G1908:$BP1908,"a")+COUNTIF($G1908:$BP1908,"r0,a5")/2+COUNTIF($G1908:$BP1908,"p5,a5")/2</f>
        <v/>
      </c>
      <c r="BR1908" s="62">
        <f>COUNTIF($G1908:$BP1908,"d")+COUNTIF($G1908:$BP1908,"r0,d5")/2+COUNTIF($G1908:$BP1908,"p5,d5")/2</f>
        <v/>
      </c>
      <c r="BS1908" s="62">
        <f>COUNTIF($G1908:$BP1908,"b")+COUNTIF($G1908:$BP1908,"r0,b5")/2+COUNTIF($G1908:$BP1908,"p5,b5")/2</f>
        <v/>
      </c>
      <c r="BT1908" s="62">
        <f>COUNTIF($G1908:$BP1908,"c")+COUNTIF($G1908:$BP1908,"r0,c5")/2+COUNTIF($G1908:$BP1908,"p5,c5")/2</f>
        <v/>
      </c>
      <c r="BU1908" s="62">
        <f>COUNTIF($G1908:$BP1908,"KH")+COUNTIF($G1908:$BP1908,"TL")+COUNTIF($G1908:$BP1908,"L")</f>
        <v/>
      </c>
      <c r="BV1908" s="62" t="n"/>
      <c r="BW1908" s="62">
        <f>COUNTIF($G1908:$BP1908,"hh")</f>
        <v/>
      </c>
      <c r="BX1908" s="62">
        <f>COUNTIF($G1908:$BP1908,"nt7")</f>
        <v/>
      </c>
      <c r="BY1908" s="62">
        <f>COUNTIF($G1908:$BP1908,"P")+COUNTIF($G1908:$BP1908,"p5,a5")/2+COUNTIF($G1908:$BP1908,"p5,b5")/2+COUNTIF($G1908:$BP1908,"p5,c5")/2+COUNTIF($G1908:$BP1908,"p5,d5")/2</f>
        <v/>
      </c>
      <c r="BZ1908" s="63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4">
        <f>IF(BZ1908&gt;25,4,IF(BZ1908&gt;18,3,IF(BZ1908&gt;12,2,IF(BZ1908&gt;4,1,0))))-BX1908-2+1</f>
        <v/>
      </c>
      <c r="CE1908" s="30" t="n"/>
      <c r="CF1908" s="64">
        <f>CD1908*CI1908</f>
        <v/>
      </c>
      <c r="CG1908" s="65">
        <f>F1908-BY1908+1</f>
        <v/>
      </c>
      <c r="CH1908" s="64">
        <f>CE1908*16</f>
        <v/>
      </c>
      <c r="CI1908" s="66">
        <f>VLOOKUP(A1908,[1]DATA!$A$6:$AI$331,34,0)</f>
        <v/>
      </c>
      <c r="CJ1908" s="67">
        <f>VLOOKUP(A1908,[2]CHAMCONG!A$7:CI$333,79,0)</f>
        <v/>
      </c>
      <c r="CK1908" s="68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62">
        <f>COUNTIF($G1909:$BP1909,"a")+COUNTIF($G1909:$BP1909,"r0,a5")/2+COUNTIF($G1909:$BP1909,"p5,a5")/2</f>
        <v/>
      </c>
      <c r="BR1909" s="62">
        <f>COUNTIF($G1909:$BP1909,"d")+COUNTIF($G1909:$BP1909,"r0,d5")/2+COUNTIF($G1909:$BP1909,"p5,d5")/2</f>
        <v/>
      </c>
      <c r="BS1909" s="62">
        <f>COUNTIF($G1909:$BP1909,"b")+COUNTIF($G1909:$BP1909,"r0,b5")/2+COUNTIF($G1909:$BP1909,"p5,b5")/2</f>
        <v/>
      </c>
      <c r="BT1909" s="62">
        <f>COUNTIF($G1909:$BP1909,"c")+COUNTIF($G1909:$BP1909,"r0,c5")/2+COUNTIF($G1909:$BP1909,"p5,c5")/2</f>
        <v/>
      </c>
      <c r="BU1909" s="62">
        <f>COUNTIF($G1909:$BP1909,"KH")+COUNTIF($G1909:$BP1909,"TL")+COUNTIF($G1909:$BP1909,"L")</f>
        <v/>
      </c>
      <c r="BV1909" s="62" t="n"/>
      <c r="BW1909" s="62">
        <f>COUNTIF($G1909:$BP1909,"hh")</f>
        <v/>
      </c>
      <c r="BX1909" s="62">
        <f>COUNTIF($G1909:$BP1909,"nt7")</f>
        <v/>
      </c>
      <c r="BY1909" s="62">
        <f>COUNTIF($G1909:$BP1909,"P")+COUNTIF($G1909:$BP1909,"p5,a5")/2+COUNTIF($G1909:$BP1909,"p5,b5")/2+COUNTIF($G1909:$BP1909,"p5,c5")/2+COUNTIF($G1909:$BP1909,"p5,d5")/2</f>
        <v/>
      </c>
      <c r="BZ1909" s="63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4">
        <f>IF(BZ1909&gt;25,4,IF(BZ1909&gt;18,3,IF(BZ1909&gt;12,2,IF(BZ1909&gt;4,1,0))))-BX1909-2+1</f>
        <v/>
      </c>
      <c r="CE1909" s="30" t="n"/>
      <c r="CF1909" s="64">
        <f>CD1909*CI1909</f>
        <v/>
      </c>
      <c r="CG1909" s="65">
        <f>F1909-BY1909+1</f>
        <v/>
      </c>
      <c r="CH1909" s="64">
        <f>CE1909*16</f>
        <v/>
      </c>
      <c r="CI1909" s="66">
        <f>VLOOKUP(A1909,[1]DATA!$A$6:$AI$331,34,0)</f>
        <v/>
      </c>
      <c r="CJ1909" s="67">
        <f>VLOOKUP(A1909,[2]CHAMCONG!A$7:CI$333,79,0)</f>
        <v/>
      </c>
      <c r="CK1909" s="68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62">
        <f>COUNTIF($G1910:$BP1910,"a")+COUNTIF($G1910:$BP1910,"r0,a5")/2+COUNTIF($G1910:$BP1910,"p5,a5")/2</f>
        <v/>
      </c>
      <c r="BR1910" s="62">
        <f>COUNTIF($G1910:$BP1910,"d")+COUNTIF($G1910:$BP1910,"r0,d5")/2+COUNTIF($G1910:$BP1910,"p5,d5")/2</f>
        <v/>
      </c>
      <c r="BS1910" s="62">
        <f>COUNTIF($G1910:$BP1910,"b")+COUNTIF($G1910:$BP1910,"r0,b5")/2+COUNTIF($G1910:$BP1910,"p5,b5")/2</f>
        <v/>
      </c>
      <c r="BT1910" s="62">
        <f>COUNTIF($G1910:$BP1910,"c")+COUNTIF($G1910:$BP1910,"r0,c5")/2+COUNTIF($G1910:$BP1910,"p5,c5")/2</f>
        <v/>
      </c>
      <c r="BU1910" s="62">
        <f>COUNTIF($G1910:$BP1910,"KH")+COUNTIF($G1910:$BP1910,"TL")+COUNTIF($G1910:$BP1910,"L")</f>
        <v/>
      </c>
      <c r="BV1910" s="62" t="n"/>
      <c r="BW1910" s="62">
        <f>COUNTIF($G1910:$BP1910,"hh")</f>
        <v/>
      </c>
      <c r="BX1910" s="62">
        <f>COUNTIF($G1910:$BP1910,"nt7")</f>
        <v/>
      </c>
      <c r="BY1910" s="62">
        <f>COUNTIF($G1910:$BP1910,"P")+COUNTIF($G1910:$BP1910,"p5,a5")/2+COUNTIF($G1910:$BP1910,"p5,b5")/2+COUNTIF($G1910:$BP1910,"p5,c5")/2+COUNTIF($G1910:$BP1910,"p5,d5")/2</f>
        <v/>
      </c>
      <c r="BZ1910" s="63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4">
        <f>IF(BZ1910&gt;25,4,IF(BZ1910&gt;18,3,IF(BZ1910&gt;12,2,IF(BZ1910&gt;4,1,0))))-BX1910-2+1</f>
        <v/>
      </c>
      <c r="CE1910" s="30" t="n"/>
      <c r="CF1910" s="64">
        <f>CD1910*CI1910</f>
        <v/>
      </c>
      <c r="CG1910" s="65">
        <f>F1910-BY1910+1</f>
        <v/>
      </c>
      <c r="CH1910" s="64">
        <f>CE1910*16</f>
        <v/>
      </c>
      <c r="CI1910" s="66">
        <f>VLOOKUP(A1910,[1]DATA!$A$6:$AI$331,34,0)</f>
        <v/>
      </c>
      <c r="CJ1910" s="67">
        <f>VLOOKUP(A1910,[2]CHAMCONG!A$7:CI$333,79,0)</f>
        <v/>
      </c>
      <c r="CK1910" s="68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62">
        <f>COUNTIF($G1911:$BP1911,"a")+COUNTIF($G1911:$BP1911,"r0,a5")/2+COUNTIF($G1911:$BP1911,"p5,a5")/2</f>
        <v/>
      </c>
      <c r="BR1911" s="62">
        <f>COUNTIF($G1911:$BP1911,"d")+COUNTIF($G1911:$BP1911,"r0,d5")/2+COUNTIF($G1911:$BP1911,"p5,d5")/2</f>
        <v/>
      </c>
      <c r="BS1911" s="62">
        <f>COUNTIF($G1911:$BP1911,"b")+COUNTIF($G1911:$BP1911,"r0,b5")/2+COUNTIF($G1911:$BP1911,"p5,b5")/2</f>
        <v/>
      </c>
      <c r="BT1911" s="62">
        <f>COUNTIF($G1911:$BP1911,"c")+COUNTIF($G1911:$BP1911,"r0,c5")/2+COUNTIF($G1911:$BP1911,"p5,c5")/2</f>
        <v/>
      </c>
      <c r="BU1911" s="62">
        <f>COUNTIF($G1911:$BP1911,"KH")+COUNTIF($G1911:$BP1911,"TL")+COUNTIF($G1911:$BP1911,"L")</f>
        <v/>
      </c>
      <c r="BV1911" s="62" t="n"/>
      <c r="BW1911" s="62">
        <f>COUNTIF($G1911:$BP1911,"hh")</f>
        <v/>
      </c>
      <c r="BX1911" s="62">
        <f>COUNTIF($G1911:$BP1911,"nt7")</f>
        <v/>
      </c>
      <c r="BY1911" s="62">
        <f>COUNTIF($G1911:$BP1911,"P")+COUNTIF($G1911:$BP1911,"p5,a5")/2+COUNTIF($G1911:$BP1911,"p5,b5")/2+COUNTIF($G1911:$BP1911,"p5,c5")/2+COUNTIF($G1911:$BP1911,"p5,d5")/2</f>
        <v/>
      </c>
      <c r="BZ1911" s="63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4">
        <f>IF(BZ1911&gt;25,4,IF(BZ1911&gt;18,3,IF(BZ1911&gt;12,2,IF(BZ1911&gt;4,1,0))))-BX1911-2+1</f>
        <v/>
      </c>
      <c r="CE1911" s="30" t="n"/>
      <c r="CF1911" s="64">
        <f>CD1911*CI1911</f>
        <v/>
      </c>
      <c r="CG1911" s="65">
        <f>F1911-BY1911+1</f>
        <v/>
      </c>
      <c r="CH1911" s="64">
        <f>CE1911*16</f>
        <v/>
      </c>
      <c r="CI1911" s="66">
        <f>VLOOKUP(A1911,[1]DATA!$A$6:$AI$331,34,0)</f>
        <v/>
      </c>
      <c r="CJ1911" s="67">
        <f>VLOOKUP(A1911,[2]CHAMCONG!A$7:CI$333,79,0)</f>
        <v/>
      </c>
      <c r="CK1911" s="68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62">
        <f>COUNTIF($G1912:$BP1912,"a")+COUNTIF($G1912:$BP1912,"r0,a5")/2+COUNTIF($G1912:$BP1912,"p5,a5")/2</f>
        <v/>
      </c>
      <c r="BR1912" s="62">
        <f>COUNTIF($G1912:$BP1912,"d")+COUNTIF($G1912:$BP1912,"r0,d5")/2+COUNTIF($G1912:$BP1912,"p5,d5")/2</f>
        <v/>
      </c>
      <c r="BS1912" s="62">
        <f>COUNTIF($G1912:$BP1912,"b")+COUNTIF($G1912:$BP1912,"r0,b5")/2+COUNTIF($G1912:$BP1912,"p5,b5")/2</f>
        <v/>
      </c>
      <c r="BT1912" s="62">
        <f>COUNTIF($G1912:$BP1912,"c")+COUNTIF($G1912:$BP1912,"r0,c5")/2+COUNTIF($G1912:$BP1912,"p5,c5")/2</f>
        <v/>
      </c>
      <c r="BU1912" s="62">
        <f>COUNTIF($G1912:$BP1912,"KH")+COUNTIF($G1912:$BP1912,"TL")+COUNTIF($G1912:$BP1912,"L")</f>
        <v/>
      </c>
      <c r="BV1912" s="62" t="n"/>
      <c r="BW1912" s="62">
        <f>COUNTIF($G1912:$BP1912,"hh")</f>
        <v/>
      </c>
      <c r="BX1912" s="62">
        <f>COUNTIF($G1912:$BP1912,"nt7")</f>
        <v/>
      </c>
      <c r="BY1912" s="62">
        <f>COUNTIF($G1912:$BP1912,"P")+COUNTIF($G1912:$BP1912,"p5,a5")/2+COUNTIF($G1912:$BP1912,"p5,b5")/2+COUNTIF($G1912:$BP1912,"p5,c5")/2+COUNTIF($G1912:$BP1912,"p5,d5")/2</f>
        <v/>
      </c>
      <c r="BZ1912" s="63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4">
        <f>IF(BZ1912&gt;25,4,IF(BZ1912&gt;18,3,IF(BZ1912&gt;12,2,IF(BZ1912&gt;4,1,0))))-BX1912-2+1</f>
        <v/>
      </c>
      <c r="CE1912" s="30" t="n"/>
      <c r="CF1912" s="64">
        <f>CD1912*CI1912</f>
        <v/>
      </c>
      <c r="CG1912" s="65">
        <f>F1912-BY1912+1</f>
        <v/>
      </c>
      <c r="CH1912" s="64">
        <f>CE1912*16</f>
        <v/>
      </c>
      <c r="CI1912" s="66">
        <f>VLOOKUP(A1912,[1]DATA!$A$6:$AI$331,34,0)</f>
        <v/>
      </c>
      <c r="CJ1912" s="67">
        <f>VLOOKUP(A1912,[2]CHAMCONG!A$7:CI$333,79,0)</f>
        <v/>
      </c>
      <c r="CK1912" s="68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62">
        <f>COUNTIF($G1913:$BP1913,"a")+COUNTIF($G1913:$BP1913,"r0,a5")/2+COUNTIF($G1913:$BP1913,"p5,a5")/2</f>
        <v/>
      </c>
      <c r="BR1913" s="62">
        <f>COUNTIF($G1913:$BP1913,"d")+COUNTIF($G1913:$BP1913,"r0,d5")/2+COUNTIF($G1913:$BP1913,"p5,d5")/2</f>
        <v/>
      </c>
      <c r="BS1913" s="62">
        <f>COUNTIF($G1913:$BP1913,"b")+COUNTIF($G1913:$BP1913,"r0,b5")/2+COUNTIF($G1913:$BP1913,"p5,b5")/2</f>
        <v/>
      </c>
      <c r="BT1913" s="62">
        <f>COUNTIF($G1913:$BP1913,"c")+COUNTIF($G1913:$BP1913,"r0,c5")/2+COUNTIF($G1913:$BP1913,"p5,c5")/2</f>
        <v/>
      </c>
      <c r="BU1913" s="62">
        <f>COUNTIF($G1913:$BP1913,"KH")+COUNTIF($G1913:$BP1913,"TL")+COUNTIF($G1913:$BP1913,"L")</f>
        <v/>
      </c>
      <c r="BV1913" s="62" t="n"/>
      <c r="BW1913" s="62">
        <f>COUNTIF($G1913:$BP1913,"hh")</f>
        <v/>
      </c>
      <c r="BX1913" s="62">
        <f>COUNTIF($G1913:$BP1913,"nt7")</f>
        <v/>
      </c>
      <c r="BY1913" s="62">
        <f>COUNTIF($G1913:$BP1913,"P")+COUNTIF($G1913:$BP1913,"p5,a5")/2+COUNTIF($G1913:$BP1913,"p5,b5")/2+COUNTIF($G1913:$BP1913,"p5,c5")/2+COUNTIF($G1913:$BP1913,"p5,d5")/2</f>
        <v/>
      </c>
      <c r="BZ1913" s="63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4">
        <f>IF(BZ1913&gt;25,4,IF(BZ1913&gt;18,3,IF(BZ1913&gt;12,2,IF(BZ1913&gt;4,1,0))))-BX1913-2+1</f>
        <v/>
      </c>
      <c r="CE1913" s="30" t="n"/>
      <c r="CF1913" s="64">
        <f>CD1913*CI1913</f>
        <v/>
      </c>
      <c r="CG1913" s="65">
        <f>F1913-BY1913+1</f>
        <v/>
      </c>
      <c r="CH1913" s="64">
        <f>CE1913*16</f>
        <v/>
      </c>
      <c r="CI1913" s="66">
        <f>VLOOKUP(A1913,[1]DATA!$A$6:$AI$331,34,0)</f>
        <v/>
      </c>
      <c r="CJ1913" s="67">
        <f>VLOOKUP(A1913,[2]CHAMCONG!A$7:CI$333,79,0)</f>
        <v/>
      </c>
      <c r="CK1913" s="68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62">
        <f>COUNTIF($G1914:$BP1914,"a")+COUNTIF($G1914:$BP1914,"r0,a5")/2+COUNTIF($G1914:$BP1914,"p5,a5")/2</f>
        <v/>
      </c>
      <c r="BR1914" s="62">
        <f>COUNTIF($G1914:$BP1914,"d")+COUNTIF($G1914:$BP1914,"r0,d5")/2+COUNTIF($G1914:$BP1914,"p5,d5")/2</f>
        <v/>
      </c>
      <c r="BS1914" s="62">
        <f>COUNTIF($G1914:$BP1914,"b")+COUNTIF($G1914:$BP1914,"r0,b5")/2+COUNTIF($G1914:$BP1914,"p5,b5")/2</f>
        <v/>
      </c>
      <c r="BT1914" s="62">
        <f>COUNTIF($G1914:$BP1914,"c")+COUNTIF($G1914:$BP1914,"r0,c5")/2+COUNTIF($G1914:$BP1914,"p5,c5")/2</f>
        <v/>
      </c>
      <c r="BU1914" s="62">
        <f>COUNTIF($G1914:$BP1914,"KH")+COUNTIF($G1914:$BP1914,"TL")+COUNTIF($G1914:$BP1914,"L")</f>
        <v/>
      </c>
      <c r="BV1914" s="62" t="n"/>
      <c r="BW1914" s="62">
        <f>COUNTIF($G1914:$BP1914,"hh")</f>
        <v/>
      </c>
      <c r="BX1914" s="62">
        <f>COUNTIF($G1914:$BP1914,"nt7")</f>
        <v/>
      </c>
      <c r="BY1914" s="62">
        <f>COUNTIF($G1914:$BP1914,"P")+COUNTIF($G1914:$BP1914,"p5,a5")/2+COUNTIF($G1914:$BP1914,"p5,b5")/2+COUNTIF($G1914:$BP1914,"p5,c5")/2+COUNTIF($G1914:$BP1914,"p5,d5")/2</f>
        <v/>
      </c>
      <c r="BZ1914" s="63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4">
        <f>IF(BZ1914&gt;25,4,IF(BZ1914&gt;18,3,IF(BZ1914&gt;12,2,IF(BZ1914&gt;4,1,0))))-BX1914-2+1</f>
        <v/>
      </c>
      <c r="CE1914" s="30" t="n"/>
      <c r="CF1914" s="64">
        <f>CD1914*CI1914</f>
        <v/>
      </c>
      <c r="CG1914" s="65">
        <f>F1914-BY1914+1</f>
        <v/>
      </c>
      <c r="CH1914" s="64">
        <f>CE1914*16</f>
        <v/>
      </c>
      <c r="CI1914" s="66">
        <f>VLOOKUP(A1914,[1]DATA!$A$6:$AI$331,34,0)</f>
        <v/>
      </c>
      <c r="CJ1914" s="67">
        <f>VLOOKUP(A1914,[2]CHAMCONG!A$7:CI$333,79,0)</f>
        <v/>
      </c>
      <c r="CK1914" s="68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62">
        <f>COUNTIF($G1915:$BP1915,"a")+COUNTIF($G1915:$BP1915,"r0,a5")/2+COUNTIF($G1915:$BP1915,"p5,a5")/2</f>
        <v/>
      </c>
      <c r="BR1915" s="62">
        <f>COUNTIF($G1915:$BP1915,"d")+COUNTIF($G1915:$BP1915,"r0,d5")/2+COUNTIF($G1915:$BP1915,"p5,d5")/2</f>
        <v/>
      </c>
      <c r="BS1915" s="62">
        <f>COUNTIF($G1915:$BP1915,"b")+COUNTIF($G1915:$BP1915,"r0,b5")/2+COUNTIF($G1915:$BP1915,"p5,b5")/2</f>
        <v/>
      </c>
      <c r="BT1915" s="62">
        <f>COUNTIF($G1915:$BP1915,"c")+COUNTIF($G1915:$BP1915,"r0,c5")/2+COUNTIF($G1915:$BP1915,"p5,c5")/2</f>
        <v/>
      </c>
      <c r="BU1915" s="62">
        <f>COUNTIF($G1915:$BP1915,"KH")+COUNTIF($G1915:$BP1915,"TL")+COUNTIF($G1915:$BP1915,"L")</f>
        <v/>
      </c>
      <c r="BV1915" s="62" t="n"/>
      <c r="BW1915" s="62">
        <f>COUNTIF($G1915:$BP1915,"hh")</f>
        <v/>
      </c>
      <c r="BX1915" s="62">
        <f>COUNTIF($G1915:$BP1915,"nt7")</f>
        <v/>
      </c>
      <c r="BY1915" s="62">
        <f>COUNTIF($G1915:$BP1915,"P")+COUNTIF($G1915:$BP1915,"p5,a5")/2+COUNTIF($G1915:$BP1915,"p5,b5")/2+COUNTIF($G1915:$BP1915,"p5,c5")/2+COUNTIF($G1915:$BP1915,"p5,d5")/2</f>
        <v/>
      </c>
      <c r="BZ1915" s="63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4">
        <f>IF(BZ1915&gt;25,4,IF(BZ1915&gt;18,3,IF(BZ1915&gt;12,2,IF(BZ1915&gt;4,1,0))))-BX1915-2+1</f>
        <v/>
      </c>
      <c r="CE1915" s="30" t="n"/>
      <c r="CF1915" s="64">
        <f>CD1915*CI1915</f>
        <v/>
      </c>
      <c r="CG1915" s="65">
        <f>F1915-BY1915+1</f>
        <v/>
      </c>
      <c r="CH1915" s="64">
        <f>CE1915*16</f>
        <v/>
      </c>
      <c r="CI1915" s="66">
        <f>VLOOKUP(A1915,[1]DATA!$A$6:$AI$331,34,0)</f>
        <v/>
      </c>
      <c r="CJ1915" s="67">
        <f>VLOOKUP(A1915,[2]CHAMCONG!A$7:CI$333,79,0)</f>
        <v/>
      </c>
      <c r="CK1915" s="68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62">
        <f>COUNTIF($G1916:$BP1916,"a")+COUNTIF($G1916:$BP1916,"r0,a5")/2+COUNTIF($G1916:$BP1916,"p5,a5")/2</f>
        <v/>
      </c>
      <c r="BR1916" s="62">
        <f>COUNTIF($G1916:$BP1916,"d")+COUNTIF($G1916:$BP1916,"r0,d5")/2+COUNTIF($G1916:$BP1916,"p5,d5")/2</f>
        <v/>
      </c>
      <c r="BS1916" s="62">
        <f>COUNTIF($G1916:$BP1916,"b")+COUNTIF($G1916:$BP1916,"r0,b5")/2+COUNTIF($G1916:$BP1916,"p5,b5")/2</f>
        <v/>
      </c>
      <c r="BT1916" s="62">
        <f>COUNTIF($G1916:$BP1916,"c")+COUNTIF($G1916:$BP1916,"r0,c5")/2+COUNTIF($G1916:$BP1916,"p5,c5")/2</f>
        <v/>
      </c>
      <c r="BU1916" s="62">
        <f>COUNTIF($G1916:$BP1916,"KH")+COUNTIF($G1916:$BP1916,"TL")+COUNTIF($G1916:$BP1916,"L")</f>
        <v/>
      </c>
      <c r="BV1916" s="62" t="n"/>
      <c r="BW1916" s="62">
        <f>COUNTIF($G1916:$BP1916,"hh")</f>
        <v/>
      </c>
      <c r="BX1916" s="62">
        <f>COUNTIF($G1916:$BP1916,"nt7")</f>
        <v/>
      </c>
      <c r="BY1916" s="62">
        <f>COUNTIF($G1916:$BP1916,"P")+COUNTIF($G1916:$BP1916,"p5,a5")/2+COUNTIF($G1916:$BP1916,"p5,b5")/2+COUNTIF($G1916:$BP1916,"p5,c5")/2+COUNTIF($G1916:$BP1916,"p5,d5")/2</f>
        <v/>
      </c>
      <c r="BZ1916" s="63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4">
        <f>IF(BZ1916&gt;25,4,IF(BZ1916&gt;18,3,IF(BZ1916&gt;12,2,IF(BZ1916&gt;4,1,0))))-BX1916-2+1</f>
        <v/>
      </c>
      <c r="CE1916" s="30" t="n"/>
      <c r="CF1916" s="64">
        <f>CD1916*CI1916</f>
        <v/>
      </c>
      <c r="CG1916" s="65">
        <f>F1916-BY1916+1</f>
        <v/>
      </c>
      <c r="CH1916" s="64">
        <f>CE1916*16</f>
        <v/>
      </c>
      <c r="CI1916" s="66">
        <f>VLOOKUP(A1916,[1]DATA!$A$6:$AI$331,34,0)</f>
        <v/>
      </c>
      <c r="CJ1916" s="67">
        <f>VLOOKUP(A1916,[2]CHAMCONG!A$7:CI$333,79,0)</f>
        <v/>
      </c>
      <c r="CK1916" s="68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62">
        <f>COUNTIF($G1917:$BP1917,"a")+COUNTIF($G1917:$BP1917,"r0,a5")/2+COUNTIF($G1917:$BP1917,"p5,a5")/2</f>
        <v/>
      </c>
      <c r="BR1917" s="62">
        <f>COUNTIF($G1917:$BP1917,"d")+COUNTIF($G1917:$BP1917,"r0,d5")/2+COUNTIF($G1917:$BP1917,"p5,d5")/2</f>
        <v/>
      </c>
      <c r="BS1917" s="62">
        <f>COUNTIF($G1917:$BP1917,"b")+COUNTIF($G1917:$BP1917,"r0,b5")/2+COUNTIF($G1917:$BP1917,"p5,b5")/2</f>
        <v/>
      </c>
      <c r="BT1917" s="62">
        <f>COUNTIF($G1917:$BP1917,"c")+COUNTIF($G1917:$BP1917,"r0,c5")/2+COUNTIF($G1917:$BP1917,"p5,c5")/2</f>
        <v/>
      </c>
      <c r="BU1917" s="62">
        <f>COUNTIF($G1917:$BP1917,"KH")+COUNTIF($G1917:$BP1917,"TL")+COUNTIF($G1917:$BP1917,"L")</f>
        <v/>
      </c>
      <c r="BV1917" s="62" t="n"/>
      <c r="BW1917" s="62">
        <f>COUNTIF($G1917:$BP1917,"hh")</f>
        <v/>
      </c>
      <c r="BX1917" s="62">
        <f>COUNTIF($G1917:$BP1917,"nt7")</f>
        <v/>
      </c>
      <c r="BY1917" s="62">
        <f>COUNTIF($G1917:$BP1917,"P")+COUNTIF($G1917:$BP1917,"p5,a5")/2+COUNTIF($G1917:$BP1917,"p5,b5")/2+COUNTIF($G1917:$BP1917,"p5,c5")/2+COUNTIF($G1917:$BP1917,"p5,d5")/2</f>
        <v/>
      </c>
      <c r="BZ1917" s="63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4">
        <f>IF(BZ1917&gt;25,4,IF(BZ1917&gt;18,3,IF(BZ1917&gt;12,2,IF(BZ1917&gt;4,1,0))))-BX1917-2+1</f>
        <v/>
      </c>
      <c r="CE1917" s="30" t="n"/>
      <c r="CF1917" s="64">
        <f>CD1917*CI1917</f>
        <v/>
      </c>
      <c r="CG1917" s="65">
        <f>F1917-BY1917+1</f>
        <v/>
      </c>
      <c r="CH1917" s="64">
        <f>CE1917*16</f>
        <v/>
      </c>
      <c r="CI1917" s="66">
        <f>VLOOKUP(A1917,[1]DATA!$A$6:$AI$331,34,0)</f>
        <v/>
      </c>
      <c r="CJ1917" s="67">
        <f>VLOOKUP(A1917,[2]CHAMCONG!A$7:CI$333,79,0)</f>
        <v/>
      </c>
      <c r="CK1917" s="68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62">
        <f>COUNTIF($G1918:$BP1918,"a")+COUNTIF($G1918:$BP1918,"r0,a5")/2+COUNTIF($G1918:$BP1918,"p5,a5")/2</f>
        <v/>
      </c>
      <c r="BR1918" s="62">
        <f>COUNTIF($G1918:$BP1918,"d")+COUNTIF($G1918:$BP1918,"r0,d5")/2+COUNTIF($G1918:$BP1918,"p5,d5")/2</f>
        <v/>
      </c>
      <c r="BS1918" s="62">
        <f>COUNTIF($G1918:$BP1918,"b")+COUNTIF($G1918:$BP1918,"r0,b5")/2+COUNTIF($G1918:$BP1918,"p5,b5")/2</f>
        <v/>
      </c>
      <c r="BT1918" s="62">
        <f>COUNTIF($G1918:$BP1918,"c")+COUNTIF($G1918:$BP1918,"r0,c5")/2+COUNTIF($G1918:$BP1918,"p5,c5")/2</f>
        <v/>
      </c>
      <c r="BU1918" s="62">
        <f>COUNTIF($G1918:$BP1918,"KH")+COUNTIF($G1918:$BP1918,"TL")+COUNTIF($G1918:$BP1918,"L")</f>
        <v/>
      </c>
      <c r="BV1918" s="62" t="n"/>
      <c r="BW1918" s="62">
        <f>COUNTIF($G1918:$BP1918,"hh")</f>
        <v/>
      </c>
      <c r="BX1918" s="62">
        <f>COUNTIF($G1918:$BP1918,"nt7")</f>
        <v/>
      </c>
      <c r="BY1918" s="62">
        <f>COUNTIF($G1918:$BP1918,"P")+COUNTIF($G1918:$BP1918,"p5,a5")/2+COUNTIF($G1918:$BP1918,"p5,b5")/2+COUNTIF($G1918:$BP1918,"p5,c5")/2+COUNTIF($G1918:$BP1918,"p5,d5")/2</f>
        <v/>
      </c>
      <c r="BZ1918" s="63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4">
        <f>IF(BZ1918&gt;25,4,IF(BZ1918&gt;18,3,IF(BZ1918&gt;12,2,IF(BZ1918&gt;4,1,0))))-BX1918-2+1</f>
        <v/>
      </c>
      <c r="CE1918" s="30" t="n"/>
      <c r="CF1918" s="64">
        <f>CD1918*CI1918</f>
        <v/>
      </c>
      <c r="CG1918" s="65">
        <f>F1918-BY1918+1</f>
        <v/>
      </c>
      <c r="CH1918" s="64">
        <f>CE1918*16</f>
        <v/>
      </c>
      <c r="CI1918" s="66">
        <f>VLOOKUP(A1918,[1]DATA!$A$6:$AI$331,34,0)</f>
        <v/>
      </c>
      <c r="CJ1918" s="67">
        <f>VLOOKUP(A1918,[2]CHAMCONG!A$7:CI$333,79,0)</f>
        <v/>
      </c>
      <c r="CK1918" s="68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62">
        <f>COUNTIF($G1919:$BP1919,"a")+COUNTIF($G1919:$BP1919,"r0,a5")/2+COUNTIF($G1919:$BP1919,"p5,a5")/2</f>
        <v/>
      </c>
      <c r="BR1919" s="62">
        <f>COUNTIF($G1919:$BP1919,"d")+COUNTIF($G1919:$BP1919,"r0,d5")/2+COUNTIF($G1919:$BP1919,"p5,d5")/2</f>
        <v/>
      </c>
      <c r="BS1919" s="62">
        <f>COUNTIF($G1919:$BP1919,"b")+COUNTIF($G1919:$BP1919,"r0,b5")/2+COUNTIF($G1919:$BP1919,"p5,b5")/2</f>
        <v/>
      </c>
      <c r="BT1919" s="62">
        <f>COUNTIF($G1919:$BP1919,"c")+COUNTIF($G1919:$BP1919,"r0,c5")/2+COUNTIF($G1919:$BP1919,"p5,c5")/2</f>
        <v/>
      </c>
      <c r="BU1919" s="62">
        <f>COUNTIF($G1919:$BP1919,"KH")+COUNTIF($G1919:$BP1919,"TL")+COUNTIF($G1919:$BP1919,"L")</f>
        <v/>
      </c>
      <c r="BV1919" s="62" t="n"/>
      <c r="BW1919" s="62">
        <f>COUNTIF($G1919:$BP1919,"hh")</f>
        <v/>
      </c>
      <c r="BX1919" s="62">
        <f>COUNTIF($G1919:$BP1919,"nt7")</f>
        <v/>
      </c>
      <c r="BY1919" s="62">
        <f>COUNTIF($G1919:$BP1919,"P")+COUNTIF($G1919:$BP1919,"p5,a5")/2+COUNTIF($G1919:$BP1919,"p5,b5")/2+COUNTIF($G1919:$BP1919,"p5,c5")/2+COUNTIF($G1919:$BP1919,"p5,d5")/2</f>
        <v/>
      </c>
      <c r="BZ1919" s="63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4">
        <f>IF(BZ1919&gt;25,4,IF(BZ1919&gt;18,3,IF(BZ1919&gt;12,2,IF(BZ1919&gt;4,1,0))))-BX1919-2+1</f>
        <v/>
      </c>
      <c r="CE1919" s="30" t="n"/>
      <c r="CF1919" s="64">
        <f>CD1919*CI1919</f>
        <v/>
      </c>
      <c r="CG1919" s="65">
        <f>F1919-BY1919+1</f>
        <v/>
      </c>
      <c r="CH1919" s="64">
        <f>CE1919*16</f>
        <v/>
      </c>
      <c r="CI1919" s="66">
        <f>VLOOKUP(A1919,[1]DATA!$A$6:$AI$331,34,0)</f>
        <v/>
      </c>
      <c r="CJ1919" s="67">
        <f>VLOOKUP(A1919,[2]CHAMCONG!A$7:CI$333,79,0)</f>
        <v/>
      </c>
      <c r="CK1919" s="68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62">
        <f>COUNTIF($G1920:$BP1920,"a")+COUNTIF($G1920:$BP1920,"r0,a5")/2+COUNTIF($G1920:$BP1920,"p5,a5")/2</f>
        <v/>
      </c>
      <c r="BR1920" s="62">
        <f>COUNTIF($G1920:$BP1920,"d")+COUNTIF($G1920:$BP1920,"r0,d5")/2+COUNTIF($G1920:$BP1920,"p5,d5")/2</f>
        <v/>
      </c>
      <c r="BS1920" s="62">
        <f>COUNTIF($G1920:$BP1920,"b")+COUNTIF($G1920:$BP1920,"r0,b5")/2+COUNTIF($G1920:$BP1920,"p5,b5")/2</f>
        <v/>
      </c>
      <c r="BT1920" s="62">
        <f>COUNTIF($G1920:$BP1920,"c")+COUNTIF($G1920:$BP1920,"r0,c5")/2+COUNTIF($G1920:$BP1920,"p5,c5")/2</f>
        <v/>
      </c>
      <c r="BU1920" s="62">
        <f>COUNTIF($G1920:$BP1920,"KH")+COUNTIF($G1920:$BP1920,"TL")+COUNTIF($G1920:$BP1920,"L")</f>
        <v/>
      </c>
      <c r="BV1920" s="62" t="n"/>
      <c r="BW1920" s="62">
        <f>COUNTIF($G1920:$BP1920,"hh")</f>
        <v/>
      </c>
      <c r="BX1920" s="62">
        <f>COUNTIF($G1920:$BP1920,"nt7")</f>
        <v/>
      </c>
      <c r="BY1920" s="62">
        <f>COUNTIF($G1920:$BP1920,"P")+COUNTIF($G1920:$BP1920,"p5,a5")/2+COUNTIF($G1920:$BP1920,"p5,b5")/2+COUNTIF($G1920:$BP1920,"p5,c5")/2+COUNTIF($G1920:$BP1920,"p5,d5")/2</f>
        <v/>
      </c>
      <c r="BZ1920" s="63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4">
        <f>IF(BZ1920&gt;25,4,IF(BZ1920&gt;18,3,IF(BZ1920&gt;12,2,IF(BZ1920&gt;4,1,0))))-BX1920-2+1</f>
        <v/>
      </c>
      <c r="CE1920" s="30" t="n"/>
      <c r="CF1920" s="64">
        <f>CD1920*CI1920</f>
        <v/>
      </c>
      <c r="CG1920" s="65">
        <f>F1920-BY1920+1</f>
        <v/>
      </c>
      <c r="CH1920" s="64">
        <f>CE1920*16</f>
        <v/>
      </c>
      <c r="CI1920" s="66">
        <f>VLOOKUP(A1920,[1]DATA!$A$6:$AI$331,34,0)</f>
        <v/>
      </c>
      <c r="CJ1920" s="67">
        <f>VLOOKUP(A1920,[2]CHAMCONG!A$7:CI$333,79,0)</f>
        <v/>
      </c>
      <c r="CK1920" s="68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62">
        <f>COUNTIF($G1921:$BP1921,"a")+COUNTIF($G1921:$BP1921,"r0,a5")/2+COUNTIF($G1921:$BP1921,"p5,a5")/2</f>
        <v/>
      </c>
      <c r="BR1921" s="62">
        <f>COUNTIF($G1921:$BP1921,"d")+COUNTIF($G1921:$BP1921,"r0,d5")/2+COUNTIF($G1921:$BP1921,"p5,d5")/2</f>
        <v/>
      </c>
      <c r="BS1921" s="62">
        <f>COUNTIF($G1921:$BP1921,"b")+COUNTIF($G1921:$BP1921,"r0,b5")/2+COUNTIF($G1921:$BP1921,"p5,b5")/2</f>
        <v/>
      </c>
      <c r="BT1921" s="62">
        <f>COUNTIF($G1921:$BP1921,"c")+COUNTIF($G1921:$BP1921,"r0,c5")/2+COUNTIF($G1921:$BP1921,"p5,c5")/2</f>
        <v/>
      </c>
      <c r="BU1921" s="62">
        <f>COUNTIF($G1921:$BP1921,"KH")+COUNTIF($G1921:$BP1921,"TL")+COUNTIF($G1921:$BP1921,"L")</f>
        <v/>
      </c>
      <c r="BV1921" s="62" t="n"/>
      <c r="BW1921" s="62">
        <f>COUNTIF($G1921:$BP1921,"hh")</f>
        <v/>
      </c>
      <c r="BX1921" s="62">
        <f>COUNTIF($G1921:$BP1921,"nt7")</f>
        <v/>
      </c>
      <c r="BY1921" s="62">
        <f>COUNTIF($G1921:$BP1921,"P")+COUNTIF($G1921:$BP1921,"p5,a5")/2+COUNTIF($G1921:$BP1921,"p5,b5")/2+COUNTIF($G1921:$BP1921,"p5,c5")/2+COUNTIF($G1921:$BP1921,"p5,d5")/2</f>
        <v/>
      </c>
      <c r="BZ1921" s="63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4">
        <f>IF(BZ1921&gt;25,4,IF(BZ1921&gt;18,3,IF(BZ1921&gt;12,2,IF(BZ1921&gt;4,1,0))))-BX1921-2+1</f>
        <v/>
      </c>
      <c r="CE1921" s="30" t="n"/>
      <c r="CF1921" s="64">
        <f>CD1921*CI1921</f>
        <v/>
      </c>
      <c r="CG1921" s="65">
        <f>F1921-BY1921+1</f>
        <v/>
      </c>
      <c r="CH1921" s="64">
        <f>CE1921*16</f>
        <v/>
      </c>
      <c r="CI1921" s="66">
        <f>VLOOKUP(A1921,[1]DATA!$A$6:$AI$331,34,0)</f>
        <v/>
      </c>
      <c r="CJ1921" s="67">
        <f>VLOOKUP(A1921,[2]CHAMCONG!A$7:CI$333,79,0)</f>
        <v/>
      </c>
      <c r="CK1921" s="68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62">
        <f>COUNTIF($G1922:$BP1922,"a")+COUNTIF($G1922:$BP1922,"r0,a5")/2+COUNTIF($G1922:$BP1922,"p5,a5")/2</f>
        <v/>
      </c>
      <c r="BR1922" s="62">
        <f>COUNTIF($G1922:$BP1922,"d")+COUNTIF($G1922:$BP1922,"r0,d5")/2+COUNTIF($G1922:$BP1922,"p5,d5")/2</f>
        <v/>
      </c>
      <c r="BS1922" s="62">
        <f>COUNTIF($G1922:$BP1922,"b")+COUNTIF($G1922:$BP1922,"r0,b5")/2+COUNTIF($G1922:$BP1922,"p5,b5")/2</f>
        <v/>
      </c>
      <c r="BT1922" s="62">
        <f>COUNTIF($G1922:$BP1922,"c")+COUNTIF($G1922:$BP1922,"r0,c5")/2+COUNTIF($G1922:$BP1922,"p5,c5")/2</f>
        <v/>
      </c>
      <c r="BU1922" s="62">
        <f>COUNTIF($G1922:$BP1922,"KH")+COUNTIF($G1922:$BP1922,"TL")+COUNTIF($G1922:$BP1922,"L")</f>
        <v/>
      </c>
      <c r="BV1922" s="62" t="n"/>
      <c r="BW1922" s="62">
        <f>COUNTIF($G1922:$BP1922,"hh")</f>
        <v/>
      </c>
      <c r="BX1922" s="62">
        <f>COUNTIF($G1922:$BP1922,"nt7")</f>
        <v/>
      </c>
      <c r="BY1922" s="62">
        <f>COUNTIF($G1922:$BP1922,"P")+COUNTIF($G1922:$BP1922,"p5,a5")/2+COUNTIF($G1922:$BP1922,"p5,b5")/2+COUNTIF($G1922:$BP1922,"p5,c5")/2+COUNTIF($G1922:$BP1922,"p5,d5")/2</f>
        <v/>
      </c>
      <c r="BZ1922" s="63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4">
        <f>IF(BZ1922&gt;25,4,IF(BZ1922&gt;18,3,IF(BZ1922&gt;12,2,IF(BZ1922&gt;4,1,0))))-BX1922-2+1</f>
        <v/>
      </c>
      <c r="CE1922" s="30" t="n"/>
      <c r="CF1922" s="64">
        <f>CD1922*CI1922</f>
        <v/>
      </c>
      <c r="CG1922" s="65">
        <f>F1922-BY1922+1</f>
        <v/>
      </c>
      <c r="CH1922" s="64">
        <f>CE1922*16</f>
        <v/>
      </c>
      <c r="CI1922" s="66">
        <f>VLOOKUP(A1922,[1]DATA!$A$6:$AI$331,34,0)</f>
        <v/>
      </c>
      <c r="CJ1922" s="67">
        <f>VLOOKUP(A1922,[2]CHAMCONG!A$7:CI$333,79,0)</f>
        <v/>
      </c>
      <c r="CK1922" s="68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62">
        <f>COUNTIF($G1923:$BP1923,"a")+COUNTIF($G1923:$BP1923,"r0,a5")/2+COUNTIF($G1923:$BP1923,"p5,a5")/2</f>
        <v/>
      </c>
      <c r="BR1923" s="62">
        <f>COUNTIF($G1923:$BP1923,"d")+COUNTIF($G1923:$BP1923,"r0,d5")/2+COUNTIF($G1923:$BP1923,"p5,d5")/2</f>
        <v/>
      </c>
      <c r="BS1923" s="62">
        <f>COUNTIF($G1923:$BP1923,"b")+COUNTIF($G1923:$BP1923,"r0,b5")/2+COUNTIF($G1923:$BP1923,"p5,b5")/2</f>
        <v/>
      </c>
      <c r="BT1923" s="62">
        <f>COUNTIF($G1923:$BP1923,"c")+COUNTIF($G1923:$BP1923,"r0,c5")/2+COUNTIF($G1923:$BP1923,"p5,c5")/2</f>
        <v/>
      </c>
      <c r="BU1923" s="62">
        <f>COUNTIF($G1923:$BP1923,"KH")+COUNTIF($G1923:$BP1923,"TL")+COUNTIF($G1923:$BP1923,"L")</f>
        <v/>
      </c>
      <c r="BV1923" s="62" t="n"/>
      <c r="BW1923" s="62">
        <f>COUNTIF($G1923:$BP1923,"hh")</f>
        <v/>
      </c>
      <c r="BX1923" s="62">
        <f>COUNTIF($G1923:$BP1923,"nt7")</f>
        <v/>
      </c>
      <c r="BY1923" s="62">
        <f>COUNTIF($G1923:$BP1923,"P")+COUNTIF($G1923:$BP1923,"p5,a5")/2+COUNTIF($G1923:$BP1923,"p5,b5")/2+COUNTIF($G1923:$BP1923,"p5,c5")/2+COUNTIF($G1923:$BP1923,"p5,d5")/2</f>
        <v/>
      </c>
      <c r="BZ1923" s="63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4">
        <f>IF(BZ1923&gt;25,4,IF(BZ1923&gt;18,3,IF(BZ1923&gt;12,2,IF(BZ1923&gt;4,1,0))))-BX1923-2+1</f>
        <v/>
      </c>
      <c r="CE1923" s="30" t="n"/>
      <c r="CF1923" s="64">
        <f>CD1923*CI1923</f>
        <v/>
      </c>
      <c r="CG1923" s="65">
        <f>F1923-BY1923+1</f>
        <v/>
      </c>
      <c r="CH1923" s="64">
        <f>CE1923*16</f>
        <v/>
      </c>
      <c r="CI1923" s="66">
        <f>VLOOKUP(A1923,[1]DATA!$A$6:$AI$331,34,0)</f>
        <v/>
      </c>
      <c r="CJ1923" s="67">
        <f>VLOOKUP(A1923,[2]CHAMCONG!A$7:CI$333,79,0)</f>
        <v/>
      </c>
      <c r="CK1923" s="68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62">
        <f>COUNTIF($G1924:$BP1924,"a")+COUNTIF($G1924:$BP1924,"r0,a5")/2+COUNTIF($G1924:$BP1924,"p5,a5")/2</f>
        <v/>
      </c>
      <c r="BR1924" s="62">
        <f>COUNTIF($G1924:$BP1924,"d")+COUNTIF($G1924:$BP1924,"r0,d5")/2+COUNTIF($G1924:$BP1924,"p5,d5")/2</f>
        <v/>
      </c>
      <c r="BS1924" s="62">
        <f>COUNTIF($G1924:$BP1924,"b")+COUNTIF($G1924:$BP1924,"r0,b5")/2+COUNTIF($G1924:$BP1924,"p5,b5")/2</f>
        <v/>
      </c>
      <c r="BT1924" s="62">
        <f>COUNTIF($G1924:$BP1924,"c")+COUNTIF($G1924:$BP1924,"r0,c5")/2+COUNTIF($G1924:$BP1924,"p5,c5")/2</f>
        <v/>
      </c>
      <c r="BU1924" s="62">
        <f>COUNTIF($G1924:$BP1924,"KH")+COUNTIF($G1924:$BP1924,"TL")+COUNTIF($G1924:$BP1924,"L")</f>
        <v/>
      </c>
      <c r="BV1924" s="62" t="n"/>
      <c r="BW1924" s="62">
        <f>COUNTIF($G1924:$BP1924,"hh")</f>
        <v/>
      </c>
      <c r="BX1924" s="62">
        <f>COUNTIF($G1924:$BP1924,"nt7")</f>
        <v/>
      </c>
      <c r="BY1924" s="62">
        <f>COUNTIF($G1924:$BP1924,"P")+COUNTIF($G1924:$BP1924,"p5,a5")/2+COUNTIF($G1924:$BP1924,"p5,b5")/2+COUNTIF($G1924:$BP1924,"p5,c5")/2+COUNTIF($G1924:$BP1924,"p5,d5")/2</f>
        <v/>
      </c>
      <c r="BZ1924" s="63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4">
        <f>IF(BZ1924&gt;25,4,IF(BZ1924&gt;18,3,IF(BZ1924&gt;12,2,IF(BZ1924&gt;4,1,0))))-BX1924-2+1</f>
        <v/>
      </c>
      <c r="CE1924" s="30" t="n"/>
      <c r="CF1924" s="64">
        <f>CD1924*CI1924</f>
        <v/>
      </c>
      <c r="CG1924" s="65">
        <f>F1924-BY1924+1</f>
        <v/>
      </c>
      <c r="CH1924" s="64">
        <f>CE1924*16</f>
        <v/>
      </c>
      <c r="CI1924" s="66">
        <f>VLOOKUP(A1924,[1]DATA!$A$6:$AI$331,34,0)</f>
        <v/>
      </c>
      <c r="CJ1924" s="67">
        <f>VLOOKUP(A1924,[2]CHAMCONG!A$7:CI$333,79,0)</f>
        <v/>
      </c>
      <c r="CK1924" s="68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62">
        <f>COUNTIF($G1925:$BP1925,"a")+COUNTIF($G1925:$BP1925,"r0,a5")/2+COUNTIF($G1925:$BP1925,"p5,a5")/2</f>
        <v/>
      </c>
      <c r="BR1925" s="62">
        <f>COUNTIF($G1925:$BP1925,"d")+COUNTIF($G1925:$BP1925,"r0,d5")/2+COUNTIF($G1925:$BP1925,"p5,d5")/2</f>
        <v/>
      </c>
      <c r="BS1925" s="62">
        <f>COUNTIF($G1925:$BP1925,"b")+COUNTIF($G1925:$BP1925,"r0,b5")/2+COUNTIF($G1925:$BP1925,"p5,b5")/2</f>
        <v/>
      </c>
      <c r="BT1925" s="62">
        <f>COUNTIF($G1925:$BP1925,"c")+COUNTIF($G1925:$BP1925,"r0,c5")/2+COUNTIF($G1925:$BP1925,"p5,c5")/2</f>
        <v/>
      </c>
      <c r="BU1925" s="62">
        <f>COUNTIF($G1925:$BP1925,"KH")+COUNTIF($G1925:$BP1925,"TL")+COUNTIF($G1925:$BP1925,"L")</f>
        <v/>
      </c>
      <c r="BV1925" s="62" t="n"/>
      <c r="BW1925" s="62">
        <f>COUNTIF($G1925:$BP1925,"hh")</f>
        <v/>
      </c>
      <c r="BX1925" s="62">
        <f>COUNTIF($G1925:$BP1925,"nt7")</f>
        <v/>
      </c>
      <c r="BY1925" s="62">
        <f>COUNTIF($G1925:$BP1925,"P")+COUNTIF($G1925:$BP1925,"p5,a5")/2+COUNTIF($G1925:$BP1925,"p5,b5")/2+COUNTIF($G1925:$BP1925,"p5,c5")/2+COUNTIF($G1925:$BP1925,"p5,d5")/2</f>
        <v/>
      </c>
      <c r="BZ1925" s="63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4">
        <f>IF(BZ1925&gt;25,4,IF(BZ1925&gt;18,3,IF(BZ1925&gt;12,2,IF(BZ1925&gt;4,1,0))))-BX1925-2+1</f>
        <v/>
      </c>
      <c r="CE1925" s="30" t="n"/>
      <c r="CF1925" s="64">
        <f>CD1925*CI1925</f>
        <v/>
      </c>
      <c r="CG1925" s="65">
        <f>F1925-BY1925+1</f>
        <v/>
      </c>
      <c r="CH1925" s="64">
        <f>CE1925*16</f>
        <v/>
      </c>
      <c r="CI1925" s="66">
        <f>VLOOKUP(A1925,[1]DATA!$A$6:$AI$331,34,0)</f>
        <v/>
      </c>
      <c r="CJ1925" s="67">
        <f>VLOOKUP(A1925,[2]CHAMCONG!A$7:CI$333,79,0)</f>
        <v/>
      </c>
      <c r="CK1925" s="68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62">
        <f>COUNTIF($G1926:$BP1926,"a")+COUNTIF($G1926:$BP1926,"r0,a5")/2+COUNTIF($G1926:$BP1926,"p5,a5")/2</f>
        <v/>
      </c>
      <c r="BR1926" s="62">
        <f>COUNTIF($G1926:$BP1926,"d")+COUNTIF($G1926:$BP1926,"r0,d5")/2+COUNTIF($G1926:$BP1926,"p5,d5")/2</f>
        <v/>
      </c>
      <c r="BS1926" s="62">
        <f>COUNTIF($G1926:$BP1926,"b")+COUNTIF($G1926:$BP1926,"r0,b5")/2+COUNTIF($G1926:$BP1926,"p5,b5")/2</f>
        <v/>
      </c>
      <c r="BT1926" s="62">
        <f>COUNTIF($G1926:$BP1926,"c")+COUNTIF($G1926:$BP1926,"r0,c5")/2+COUNTIF($G1926:$BP1926,"p5,c5")/2</f>
        <v/>
      </c>
      <c r="BU1926" s="62">
        <f>COUNTIF($G1926:$BP1926,"KH")+COUNTIF($G1926:$BP1926,"TL")+COUNTIF($G1926:$BP1926,"L")</f>
        <v/>
      </c>
      <c r="BV1926" s="62" t="n"/>
      <c r="BW1926" s="62">
        <f>COUNTIF($G1926:$BP1926,"hh")</f>
        <v/>
      </c>
      <c r="BX1926" s="62">
        <f>COUNTIF($G1926:$BP1926,"nt7")</f>
        <v/>
      </c>
      <c r="BY1926" s="62">
        <f>COUNTIF($G1926:$BP1926,"P")+COUNTIF($G1926:$BP1926,"p5,a5")/2+COUNTIF($G1926:$BP1926,"p5,b5")/2+COUNTIF($G1926:$BP1926,"p5,c5")/2+COUNTIF($G1926:$BP1926,"p5,d5")/2</f>
        <v/>
      </c>
      <c r="BZ1926" s="63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4">
        <f>IF(BZ1926&gt;25,4,IF(BZ1926&gt;18,3,IF(BZ1926&gt;12,2,IF(BZ1926&gt;4,1,0))))-BX1926-2+1</f>
        <v/>
      </c>
      <c r="CE1926" s="30" t="n"/>
      <c r="CF1926" s="64">
        <f>CD1926*CI1926</f>
        <v/>
      </c>
      <c r="CG1926" s="65">
        <f>F1926-BY1926+1</f>
        <v/>
      </c>
      <c r="CH1926" s="64">
        <f>CE1926*16</f>
        <v/>
      </c>
      <c r="CI1926" s="66">
        <f>VLOOKUP(A1926,[1]DATA!$A$6:$AI$331,34,0)</f>
        <v/>
      </c>
      <c r="CJ1926" s="67">
        <f>VLOOKUP(A1926,[2]CHAMCONG!A$7:CI$333,79,0)</f>
        <v/>
      </c>
      <c r="CK1926" s="68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62">
        <f>COUNTIF($G1927:$BP1927,"a")+COUNTIF($G1927:$BP1927,"r0,a5")/2+COUNTIF($G1927:$BP1927,"p5,a5")/2</f>
        <v/>
      </c>
      <c r="BR1927" s="62">
        <f>COUNTIF($G1927:$BP1927,"d")+COUNTIF($G1927:$BP1927,"r0,d5")/2+COUNTIF($G1927:$BP1927,"p5,d5")/2</f>
        <v/>
      </c>
      <c r="BS1927" s="62">
        <f>COUNTIF($G1927:$BP1927,"b")+COUNTIF($G1927:$BP1927,"r0,b5")/2+COUNTIF($G1927:$BP1927,"p5,b5")/2</f>
        <v/>
      </c>
      <c r="BT1927" s="62">
        <f>COUNTIF($G1927:$BP1927,"c")+COUNTIF($G1927:$BP1927,"r0,c5")/2+COUNTIF($G1927:$BP1927,"p5,c5")/2</f>
        <v/>
      </c>
      <c r="BU1927" s="62">
        <f>COUNTIF($G1927:$BP1927,"KH")+COUNTIF($G1927:$BP1927,"TL")+COUNTIF($G1927:$BP1927,"L")</f>
        <v/>
      </c>
      <c r="BV1927" s="62" t="n"/>
      <c r="BW1927" s="62">
        <f>COUNTIF($G1927:$BP1927,"hh")</f>
        <v/>
      </c>
      <c r="BX1927" s="62">
        <f>COUNTIF($G1927:$BP1927,"nt7")</f>
        <v/>
      </c>
      <c r="BY1927" s="62">
        <f>COUNTIF($G1927:$BP1927,"P")+COUNTIF($G1927:$BP1927,"p5,a5")/2+COUNTIF($G1927:$BP1927,"p5,b5")/2+COUNTIF($G1927:$BP1927,"p5,c5")/2+COUNTIF($G1927:$BP1927,"p5,d5")/2</f>
        <v/>
      </c>
      <c r="BZ1927" s="63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4">
        <f>IF(BZ1927&gt;25,4,IF(BZ1927&gt;18,3,IF(BZ1927&gt;12,2,IF(BZ1927&gt;4,1,0))))-BX1927-2+1</f>
        <v/>
      </c>
      <c r="CE1927" s="30" t="n"/>
      <c r="CF1927" s="64">
        <f>CD1927*CI1927</f>
        <v/>
      </c>
      <c r="CG1927" s="65">
        <f>F1927-BY1927+1</f>
        <v/>
      </c>
      <c r="CH1927" s="64">
        <f>CE1927*16</f>
        <v/>
      </c>
      <c r="CI1927" s="66">
        <f>VLOOKUP(A1927,[1]DATA!$A$6:$AI$331,34,0)</f>
        <v/>
      </c>
      <c r="CJ1927" s="67">
        <f>VLOOKUP(A1927,[2]CHAMCONG!A$7:CI$333,79,0)</f>
        <v/>
      </c>
      <c r="CK1927" s="68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62">
        <f>COUNTIF($G1928:$BP1928,"a")+COUNTIF($G1928:$BP1928,"r0,a5")/2+COUNTIF($G1928:$BP1928,"p5,a5")/2</f>
        <v/>
      </c>
      <c r="BR1928" s="62">
        <f>COUNTIF($G1928:$BP1928,"d")+COUNTIF($G1928:$BP1928,"r0,d5")/2+COUNTIF($G1928:$BP1928,"p5,d5")/2</f>
        <v/>
      </c>
      <c r="BS1928" s="62">
        <f>COUNTIF($G1928:$BP1928,"b")+COUNTIF($G1928:$BP1928,"r0,b5")/2+COUNTIF($G1928:$BP1928,"p5,b5")/2</f>
        <v/>
      </c>
      <c r="BT1928" s="62">
        <f>COUNTIF($G1928:$BP1928,"c")+COUNTIF($G1928:$BP1928,"r0,c5")/2+COUNTIF($G1928:$BP1928,"p5,c5")/2</f>
        <v/>
      </c>
      <c r="BU1928" s="62">
        <f>COUNTIF($G1928:$BP1928,"KH")+COUNTIF($G1928:$BP1928,"TL")+COUNTIF($G1928:$BP1928,"L")</f>
        <v/>
      </c>
      <c r="BV1928" s="62" t="n"/>
      <c r="BW1928" s="62">
        <f>COUNTIF($G1928:$BP1928,"hh")</f>
        <v/>
      </c>
      <c r="BX1928" s="62">
        <f>COUNTIF($G1928:$BP1928,"nt7")</f>
        <v/>
      </c>
      <c r="BY1928" s="62">
        <f>COUNTIF($G1928:$BP1928,"P")+COUNTIF($G1928:$BP1928,"p5,a5")/2+COUNTIF($G1928:$BP1928,"p5,b5")/2+COUNTIF($G1928:$BP1928,"p5,c5")/2+COUNTIF($G1928:$BP1928,"p5,d5")/2</f>
        <v/>
      </c>
      <c r="BZ1928" s="63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4">
        <f>IF(BZ1928&gt;25,4,IF(BZ1928&gt;18,3,IF(BZ1928&gt;12,2,IF(BZ1928&gt;4,1,0))))-BX1928-2+1</f>
        <v/>
      </c>
      <c r="CE1928" s="30" t="n"/>
      <c r="CF1928" s="64">
        <f>CD1928*CI1928</f>
        <v/>
      </c>
      <c r="CG1928" s="65">
        <f>F1928-BY1928+1</f>
        <v/>
      </c>
      <c r="CH1928" s="64">
        <f>CE1928*16</f>
        <v/>
      </c>
      <c r="CI1928" s="66">
        <f>VLOOKUP(A1928,[1]DATA!$A$6:$AI$331,34,0)</f>
        <v/>
      </c>
      <c r="CJ1928" s="67">
        <f>VLOOKUP(A1928,[2]CHAMCONG!A$7:CI$333,79,0)</f>
        <v/>
      </c>
      <c r="CK1928" s="68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62">
        <f>COUNTIF($G1929:$BP1929,"a")+COUNTIF($G1929:$BP1929,"r0,a5")/2+COUNTIF($G1929:$BP1929,"p5,a5")/2</f>
        <v/>
      </c>
      <c r="BR1929" s="62">
        <f>COUNTIF($G1929:$BP1929,"d")+COUNTIF($G1929:$BP1929,"r0,d5")/2+COUNTIF($G1929:$BP1929,"p5,d5")/2</f>
        <v/>
      </c>
      <c r="BS1929" s="62">
        <f>COUNTIF($G1929:$BP1929,"b")+COUNTIF($G1929:$BP1929,"r0,b5")/2+COUNTIF($G1929:$BP1929,"p5,b5")/2</f>
        <v/>
      </c>
      <c r="BT1929" s="62">
        <f>COUNTIF($G1929:$BP1929,"c")+COUNTIF($G1929:$BP1929,"r0,c5")/2+COUNTIF($G1929:$BP1929,"p5,c5")/2</f>
        <v/>
      </c>
      <c r="BU1929" s="62">
        <f>COUNTIF($G1929:$BP1929,"KH")+COUNTIF($G1929:$BP1929,"TL")+COUNTIF($G1929:$BP1929,"L")</f>
        <v/>
      </c>
      <c r="BV1929" s="62" t="n"/>
      <c r="BW1929" s="62">
        <f>COUNTIF($G1929:$BP1929,"hh")</f>
        <v/>
      </c>
      <c r="BX1929" s="62">
        <f>COUNTIF($G1929:$BP1929,"nt7")</f>
        <v/>
      </c>
      <c r="BY1929" s="62">
        <f>COUNTIF($G1929:$BP1929,"P")+COUNTIF($G1929:$BP1929,"p5,a5")/2+COUNTIF($G1929:$BP1929,"p5,b5")/2+COUNTIF($G1929:$BP1929,"p5,c5")/2+COUNTIF($G1929:$BP1929,"p5,d5")/2</f>
        <v/>
      </c>
      <c r="BZ1929" s="63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4">
        <f>IF(BZ1929&gt;25,4,IF(BZ1929&gt;18,3,IF(BZ1929&gt;12,2,IF(BZ1929&gt;4,1,0))))-BX1929-2+1</f>
        <v/>
      </c>
      <c r="CE1929" s="30" t="n"/>
      <c r="CF1929" s="64">
        <f>CD1929*CI1929</f>
        <v/>
      </c>
      <c r="CG1929" s="65">
        <f>F1929-BY1929+1</f>
        <v/>
      </c>
      <c r="CH1929" s="64">
        <f>CE1929*16</f>
        <v/>
      </c>
      <c r="CI1929" s="66">
        <f>VLOOKUP(A1929,[1]DATA!$A$6:$AI$331,34,0)</f>
        <v/>
      </c>
      <c r="CJ1929" s="67">
        <f>VLOOKUP(A1929,[2]CHAMCONG!A$7:CI$333,79,0)</f>
        <v/>
      </c>
      <c r="CK1929" s="68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62">
        <f>COUNTIF($G1930:$BP1930,"a")+COUNTIF($G1930:$BP1930,"r0,a5")/2+COUNTIF($G1930:$BP1930,"p5,a5")/2</f>
        <v/>
      </c>
      <c r="BR1930" s="62">
        <f>COUNTIF($G1930:$BP1930,"d")+COUNTIF($G1930:$BP1930,"r0,d5")/2+COUNTIF($G1930:$BP1930,"p5,d5")/2</f>
        <v/>
      </c>
      <c r="BS1930" s="62">
        <f>COUNTIF($G1930:$BP1930,"b")+COUNTIF($G1930:$BP1930,"r0,b5")/2+COUNTIF($G1930:$BP1930,"p5,b5")/2</f>
        <v/>
      </c>
      <c r="BT1930" s="62">
        <f>COUNTIF($G1930:$BP1930,"c")+COUNTIF($G1930:$BP1930,"r0,c5")/2+COUNTIF($G1930:$BP1930,"p5,c5")/2</f>
        <v/>
      </c>
      <c r="BU1930" s="62">
        <f>COUNTIF($G1930:$BP1930,"KH")+COUNTIF($G1930:$BP1930,"TL")+COUNTIF($G1930:$BP1930,"L")</f>
        <v/>
      </c>
      <c r="BV1930" s="62" t="n"/>
      <c r="BW1930" s="62">
        <f>COUNTIF($G1930:$BP1930,"hh")</f>
        <v/>
      </c>
      <c r="BX1930" s="62">
        <f>COUNTIF($G1930:$BP1930,"nt7")</f>
        <v/>
      </c>
      <c r="BY1930" s="62">
        <f>COUNTIF($G1930:$BP1930,"P")+COUNTIF($G1930:$BP1930,"p5,a5")/2+COUNTIF($G1930:$BP1930,"p5,b5")/2+COUNTIF($G1930:$BP1930,"p5,c5")/2+COUNTIF($G1930:$BP1930,"p5,d5")/2</f>
        <v/>
      </c>
      <c r="BZ1930" s="63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4">
        <f>IF(BZ1930&gt;25,4,IF(BZ1930&gt;18,3,IF(BZ1930&gt;12,2,IF(BZ1930&gt;4,1,0))))-BX1930-2+1</f>
        <v/>
      </c>
      <c r="CE1930" s="30" t="n"/>
      <c r="CF1930" s="64">
        <f>CD1930*CI1930</f>
        <v/>
      </c>
      <c r="CG1930" s="65">
        <f>F1930-BY1930+1</f>
        <v/>
      </c>
      <c r="CH1930" s="64">
        <f>CE1930*16</f>
        <v/>
      </c>
      <c r="CI1930" s="66">
        <f>VLOOKUP(A1930,[1]DATA!$A$6:$AI$331,34,0)</f>
        <v/>
      </c>
      <c r="CJ1930" s="67">
        <f>VLOOKUP(A1930,[2]CHAMCONG!A$7:CI$333,79,0)</f>
        <v/>
      </c>
      <c r="CK1930" s="68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62">
        <f>COUNTIF($G1931:$BP1931,"a")+COUNTIF($G1931:$BP1931,"r0,a5")/2+COUNTIF($G1931:$BP1931,"p5,a5")/2</f>
        <v/>
      </c>
      <c r="BR1931" s="62">
        <f>COUNTIF($G1931:$BP1931,"d")+COUNTIF($G1931:$BP1931,"r0,d5")/2+COUNTIF($G1931:$BP1931,"p5,d5")/2</f>
        <v/>
      </c>
      <c r="BS1931" s="62">
        <f>COUNTIF($G1931:$BP1931,"b")+COUNTIF($G1931:$BP1931,"r0,b5")/2+COUNTIF($G1931:$BP1931,"p5,b5")/2</f>
        <v/>
      </c>
      <c r="BT1931" s="62">
        <f>COUNTIF($G1931:$BP1931,"c")+COUNTIF($G1931:$BP1931,"r0,c5")/2+COUNTIF($G1931:$BP1931,"p5,c5")/2</f>
        <v/>
      </c>
      <c r="BU1931" s="62">
        <f>COUNTIF($G1931:$BP1931,"KH")+COUNTIF($G1931:$BP1931,"TL")+COUNTIF($G1931:$BP1931,"L")</f>
        <v/>
      </c>
      <c r="BV1931" s="62" t="n"/>
      <c r="BW1931" s="62">
        <f>COUNTIF($G1931:$BP1931,"hh")</f>
        <v/>
      </c>
      <c r="BX1931" s="62">
        <f>COUNTIF($G1931:$BP1931,"nt7")</f>
        <v/>
      </c>
      <c r="BY1931" s="62">
        <f>COUNTIF($G1931:$BP1931,"P")+COUNTIF($G1931:$BP1931,"p5,a5")/2+COUNTIF($G1931:$BP1931,"p5,b5")/2+COUNTIF($G1931:$BP1931,"p5,c5")/2+COUNTIF($G1931:$BP1931,"p5,d5")/2</f>
        <v/>
      </c>
      <c r="BZ1931" s="63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4">
        <f>IF(BZ1931&gt;25,4,IF(BZ1931&gt;18,3,IF(BZ1931&gt;12,2,IF(BZ1931&gt;4,1,0))))-BX1931-2+1</f>
        <v/>
      </c>
      <c r="CE1931" s="30" t="n"/>
      <c r="CF1931" s="64">
        <f>CD1931*CI1931</f>
        <v/>
      </c>
      <c r="CG1931" s="65">
        <f>F1931-BY1931+1</f>
        <v/>
      </c>
      <c r="CH1931" s="64">
        <f>CE1931*16</f>
        <v/>
      </c>
      <c r="CI1931" s="66">
        <f>VLOOKUP(A1931,[1]DATA!$A$6:$AI$331,34,0)</f>
        <v/>
      </c>
      <c r="CJ1931" s="67">
        <f>VLOOKUP(A1931,[2]CHAMCONG!A$7:CI$333,79,0)</f>
        <v/>
      </c>
      <c r="CK1931" s="68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62">
        <f>COUNTIF($G1932:$BP1932,"a")+COUNTIF($G1932:$BP1932,"r0,a5")/2+COUNTIF($G1932:$BP1932,"p5,a5")/2</f>
        <v/>
      </c>
      <c r="BR1932" s="62">
        <f>COUNTIF($G1932:$BP1932,"d")+COUNTIF($G1932:$BP1932,"r0,d5")/2+COUNTIF($G1932:$BP1932,"p5,d5")/2</f>
        <v/>
      </c>
      <c r="BS1932" s="62">
        <f>COUNTIF($G1932:$BP1932,"b")+COUNTIF($G1932:$BP1932,"r0,b5")/2+COUNTIF($G1932:$BP1932,"p5,b5")/2</f>
        <v/>
      </c>
      <c r="BT1932" s="62">
        <f>COUNTIF($G1932:$BP1932,"c")+COUNTIF($G1932:$BP1932,"r0,c5")/2+COUNTIF($G1932:$BP1932,"p5,c5")/2</f>
        <v/>
      </c>
      <c r="BU1932" s="62">
        <f>COUNTIF($G1932:$BP1932,"KH")+COUNTIF($G1932:$BP1932,"TL")+COUNTIF($G1932:$BP1932,"L")</f>
        <v/>
      </c>
      <c r="BV1932" s="62" t="n"/>
      <c r="BW1932" s="62">
        <f>COUNTIF($G1932:$BP1932,"hh")</f>
        <v/>
      </c>
      <c r="BX1932" s="62">
        <f>COUNTIF($G1932:$BP1932,"nt7")</f>
        <v/>
      </c>
      <c r="BY1932" s="62">
        <f>COUNTIF($G1932:$BP1932,"P")+COUNTIF($G1932:$BP1932,"p5,a5")/2+COUNTIF($G1932:$BP1932,"p5,b5")/2+COUNTIF($G1932:$BP1932,"p5,c5")/2+COUNTIF($G1932:$BP1932,"p5,d5")/2</f>
        <v/>
      </c>
      <c r="BZ1932" s="63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4">
        <f>IF(BZ1932&gt;25,4,IF(BZ1932&gt;18,3,IF(BZ1932&gt;12,2,IF(BZ1932&gt;4,1,0))))-BX1932-2+1</f>
        <v/>
      </c>
      <c r="CE1932" s="30" t="n"/>
      <c r="CF1932" s="64">
        <f>CD1932*CI1932</f>
        <v/>
      </c>
      <c r="CG1932" s="65">
        <f>F1932-BY1932+1</f>
        <v/>
      </c>
      <c r="CH1932" s="64">
        <f>CE1932*16</f>
        <v/>
      </c>
      <c r="CI1932" s="66">
        <f>VLOOKUP(A1932,[1]DATA!$A$6:$AI$331,34,0)</f>
        <v/>
      </c>
      <c r="CJ1932" s="67">
        <f>VLOOKUP(A1932,[2]CHAMCONG!A$7:CI$333,79,0)</f>
        <v/>
      </c>
      <c r="CK1932" s="68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62">
        <f>COUNTIF($G1933:$BP1933,"a")+COUNTIF($G1933:$BP1933,"r0,a5")/2+COUNTIF($G1933:$BP1933,"p5,a5")/2</f>
        <v/>
      </c>
      <c r="BR1933" s="62">
        <f>COUNTIF($G1933:$BP1933,"d")+COUNTIF($G1933:$BP1933,"r0,d5")/2+COUNTIF($G1933:$BP1933,"p5,d5")/2</f>
        <v/>
      </c>
      <c r="BS1933" s="62">
        <f>COUNTIF($G1933:$BP1933,"b")+COUNTIF($G1933:$BP1933,"r0,b5")/2+COUNTIF($G1933:$BP1933,"p5,b5")/2</f>
        <v/>
      </c>
      <c r="BT1933" s="62">
        <f>COUNTIF($G1933:$BP1933,"c")+COUNTIF($G1933:$BP1933,"r0,c5")/2+COUNTIF($G1933:$BP1933,"p5,c5")/2</f>
        <v/>
      </c>
      <c r="BU1933" s="62">
        <f>COUNTIF($G1933:$BP1933,"KH")+COUNTIF($G1933:$BP1933,"TL")+COUNTIF($G1933:$BP1933,"L")</f>
        <v/>
      </c>
      <c r="BV1933" s="62" t="n"/>
      <c r="BW1933" s="62">
        <f>COUNTIF($G1933:$BP1933,"hh")</f>
        <v/>
      </c>
      <c r="BX1933" s="62">
        <f>COUNTIF($G1933:$BP1933,"nt7")</f>
        <v/>
      </c>
      <c r="BY1933" s="62">
        <f>COUNTIF($G1933:$BP1933,"P")+COUNTIF($G1933:$BP1933,"p5,a5")/2+COUNTIF($G1933:$BP1933,"p5,b5")/2+COUNTIF($G1933:$BP1933,"p5,c5")/2+COUNTIF($G1933:$BP1933,"p5,d5")/2</f>
        <v/>
      </c>
      <c r="BZ1933" s="63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4">
        <f>IF(BZ1933&gt;25,4,IF(BZ1933&gt;18,3,IF(BZ1933&gt;12,2,IF(BZ1933&gt;4,1,0))))-BX1933-2+1</f>
        <v/>
      </c>
      <c r="CE1933" s="30" t="n"/>
      <c r="CF1933" s="64">
        <f>CD1933*CI1933</f>
        <v/>
      </c>
      <c r="CG1933" s="65">
        <f>F1933-BY1933+1</f>
        <v/>
      </c>
      <c r="CH1933" s="64">
        <f>CE1933*16</f>
        <v/>
      </c>
      <c r="CI1933" s="66">
        <f>VLOOKUP(A1933,[1]DATA!$A$6:$AI$331,34,0)</f>
        <v/>
      </c>
      <c r="CJ1933" s="67">
        <f>VLOOKUP(A1933,[2]CHAMCONG!A$7:CI$333,79,0)</f>
        <v/>
      </c>
      <c r="CK1933" s="68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62">
        <f>COUNTIF($G1934:$BP1934,"a")+COUNTIF($G1934:$BP1934,"r0,a5")/2+COUNTIF($G1934:$BP1934,"p5,a5")/2</f>
        <v/>
      </c>
      <c r="BR1934" s="62">
        <f>COUNTIF($G1934:$BP1934,"d")+COUNTIF($G1934:$BP1934,"r0,d5")/2+COUNTIF($G1934:$BP1934,"p5,d5")/2</f>
        <v/>
      </c>
      <c r="BS1934" s="62">
        <f>COUNTIF($G1934:$BP1934,"b")+COUNTIF($G1934:$BP1934,"r0,b5")/2+COUNTIF($G1934:$BP1934,"p5,b5")/2</f>
        <v/>
      </c>
      <c r="BT1934" s="62">
        <f>COUNTIF($G1934:$BP1934,"c")+COUNTIF($G1934:$BP1934,"r0,c5")/2+COUNTIF($G1934:$BP1934,"p5,c5")/2</f>
        <v/>
      </c>
      <c r="BU1934" s="62">
        <f>COUNTIF($G1934:$BP1934,"KH")+COUNTIF($G1934:$BP1934,"TL")+COUNTIF($G1934:$BP1934,"L")</f>
        <v/>
      </c>
      <c r="BV1934" s="62" t="n"/>
      <c r="BW1934" s="62">
        <f>COUNTIF($G1934:$BP1934,"hh")</f>
        <v/>
      </c>
      <c r="BX1934" s="62">
        <f>COUNTIF($G1934:$BP1934,"nt7")</f>
        <v/>
      </c>
      <c r="BY1934" s="62">
        <f>COUNTIF($G1934:$BP1934,"P")+COUNTIF($G1934:$BP1934,"p5,a5")/2+COUNTIF($G1934:$BP1934,"p5,b5")/2+COUNTIF($G1934:$BP1934,"p5,c5")/2+COUNTIF($G1934:$BP1934,"p5,d5")/2</f>
        <v/>
      </c>
      <c r="BZ1934" s="63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4">
        <f>IF(BZ1934&gt;25,4,IF(BZ1934&gt;18,3,IF(BZ1934&gt;12,2,IF(BZ1934&gt;4,1,0))))-BX1934-2+1</f>
        <v/>
      </c>
      <c r="CE1934" s="30" t="n"/>
      <c r="CF1934" s="64">
        <f>CD1934*CI1934</f>
        <v/>
      </c>
      <c r="CG1934" s="65">
        <f>F1934-BY1934+1</f>
        <v/>
      </c>
      <c r="CH1934" s="64">
        <f>CE1934*16</f>
        <v/>
      </c>
      <c r="CI1934" s="66">
        <f>VLOOKUP(A1934,[1]DATA!$A$6:$AI$331,34,0)</f>
        <v/>
      </c>
      <c r="CJ1934" s="67">
        <f>VLOOKUP(A1934,[2]CHAMCONG!A$7:CI$333,79,0)</f>
        <v/>
      </c>
      <c r="CK1934" s="68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62">
        <f>COUNTIF($G1935:$BP1935,"a")+COUNTIF($G1935:$BP1935,"r0,a5")/2+COUNTIF($G1935:$BP1935,"p5,a5")/2</f>
        <v/>
      </c>
      <c r="BR1935" s="62">
        <f>COUNTIF($G1935:$BP1935,"d")+COUNTIF($G1935:$BP1935,"r0,d5")/2+COUNTIF($G1935:$BP1935,"p5,d5")/2</f>
        <v/>
      </c>
      <c r="BS1935" s="62">
        <f>COUNTIF($G1935:$BP1935,"b")+COUNTIF($G1935:$BP1935,"r0,b5")/2+COUNTIF($G1935:$BP1935,"p5,b5")/2</f>
        <v/>
      </c>
      <c r="BT1935" s="62">
        <f>COUNTIF($G1935:$BP1935,"c")+COUNTIF($G1935:$BP1935,"r0,c5")/2+COUNTIF($G1935:$BP1935,"p5,c5")/2</f>
        <v/>
      </c>
      <c r="BU1935" s="62">
        <f>COUNTIF($G1935:$BP1935,"KH")+COUNTIF($G1935:$BP1935,"TL")+COUNTIF($G1935:$BP1935,"L")</f>
        <v/>
      </c>
      <c r="BV1935" s="62" t="n"/>
      <c r="BW1935" s="62">
        <f>COUNTIF($G1935:$BP1935,"hh")</f>
        <v/>
      </c>
      <c r="BX1935" s="62">
        <f>COUNTIF($G1935:$BP1935,"nt7")</f>
        <v/>
      </c>
      <c r="BY1935" s="62">
        <f>COUNTIF($G1935:$BP1935,"P")+COUNTIF($G1935:$BP1935,"p5,a5")/2+COUNTIF($G1935:$BP1935,"p5,b5")/2+COUNTIF($G1935:$BP1935,"p5,c5")/2+COUNTIF($G1935:$BP1935,"p5,d5")/2</f>
        <v/>
      </c>
      <c r="BZ1935" s="63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4">
        <f>IF(BZ1935&gt;25,4,IF(BZ1935&gt;18,3,IF(BZ1935&gt;12,2,IF(BZ1935&gt;4,1,0))))-BX1935-2+1</f>
        <v/>
      </c>
      <c r="CE1935" s="30" t="n"/>
      <c r="CF1935" s="64">
        <f>CD1935*CI1935</f>
        <v/>
      </c>
      <c r="CG1935" s="65">
        <f>F1935-BY1935+1</f>
        <v/>
      </c>
      <c r="CH1935" s="64">
        <f>CE1935*16</f>
        <v/>
      </c>
      <c r="CI1935" s="66">
        <f>VLOOKUP(A1935,[1]DATA!$A$6:$AI$331,34,0)</f>
        <v/>
      </c>
      <c r="CJ1935" s="67">
        <f>VLOOKUP(A1935,[2]CHAMCONG!A$7:CI$333,79,0)</f>
        <v/>
      </c>
      <c r="CK1935" s="68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62">
        <f>COUNTIF($G1936:$BP1936,"a")+COUNTIF($G1936:$BP1936,"r0,a5")/2+COUNTIF($G1936:$BP1936,"p5,a5")/2</f>
        <v/>
      </c>
      <c r="BR1936" s="62">
        <f>COUNTIF($G1936:$BP1936,"d")+COUNTIF($G1936:$BP1936,"r0,d5")/2+COUNTIF($G1936:$BP1936,"p5,d5")/2</f>
        <v/>
      </c>
      <c r="BS1936" s="62">
        <f>COUNTIF($G1936:$BP1936,"b")+COUNTIF($G1936:$BP1936,"r0,b5")/2+COUNTIF($G1936:$BP1936,"p5,b5")/2</f>
        <v/>
      </c>
      <c r="BT1936" s="62">
        <f>COUNTIF($G1936:$BP1936,"c")+COUNTIF($G1936:$BP1936,"r0,c5")/2+COUNTIF($G1936:$BP1936,"p5,c5")/2</f>
        <v/>
      </c>
      <c r="BU1936" s="62">
        <f>COUNTIF($G1936:$BP1936,"KH")+COUNTIF($G1936:$BP1936,"TL")+COUNTIF($G1936:$BP1936,"L")</f>
        <v/>
      </c>
      <c r="BV1936" s="62" t="n"/>
      <c r="BW1936" s="62">
        <f>COUNTIF($G1936:$BP1936,"hh")</f>
        <v/>
      </c>
      <c r="BX1936" s="62">
        <f>COUNTIF($G1936:$BP1936,"nt7")</f>
        <v/>
      </c>
      <c r="BY1936" s="62">
        <f>COUNTIF($G1936:$BP1936,"P")+COUNTIF($G1936:$BP1936,"p5,a5")/2+COUNTIF($G1936:$BP1936,"p5,b5")/2+COUNTIF($G1936:$BP1936,"p5,c5")/2+COUNTIF($G1936:$BP1936,"p5,d5")/2</f>
        <v/>
      </c>
      <c r="BZ1936" s="63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4">
        <f>IF(BZ1936&gt;25,4,IF(BZ1936&gt;18,3,IF(BZ1936&gt;12,2,IF(BZ1936&gt;4,1,0))))-BX1936-2+1</f>
        <v/>
      </c>
      <c r="CE1936" s="30" t="n"/>
      <c r="CF1936" s="64">
        <f>CD1936*CI1936</f>
        <v/>
      </c>
      <c r="CG1936" s="65">
        <f>F1936-BY1936+1</f>
        <v/>
      </c>
      <c r="CH1936" s="64">
        <f>CE1936*16</f>
        <v/>
      </c>
      <c r="CI1936" s="66">
        <f>VLOOKUP(A1936,[1]DATA!$A$6:$AI$331,34,0)</f>
        <v/>
      </c>
      <c r="CJ1936" s="67">
        <f>VLOOKUP(A1936,[2]CHAMCONG!A$7:CI$333,79,0)</f>
        <v/>
      </c>
      <c r="CK1936" s="68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62">
        <f>COUNTIF($G1937:$BP1937,"a")+COUNTIF($G1937:$BP1937,"r0,a5")/2+COUNTIF($G1937:$BP1937,"p5,a5")/2</f>
        <v/>
      </c>
      <c r="BR1937" s="62">
        <f>COUNTIF($G1937:$BP1937,"d")+COUNTIF($G1937:$BP1937,"r0,d5")/2+COUNTIF($G1937:$BP1937,"p5,d5")/2</f>
        <v/>
      </c>
      <c r="BS1937" s="62">
        <f>COUNTIF($G1937:$BP1937,"b")+COUNTIF($G1937:$BP1937,"r0,b5")/2+COUNTIF($G1937:$BP1937,"p5,b5")/2</f>
        <v/>
      </c>
      <c r="BT1937" s="62">
        <f>COUNTIF($G1937:$BP1937,"c")+COUNTIF($G1937:$BP1937,"r0,c5")/2+COUNTIF($G1937:$BP1937,"p5,c5")/2</f>
        <v/>
      </c>
      <c r="BU1937" s="62">
        <f>COUNTIF($G1937:$BP1937,"KH")+COUNTIF($G1937:$BP1937,"TL")+COUNTIF($G1937:$BP1937,"L")</f>
        <v/>
      </c>
      <c r="BV1937" s="62" t="n"/>
      <c r="BW1937" s="62">
        <f>COUNTIF($G1937:$BP1937,"hh")</f>
        <v/>
      </c>
      <c r="BX1937" s="62">
        <f>COUNTIF($G1937:$BP1937,"nt7")</f>
        <v/>
      </c>
      <c r="BY1937" s="62">
        <f>COUNTIF($G1937:$BP1937,"P")+COUNTIF($G1937:$BP1937,"p5,a5")/2+COUNTIF($G1937:$BP1937,"p5,b5")/2+COUNTIF($G1937:$BP1937,"p5,c5")/2+COUNTIF($G1937:$BP1937,"p5,d5")/2</f>
        <v/>
      </c>
      <c r="BZ1937" s="63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4">
        <f>IF(BZ1937&gt;25,4,IF(BZ1937&gt;18,3,IF(BZ1937&gt;12,2,IF(BZ1937&gt;4,1,0))))-BX1937-2+1</f>
        <v/>
      </c>
      <c r="CE1937" s="30" t="n"/>
      <c r="CF1937" s="64">
        <f>CD1937*CI1937</f>
        <v/>
      </c>
      <c r="CG1937" s="65">
        <f>F1937-BY1937+1</f>
        <v/>
      </c>
      <c r="CH1937" s="64">
        <f>CE1937*16</f>
        <v/>
      </c>
      <c r="CI1937" s="66">
        <f>VLOOKUP(A1937,[1]DATA!$A$6:$AI$331,34,0)</f>
        <v/>
      </c>
      <c r="CJ1937" s="67">
        <f>VLOOKUP(A1937,[2]CHAMCONG!A$7:CI$333,79,0)</f>
        <v/>
      </c>
      <c r="CK1937" s="68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62">
        <f>COUNTIF($G1938:$BP1938,"a")+COUNTIF($G1938:$BP1938,"r0,a5")/2+COUNTIF($G1938:$BP1938,"p5,a5")/2</f>
        <v/>
      </c>
      <c r="BR1938" s="62">
        <f>COUNTIF($G1938:$BP1938,"d")+COUNTIF($G1938:$BP1938,"r0,d5")/2+COUNTIF($G1938:$BP1938,"p5,d5")/2</f>
        <v/>
      </c>
      <c r="BS1938" s="62">
        <f>COUNTIF($G1938:$BP1938,"b")+COUNTIF($G1938:$BP1938,"r0,b5")/2+COUNTIF($G1938:$BP1938,"p5,b5")/2</f>
        <v/>
      </c>
      <c r="BT1938" s="62">
        <f>COUNTIF($G1938:$BP1938,"c")+COUNTIF($G1938:$BP1938,"r0,c5")/2+COUNTIF($G1938:$BP1938,"p5,c5")/2</f>
        <v/>
      </c>
      <c r="BU1938" s="62">
        <f>COUNTIF($G1938:$BP1938,"KH")+COUNTIF($G1938:$BP1938,"TL")+COUNTIF($G1938:$BP1938,"L")</f>
        <v/>
      </c>
      <c r="BV1938" s="62" t="n"/>
      <c r="BW1938" s="62">
        <f>COUNTIF($G1938:$BP1938,"hh")</f>
        <v/>
      </c>
      <c r="BX1938" s="62">
        <f>COUNTIF($G1938:$BP1938,"nt7")</f>
        <v/>
      </c>
      <c r="BY1938" s="62">
        <f>COUNTIF($G1938:$BP1938,"P")+COUNTIF($G1938:$BP1938,"p5,a5")/2+COUNTIF($G1938:$BP1938,"p5,b5")/2+COUNTIF($G1938:$BP1938,"p5,c5")/2+COUNTIF($G1938:$BP1938,"p5,d5")/2</f>
        <v/>
      </c>
      <c r="BZ1938" s="63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4">
        <f>IF(BZ1938&gt;25,4,IF(BZ1938&gt;18,3,IF(BZ1938&gt;12,2,IF(BZ1938&gt;4,1,0))))-BX1938-2+1</f>
        <v/>
      </c>
      <c r="CE1938" s="30" t="n"/>
      <c r="CF1938" s="64">
        <f>CD1938*CI1938</f>
        <v/>
      </c>
      <c r="CG1938" s="65">
        <f>F1938-BY1938+1</f>
        <v/>
      </c>
      <c r="CH1938" s="64">
        <f>CE1938*16</f>
        <v/>
      </c>
      <c r="CI1938" s="66">
        <f>VLOOKUP(A1938,[1]DATA!$A$6:$AI$331,34,0)</f>
        <v/>
      </c>
      <c r="CJ1938" s="67">
        <f>VLOOKUP(A1938,[2]CHAMCONG!A$7:CI$333,79,0)</f>
        <v/>
      </c>
      <c r="CK1938" s="68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62">
        <f>COUNTIF($G1939:$BP1939,"a")+COUNTIF($G1939:$BP1939,"r0,a5")/2+COUNTIF($G1939:$BP1939,"p5,a5")/2</f>
        <v/>
      </c>
      <c r="BR1939" s="62">
        <f>COUNTIF($G1939:$BP1939,"d")+COUNTIF($G1939:$BP1939,"r0,d5")/2+COUNTIF($G1939:$BP1939,"p5,d5")/2</f>
        <v/>
      </c>
      <c r="BS1939" s="62">
        <f>COUNTIF($G1939:$BP1939,"b")+COUNTIF($G1939:$BP1939,"r0,b5")/2+COUNTIF($G1939:$BP1939,"p5,b5")/2</f>
        <v/>
      </c>
      <c r="BT1939" s="62">
        <f>COUNTIF($G1939:$BP1939,"c")+COUNTIF($G1939:$BP1939,"r0,c5")/2+COUNTIF($G1939:$BP1939,"p5,c5")/2</f>
        <v/>
      </c>
      <c r="BU1939" s="62">
        <f>COUNTIF($G1939:$BP1939,"KH")+COUNTIF($G1939:$BP1939,"TL")+COUNTIF($G1939:$BP1939,"L")</f>
        <v/>
      </c>
      <c r="BV1939" s="62" t="n"/>
      <c r="BW1939" s="62">
        <f>COUNTIF($G1939:$BP1939,"hh")</f>
        <v/>
      </c>
      <c r="BX1939" s="62">
        <f>COUNTIF($G1939:$BP1939,"nt7")</f>
        <v/>
      </c>
      <c r="BY1939" s="62">
        <f>COUNTIF($G1939:$BP1939,"P")+COUNTIF($G1939:$BP1939,"p5,a5")/2+COUNTIF($G1939:$BP1939,"p5,b5")/2+COUNTIF($G1939:$BP1939,"p5,c5")/2+COUNTIF($G1939:$BP1939,"p5,d5")/2</f>
        <v/>
      </c>
      <c r="BZ1939" s="63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4">
        <f>IF(BZ1939&gt;25,4,IF(BZ1939&gt;18,3,IF(BZ1939&gt;12,2,IF(BZ1939&gt;4,1,0))))-BX1939-2+1</f>
        <v/>
      </c>
      <c r="CE1939" s="30" t="n"/>
      <c r="CF1939" s="64">
        <f>CD1939*CI1939</f>
        <v/>
      </c>
      <c r="CG1939" s="65">
        <f>F1939-BY1939+1</f>
        <v/>
      </c>
      <c r="CH1939" s="64">
        <f>CE1939*16</f>
        <v/>
      </c>
      <c r="CI1939" s="66">
        <f>VLOOKUP(A1939,[1]DATA!$A$6:$AI$331,34,0)</f>
        <v/>
      </c>
      <c r="CJ1939" s="67">
        <f>VLOOKUP(A1939,[2]CHAMCONG!A$7:CI$333,79,0)</f>
        <v/>
      </c>
      <c r="CK1939" s="68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62">
        <f>COUNTIF($G1940:$BP1940,"a")+COUNTIF($G1940:$BP1940,"r0,a5")/2+COUNTIF($G1940:$BP1940,"p5,a5")/2</f>
        <v/>
      </c>
      <c r="BR1940" s="62">
        <f>COUNTIF($G1940:$BP1940,"d")+COUNTIF($G1940:$BP1940,"r0,d5")/2+COUNTIF($G1940:$BP1940,"p5,d5")/2</f>
        <v/>
      </c>
      <c r="BS1940" s="62">
        <f>COUNTIF($G1940:$BP1940,"b")+COUNTIF($G1940:$BP1940,"r0,b5")/2+COUNTIF($G1940:$BP1940,"p5,b5")/2</f>
        <v/>
      </c>
      <c r="BT1940" s="62">
        <f>COUNTIF($G1940:$BP1940,"c")+COUNTIF($G1940:$BP1940,"r0,c5")/2+COUNTIF($G1940:$BP1940,"p5,c5")/2</f>
        <v/>
      </c>
      <c r="BU1940" s="62">
        <f>COUNTIF($G1940:$BP1940,"KH")+COUNTIF($G1940:$BP1940,"TL")+COUNTIF($G1940:$BP1940,"L")</f>
        <v/>
      </c>
      <c r="BV1940" s="62" t="n"/>
      <c r="BW1940" s="62">
        <f>COUNTIF($G1940:$BP1940,"hh")</f>
        <v/>
      </c>
      <c r="BX1940" s="62">
        <f>COUNTIF($G1940:$BP1940,"nt7")</f>
        <v/>
      </c>
      <c r="BY1940" s="62">
        <f>COUNTIF($G1940:$BP1940,"P")+COUNTIF($G1940:$BP1940,"p5,a5")/2+COUNTIF($G1940:$BP1940,"p5,b5")/2+COUNTIF($G1940:$BP1940,"p5,c5")/2+COUNTIF($G1940:$BP1940,"p5,d5")/2</f>
        <v/>
      </c>
      <c r="BZ1940" s="63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4">
        <f>IF(BZ1940&gt;25,4,IF(BZ1940&gt;18,3,IF(BZ1940&gt;12,2,IF(BZ1940&gt;4,1,0))))-BX1940-2+1</f>
        <v/>
      </c>
      <c r="CE1940" s="30" t="n"/>
      <c r="CF1940" s="64">
        <f>CD1940*CI1940</f>
        <v/>
      </c>
      <c r="CG1940" s="65">
        <f>F1940-BY1940+1</f>
        <v/>
      </c>
      <c r="CH1940" s="64">
        <f>CE1940*16</f>
        <v/>
      </c>
      <c r="CI1940" s="66">
        <f>VLOOKUP(A1940,[1]DATA!$A$6:$AI$331,34,0)</f>
        <v/>
      </c>
      <c r="CJ1940" s="67">
        <f>VLOOKUP(A1940,[2]CHAMCONG!A$7:CI$333,79,0)</f>
        <v/>
      </c>
      <c r="CK1940" s="68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62">
        <f>COUNTIF($G1941:$BP1941,"a")+COUNTIF($G1941:$BP1941,"r0,a5")/2+COUNTIF($G1941:$BP1941,"p5,a5")/2</f>
        <v/>
      </c>
      <c r="BR1941" s="62">
        <f>COUNTIF($G1941:$BP1941,"d")+COUNTIF($G1941:$BP1941,"r0,d5")/2+COUNTIF($G1941:$BP1941,"p5,d5")/2</f>
        <v/>
      </c>
      <c r="BS1941" s="62">
        <f>COUNTIF($G1941:$BP1941,"b")+COUNTIF($G1941:$BP1941,"r0,b5")/2+COUNTIF($G1941:$BP1941,"p5,b5")/2</f>
        <v/>
      </c>
      <c r="BT1941" s="62">
        <f>COUNTIF($G1941:$BP1941,"c")+COUNTIF($G1941:$BP1941,"r0,c5")/2+COUNTIF($G1941:$BP1941,"p5,c5")/2</f>
        <v/>
      </c>
      <c r="BU1941" s="62">
        <f>COUNTIF($G1941:$BP1941,"KH")+COUNTIF($G1941:$BP1941,"TL")+COUNTIF($G1941:$BP1941,"L")</f>
        <v/>
      </c>
      <c r="BV1941" s="62" t="n"/>
      <c r="BW1941" s="62">
        <f>COUNTIF($G1941:$BP1941,"hh")</f>
        <v/>
      </c>
      <c r="BX1941" s="62">
        <f>COUNTIF($G1941:$BP1941,"nt7")</f>
        <v/>
      </c>
      <c r="BY1941" s="62">
        <f>COUNTIF($G1941:$BP1941,"P")+COUNTIF($G1941:$BP1941,"p5,a5")/2+COUNTIF($G1941:$BP1941,"p5,b5")/2+COUNTIF($G1941:$BP1941,"p5,c5")/2+COUNTIF($G1941:$BP1941,"p5,d5")/2</f>
        <v/>
      </c>
      <c r="BZ1941" s="63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4">
        <f>IF(BZ1941&gt;25,4,IF(BZ1941&gt;18,3,IF(BZ1941&gt;12,2,IF(BZ1941&gt;4,1,0))))-BX1941-2+1</f>
        <v/>
      </c>
      <c r="CE1941" s="30" t="n"/>
      <c r="CF1941" s="64">
        <f>CD1941*CI1941</f>
        <v/>
      </c>
      <c r="CG1941" s="65">
        <f>F1941-BY1941+1</f>
        <v/>
      </c>
      <c r="CH1941" s="64">
        <f>CE1941*16</f>
        <v/>
      </c>
      <c r="CI1941" s="66">
        <f>VLOOKUP(A1941,[1]DATA!$A$6:$AI$331,34,0)</f>
        <v/>
      </c>
      <c r="CJ1941" s="67">
        <f>VLOOKUP(A1941,[2]CHAMCONG!A$7:CI$333,79,0)</f>
        <v/>
      </c>
      <c r="CK1941" s="68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62">
        <f>COUNTIF($G1942:$BP1942,"a")+COUNTIF($G1942:$BP1942,"r0,a5")/2+COUNTIF($G1942:$BP1942,"p5,a5")/2</f>
        <v/>
      </c>
      <c r="BR1942" s="62">
        <f>COUNTIF($G1942:$BP1942,"d")+COUNTIF($G1942:$BP1942,"r0,d5")/2+COUNTIF($G1942:$BP1942,"p5,d5")/2</f>
        <v/>
      </c>
      <c r="BS1942" s="62">
        <f>COUNTIF($G1942:$BP1942,"b")+COUNTIF($G1942:$BP1942,"r0,b5")/2+COUNTIF($G1942:$BP1942,"p5,b5")/2</f>
        <v/>
      </c>
      <c r="BT1942" s="62">
        <f>COUNTIF($G1942:$BP1942,"c")+COUNTIF($G1942:$BP1942,"r0,c5")/2+COUNTIF($G1942:$BP1942,"p5,c5")/2</f>
        <v/>
      </c>
      <c r="BU1942" s="62">
        <f>COUNTIF($G1942:$BP1942,"KH")+COUNTIF($G1942:$BP1942,"TL")+COUNTIF($G1942:$BP1942,"L")</f>
        <v/>
      </c>
      <c r="BV1942" s="62" t="n"/>
      <c r="BW1942" s="62">
        <f>COUNTIF($G1942:$BP1942,"hh")</f>
        <v/>
      </c>
      <c r="BX1942" s="62">
        <f>COUNTIF($G1942:$BP1942,"nt7")</f>
        <v/>
      </c>
      <c r="BY1942" s="62">
        <f>COUNTIF($G1942:$BP1942,"P")+COUNTIF($G1942:$BP1942,"p5,a5")/2+COUNTIF($G1942:$BP1942,"p5,b5")/2+COUNTIF($G1942:$BP1942,"p5,c5")/2+COUNTIF($G1942:$BP1942,"p5,d5")/2</f>
        <v/>
      </c>
      <c r="BZ1942" s="63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4">
        <f>IF(BZ1942&gt;25,4,IF(BZ1942&gt;18,3,IF(BZ1942&gt;12,2,IF(BZ1942&gt;4,1,0))))-BX1942-2+1</f>
        <v/>
      </c>
      <c r="CE1942" s="30" t="n"/>
      <c r="CF1942" s="64">
        <f>CD1942*CI1942</f>
        <v/>
      </c>
      <c r="CG1942" s="65">
        <f>F1942-BY1942+1</f>
        <v/>
      </c>
      <c r="CH1942" s="64">
        <f>CE1942*16</f>
        <v/>
      </c>
      <c r="CI1942" s="66">
        <f>VLOOKUP(A1942,[1]DATA!$A$6:$AI$331,34,0)</f>
        <v/>
      </c>
      <c r="CJ1942" s="67">
        <f>VLOOKUP(A1942,[2]CHAMCONG!A$7:CI$333,79,0)</f>
        <v/>
      </c>
      <c r="CK1942" s="68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62">
        <f>COUNTIF($G1943:$BP1943,"a")+COUNTIF($G1943:$BP1943,"r0,a5")/2+COUNTIF($G1943:$BP1943,"p5,a5")/2</f>
        <v/>
      </c>
      <c r="BR1943" s="62">
        <f>COUNTIF($G1943:$BP1943,"d")+COUNTIF($G1943:$BP1943,"r0,d5")/2+COUNTIF($G1943:$BP1943,"p5,d5")/2</f>
        <v/>
      </c>
      <c r="BS1943" s="62">
        <f>COUNTIF($G1943:$BP1943,"b")+COUNTIF($G1943:$BP1943,"r0,b5")/2+COUNTIF($G1943:$BP1943,"p5,b5")/2</f>
        <v/>
      </c>
      <c r="BT1943" s="62">
        <f>COUNTIF($G1943:$BP1943,"c")+COUNTIF($G1943:$BP1943,"r0,c5")/2+COUNTIF($G1943:$BP1943,"p5,c5")/2</f>
        <v/>
      </c>
      <c r="BU1943" s="62">
        <f>COUNTIF($G1943:$BP1943,"KH")+COUNTIF($G1943:$BP1943,"TL")+COUNTIF($G1943:$BP1943,"L")</f>
        <v/>
      </c>
      <c r="BV1943" s="62" t="n"/>
      <c r="BW1943" s="62">
        <f>COUNTIF($G1943:$BP1943,"hh")</f>
        <v/>
      </c>
      <c r="BX1943" s="62">
        <f>COUNTIF($G1943:$BP1943,"nt7")</f>
        <v/>
      </c>
      <c r="BY1943" s="62">
        <f>COUNTIF($G1943:$BP1943,"P")+COUNTIF($G1943:$BP1943,"p5,a5")/2+COUNTIF($G1943:$BP1943,"p5,b5")/2+COUNTIF($G1943:$BP1943,"p5,c5")/2+COUNTIF($G1943:$BP1943,"p5,d5")/2</f>
        <v/>
      </c>
      <c r="BZ1943" s="63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4">
        <f>IF(BZ1943&gt;25,4,IF(BZ1943&gt;18,3,IF(BZ1943&gt;12,2,IF(BZ1943&gt;4,1,0))))-BX1943-2+1</f>
        <v/>
      </c>
      <c r="CE1943" s="30" t="n"/>
      <c r="CF1943" s="64">
        <f>CD1943*CI1943</f>
        <v/>
      </c>
      <c r="CG1943" s="65">
        <f>F1943-BY1943+1</f>
        <v/>
      </c>
      <c r="CH1943" s="64">
        <f>CE1943*16</f>
        <v/>
      </c>
      <c r="CI1943" s="66">
        <f>VLOOKUP(A1943,[1]DATA!$A$6:$AI$331,34,0)</f>
        <v/>
      </c>
      <c r="CJ1943" s="67">
        <f>VLOOKUP(A1943,[2]CHAMCONG!A$7:CI$333,79,0)</f>
        <v/>
      </c>
      <c r="CK1943" s="68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62">
        <f>COUNTIF($G1944:$BP1944,"a")+COUNTIF($G1944:$BP1944,"r0,a5")/2+COUNTIF($G1944:$BP1944,"p5,a5")/2</f>
        <v/>
      </c>
      <c r="BR1944" s="62">
        <f>COUNTIF($G1944:$BP1944,"d")+COUNTIF($G1944:$BP1944,"r0,d5")/2+COUNTIF($G1944:$BP1944,"p5,d5")/2</f>
        <v/>
      </c>
      <c r="BS1944" s="62">
        <f>COUNTIF($G1944:$BP1944,"b")+COUNTIF($G1944:$BP1944,"r0,b5")/2+COUNTIF($G1944:$BP1944,"p5,b5")/2</f>
        <v/>
      </c>
      <c r="BT1944" s="62">
        <f>COUNTIF($G1944:$BP1944,"c")+COUNTIF($G1944:$BP1944,"r0,c5")/2+COUNTIF($G1944:$BP1944,"p5,c5")/2</f>
        <v/>
      </c>
      <c r="BU1944" s="62">
        <f>COUNTIF($G1944:$BP1944,"KH")+COUNTIF($G1944:$BP1944,"TL")+COUNTIF($G1944:$BP1944,"L")</f>
        <v/>
      </c>
      <c r="BV1944" s="62" t="n"/>
      <c r="BW1944" s="62">
        <f>COUNTIF($G1944:$BP1944,"hh")</f>
        <v/>
      </c>
      <c r="BX1944" s="62">
        <f>COUNTIF($G1944:$BP1944,"nt7")</f>
        <v/>
      </c>
      <c r="BY1944" s="62">
        <f>COUNTIF($G1944:$BP1944,"P")+COUNTIF($G1944:$BP1944,"p5,a5")/2+COUNTIF($G1944:$BP1944,"p5,b5")/2+COUNTIF($G1944:$BP1944,"p5,c5")/2+COUNTIF($G1944:$BP1944,"p5,d5")/2</f>
        <v/>
      </c>
      <c r="BZ1944" s="63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4">
        <f>IF(BZ1944&gt;25,4,IF(BZ1944&gt;18,3,IF(BZ1944&gt;12,2,IF(BZ1944&gt;4,1,0))))-BX1944-2+1</f>
        <v/>
      </c>
      <c r="CE1944" s="30" t="n"/>
      <c r="CF1944" s="64">
        <f>CD1944*CI1944</f>
        <v/>
      </c>
      <c r="CG1944" s="65">
        <f>F1944-BY1944+1</f>
        <v/>
      </c>
      <c r="CH1944" s="64">
        <f>CE1944*16</f>
        <v/>
      </c>
      <c r="CI1944" s="66">
        <f>VLOOKUP(A1944,[1]DATA!$A$6:$AI$331,34,0)</f>
        <v/>
      </c>
      <c r="CJ1944" s="67">
        <f>VLOOKUP(A1944,[2]CHAMCONG!A$7:CI$333,79,0)</f>
        <v/>
      </c>
      <c r="CK1944" s="68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62">
        <f>COUNTIF($G1945:$BP1945,"a")+COUNTIF($G1945:$BP1945,"r0,a5")/2+COUNTIF($G1945:$BP1945,"p5,a5")/2</f>
        <v/>
      </c>
      <c r="BR1945" s="62">
        <f>COUNTIF($G1945:$BP1945,"d")+COUNTIF($G1945:$BP1945,"r0,d5")/2+COUNTIF($G1945:$BP1945,"p5,d5")/2</f>
        <v/>
      </c>
      <c r="BS1945" s="62">
        <f>COUNTIF($G1945:$BP1945,"b")+COUNTIF($G1945:$BP1945,"r0,b5")/2+COUNTIF($G1945:$BP1945,"p5,b5")/2</f>
        <v/>
      </c>
      <c r="BT1945" s="62">
        <f>COUNTIF($G1945:$BP1945,"c")+COUNTIF($G1945:$BP1945,"r0,c5")/2+COUNTIF($G1945:$BP1945,"p5,c5")/2</f>
        <v/>
      </c>
      <c r="BU1945" s="62">
        <f>COUNTIF($G1945:$BP1945,"KH")+COUNTIF($G1945:$BP1945,"TL")+COUNTIF($G1945:$BP1945,"L")</f>
        <v/>
      </c>
      <c r="BV1945" s="62" t="n"/>
      <c r="BW1945" s="62">
        <f>COUNTIF($G1945:$BP1945,"hh")</f>
        <v/>
      </c>
      <c r="BX1945" s="62">
        <f>COUNTIF($G1945:$BP1945,"nt7")</f>
        <v/>
      </c>
      <c r="BY1945" s="62">
        <f>COUNTIF($G1945:$BP1945,"P")+COUNTIF($G1945:$BP1945,"p5,a5")/2+COUNTIF($G1945:$BP1945,"p5,b5")/2+COUNTIF($G1945:$BP1945,"p5,c5")/2+COUNTIF($G1945:$BP1945,"p5,d5")/2</f>
        <v/>
      </c>
      <c r="BZ1945" s="63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4">
        <f>IF(BZ1945&gt;25,4,IF(BZ1945&gt;18,3,IF(BZ1945&gt;12,2,IF(BZ1945&gt;4,1,0))))-BX1945-2+1</f>
        <v/>
      </c>
      <c r="CE1945" s="30" t="n"/>
      <c r="CF1945" s="64">
        <f>CD1945*CI1945</f>
        <v/>
      </c>
      <c r="CG1945" s="65">
        <f>F1945-BY1945+1</f>
        <v/>
      </c>
      <c r="CH1945" s="64">
        <f>CE1945*16</f>
        <v/>
      </c>
      <c r="CI1945" s="66">
        <f>VLOOKUP(A1945,[1]DATA!$A$6:$AI$331,34,0)</f>
        <v/>
      </c>
      <c r="CJ1945" s="67">
        <f>VLOOKUP(A1945,[2]CHAMCONG!A$7:CI$333,79,0)</f>
        <v/>
      </c>
      <c r="CK1945" s="68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62">
        <f>COUNTIF($G1946:$BP1946,"a")+COUNTIF($G1946:$BP1946,"r0,a5")/2+COUNTIF($G1946:$BP1946,"p5,a5")/2</f>
        <v/>
      </c>
      <c r="BR1946" s="62">
        <f>COUNTIF($G1946:$BP1946,"d")+COUNTIF($G1946:$BP1946,"r0,d5")/2+COUNTIF($G1946:$BP1946,"p5,d5")/2</f>
        <v/>
      </c>
      <c r="BS1946" s="62">
        <f>COUNTIF($G1946:$BP1946,"b")+COUNTIF($G1946:$BP1946,"r0,b5")/2+COUNTIF($G1946:$BP1946,"p5,b5")/2</f>
        <v/>
      </c>
      <c r="BT1946" s="62">
        <f>COUNTIF($G1946:$BP1946,"c")+COUNTIF($G1946:$BP1946,"r0,c5")/2+COUNTIF($G1946:$BP1946,"p5,c5")/2</f>
        <v/>
      </c>
      <c r="BU1946" s="62">
        <f>COUNTIF($G1946:$BP1946,"KH")+COUNTIF($G1946:$BP1946,"TL")+COUNTIF($G1946:$BP1946,"L")</f>
        <v/>
      </c>
      <c r="BV1946" s="62" t="n"/>
      <c r="BW1946" s="62">
        <f>COUNTIF($G1946:$BP1946,"hh")</f>
        <v/>
      </c>
      <c r="BX1946" s="62">
        <f>COUNTIF($G1946:$BP1946,"nt7")</f>
        <v/>
      </c>
      <c r="BY1946" s="62">
        <f>COUNTIF($G1946:$BP1946,"P")+COUNTIF($G1946:$BP1946,"p5,a5")/2+COUNTIF($G1946:$BP1946,"p5,b5")/2+COUNTIF($G1946:$BP1946,"p5,c5")/2+COUNTIF($G1946:$BP1946,"p5,d5")/2</f>
        <v/>
      </c>
      <c r="BZ1946" s="63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4">
        <f>IF(BZ1946&gt;25,4,IF(BZ1946&gt;18,3,IF(BZ1946&gt;12,2,IF(BZ1946&gt;4,1,0))))-BX1946-2+1</f>
        <v/>
      </c>
      <c r="CE1946" s="30" t="n"/>
      <c r="CF1946" s="64">
        <f>CD1946*CI1946</f>
        <v/>
      </c>
      <c r="CG1946" s="65">
        <f>F1946-BY1946+1</f>
        <v/>
      </c>
      <c r="CH1946" s="64">
        <f>CE1946*16</f>
        <v/>
      </c>
      <c r="CI1946" s="66">
        <f>VLOOKUP(A1946,[1]DATA!$A$6:$AI$331,34,0)</f>
        <v/>
      </c>
      <c r="CJ1946" s="67">
        <f>VLOOKUP(A1946,[2]CHAMCONG!A$7:CI$333,79,0)</f>
        <v/>
      </c>
      <c r="CK1946" s="68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62">
        <f>COUNTIF($G1947:$BP1947,"a")+COUNTIF($G1947:$BP1947,"r0,a5")/2+COUNTIF($G1947:$BP1947,"p5,a5")/2</f>
        <v/>
      </c>
      <c r="BR1947" s="62">
        <f>COUNTIF($G1947:$BP1947,"d")+COUNTIF($G1947:$BP1947,"r0,d5")/2+COUNTIF($G1947:$BP1947,"p5,d5")/2</f>
        <v/>
      </c>
      <c r="BS1947" s="62">
        <f>COUNTIF($G1947:$BP1947,"b")+COUNTIF($G1947:$BP1947,"r0,b5")/2+COUNTIF($G1947:$BP1947,"p5,b5")/2</f>
        <v/>
      </c>
      <c r="BT1947" s="62">
        <f>COUNTIF($G1947:$BP1947,"c")+COUNTIF($G1947:$BP1947,"r0,c5")/2+COUNTIF($G1947:$BP1947,"p5,c5")/2</f>
        <v/>
      </c>
      <c r="BU1947" s="62">
        <f>COUNTIF($G1947:$BP1947,"KH")+COUNTIF($G1947:$BP1947,"TL")+COUNTIF($G1947:$BP1947,"L")</f>
        <v/>
      </c>
      <c r="BV1947" s="62" t="n"/>
      <c r="BW1947" s="62">
        <f>COUNTIF($G1947:$BP1947,"hh")</f>
        <v/>
      </c>
      <c r="BX1947" s="62">
        <f>COUNTIF($G1947:$BP1947,"nt7")</f>
        <v/>
      </c>
      <c r="BY1947" s="62">
        <f>COUNTIF($G1947:$BP1947,"P")+COUNTIF($G1947:$BP1947,"p5,a5")/2+COUNTIF($G1947:$BP1947,"p5,b5")/2+COUNTIF($G1947:$BP1947,"p5,c5")/2+COUNTIF($G1947:$BP1947,"p5,d5")/2</f>
        <v/>
      </c>
      <c r="BZ1947" s="63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4">
        <f>IF(BZ1947&gt;25,4,IF(BZ1947&gt;18,3,IF(BZ1947&gt;12,2,IF(BZ1947&gt;4,1,0))))-BX1947-2+1</f>
        <v/>
      </c>
      <c r="CE1947" s="30" t="n"/>
      <c r="CF1947" s="64">
        <f>CD1947*CI1947</f>
        <v/>
      </c>
      <c r="CG1947" s="65">
        <f>F1947-BY1947+1</f>
        <v/>
      </c>
      <c r="CH1947" s="64">
        <f>CE1947*16</f>
        <v/>
      </c>
      <c r="CI1947" s="66">
        <f>VLOOKUP(A1947,[1]DATA!$A$6:$AI$331,34,0)</f>
        <v/>
      </c>
      <c r="CJ1947" s="67">
        <f>VLOOKUP(A1947,[2]CHAMCONG!A$7:CI$333,79,0)</f>
        <v/>
      </c>
      <c r="CK1947" s="68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62">
        <f>COUNTIF($G1948:$BP1948,"a")+COUNTIF($G1948:$BP1948,"r0,a5")/2+COUNTIF($G1948:$BP1948,"p5,a5")/2</f>
        <v/>
      </c>
      <c r="BR1948" s="62">
        <f>COUNTIF($G1948:$BP1948,"d")+COUNTIF($G1948:$BP1948,"r0,d5")/2+COUNTIF($G1948:$BP1948,"p5,d5")/2</f>
        <v/>
      </c>
      <c r="BS1948" s="62">
        <f>COUNTIF($G1948:$BP1948,"b")+COUNTIF($G1948:$BP1948,"r0,b5")/2+COUNTIF($G1948:$BP1948,"p5,b5")/2</f>
        <v/>
      </c>
      <c r="BT1948" s="62">
        <f>COUNTIF($G1948:$BP1948,"c")+COUNTIF($G1948:$BP1948,"r0,c5")/2+COUNTIF($G1948:$BP1948,"p5,c5")/2</f>
        <v/>
      </c>
      <c r="BU1948" s="62">
        <f>COUNTIF($G1948:$BP1948,"KH")+COUNTIF($G1948:$BP1948,"TL")+COUNTIF($G1948:$BP1948,"L")</f>
        <v/>
      </c>
      <c r="BV1948" s="62" t="n"/>
      <c r="BW1948" s="62">
        <f>COUNTIF($G1948:$BP1948,"hh")</f>
        <v/>
      </c>
      <c r="BX1948" s="62">
        <f>COUNTIF($G1948:$BP1948,"nt7")</f>
        <v/>
      </c>
      <c r="BY1948" s="62">
        <f>COUNTIF($G1948:$BP1948,"P")+COUNTIF($G1948:$BP1948,"p5,a5")/2+COUNTIF($G1948:$BP1948,"p5,b5")/2+COUNTIF($G1948:$BP1948,"p5,c5")/2+COUNTIF($G1948:$BP1948,"p5,d5")/2</f>
        <v/>
      </c>
      <c r="BZ1948" s="63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4">
        <f>IF(BZ1948&gt;25,4,IF(BZ1948&gt;18,3,IF(BZ1948&gt;12,2,IF(BZ1948&gt;4,1,0))))-BX1948-2+1</f>
        <v/>
      </c>
      <c r="CE1948" s="30" t="n"/>
      <c r="CF1948" s="64">
        <f>CD1948*CI1948</f>
        <v/>
      </c>
      <c r="CG1948" s="65">
        <f>F1948-BY1948+1</f>
        <v/>
      </c>
      <c r="CH1948" s="64">
        <f>CE1948*16</f>
        <v/>
      </c>
      <c r="CI1948" s="66">
        <f>VLOOKUP(A1948,[1]DATA!$A$6:$AI$331,34,0)</f>
        <v/>
      </c>
      <c r="CJ1948" s="67">
        <f>VLOOKUP(A1948,[2]CHAMCONG!A$7:CI$333,79,0)</f>
        <v/>
      </c>
      <c r="CK1948" s="68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62">
        <f>COUNTIF($G1949:$BP1949,"a")+COUNTIF($G1949:$BP1949,"r0,a5")/2+COUNTIF($G1949:$BP1949,"p5,a5")/2</f>
        <v/>
      </c>
      <c r="BR1949" s="62">
        <f>COUNTIF($G1949:$BP1949,"d")+COUNTIF($G1949:$BP1949,"r0,d5")/2+COUNTIF($G1949:$BP1949,"p5,d5")/2</f>
        <v/>
      </c>
      <c r="BS1949" s="62">
        <f>COUNTIF($G1949:$BP1949,"b")+COUNTIF($G1949:$BP1949,"r0,b5")/2+COUNTIF($G1949:$BP1949,"p5,b5")/2</f>
        <v/>
      </c>
      <c r="BT1949" s="62">
        <f>COUNTIF($G1949:$BP1949,"c")+COUNTIF($G1949:$BP1949,"r0,c5")/2+COUNTIF($G1949:$BP1949,"p5,c5")/2</f>
        <v/>
      </c>
      <c r="BU1949" s="62">
        <f>COUNTIF($G1949:$BP1949,"KH")+COUNTIF($G1949:$BP1949,"TL")+COUNTIF($G1949:$BP1949,"L")</f>
        <v/>
      </c>
      <c r="BV1949" s="62" t="n"/>
      <c r="BW1949" s="62">
        <f>COUNTIF($G1949:$BP1949,"hh")</f>
        <v/>
      </c>
      <c r="BX1949" s="62">
        <f>COUNTIF($G1949:$BP1949,"nt7")</f>
        <v/>
      </c>
      <c r="BY1949" s="62">
        <f>COUNTIF($G1949:$BP1949,"P")+COUNTIF($G1949:$BP1949,"p5,a5")/2+COUNTIF($G1949:$BP1949,"p5,b5")/2+COUNTIF($G1949:$BP1949,"p5,c5")/2+COUNTIF($G1949:$BP1949,"p5,d5")/2</f>
        <v/>
      </c>
      <c r="BZ1949" s="63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4">
        <f>IF(BZ1949&gt;25,4,IF(BZ1949&gt;18,3,IF(BZ1949&gt;12,2,IF(BZ1949&gt;4,1,0))))-BX1949-2+1</f>
        <v/>
      </c>
      <c r="CE1949" s="30" t="n"/>
      <c r="CF1949" s="64">
        <f>CD1949*CI1949</f>
        <v/>
      </c>
      <c r="CG1949" s="65">
        <f>F1949-BY1949+1</f>
        <v/>
      </c>
      <c r="CH1949" s="64">
        <f>CE1949*16</f>
        <v/>
      </c>
      <c r="CI1949" s="66">
        <f>VLOOKUP(A1949,[1]DATA!$A$6:$AI$331,34,0)</f>
        <v/>
      </c>
      <c r="CJ1949" s="67">
        <f>VLOOKUP(A1949,[2]CHAMCONG!A$7:CI$333,79,0)</f>
        <v/>
      </c>
      <c r="CK1949" s="68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62">
        <f>COUNTIF($G1950:$BP1950,"a")+COUNTIF($G1950:$BP1950,"r0,a5")/2+COUNTIF($G1950:$BP1950,"p5,a5")/2</f>
        <v/>
      </c>
      <c r="BR1950" s="62">
        <f>COUNTIF($G1950:$BP1950,"d")+COUNTIF($G1950:$BP1950,"r0,d5")/2+COUNTIF($G1950:$BP1950,"p5,d5")/2</f>
        <v/>
      </c>
      <c r="BS1950" s="62">
        <f>COUNTIF($G1950:$BP1950,"b")+COUNTIF($G1950:$BP1950,"r0,b5")/2+COUNTIF($G1950:$BP1950,"p5,b5")/2</f>
        <v/>
      </c>
      <c r="BT1950" s="62">
        <f>COUNTIF($G1950:$BP1950,"c")+COUNTIF($G1950:$BP1950,"r0,c5")/2+COUNTIF($G1950:$BP1950,"p5,c5")/2</f>
        <v/>
      </c>
      <c r="BU1950" s="62">
        <f>COUNTIF($G1950:$BP1950,"KH")+COUNTIF($G1950:$BP1950,"TL")+COUNTIF($G1950:$BP1950,"L")</f>
        <v/>
      </c>
      <c r="BV1950" s="62" t="n"/>
      <c r="BW1950" s="62">
        <f>COUNTIF($G1950:$BP1950,"hh")</f>
        <v/>
      </c>
      <c r="BX1950" s="62">
        <f>COUNTIF($G1950:$BP1950,"nt7")</f>
        <v/>
      </c>
      <c r="BY1950" s="62">
        <f>COUNTIF($G1950:$BP1950,"P")+COUNTIF($G1950:$BP1950,"p5,a5")/2+COUNTIF($G1950:$BP1950,"p5,b5")/2+COUNTIF($G1950:$BP1950,"p5,c5")/2+COUNTIF($G1950:$BP1950,"p5,d5")/2</f>
        <v/>
      </c>
      <c r="BZ1950" s="63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4">
        <f>IF(BZ1950&gt;25,4,IF(BZ1950&gt;18,3,IF(BZ1950&gt;12,2,IF(BZ1950&gt;4,1,0))))-BX1950-2+1</f>
        <v/>
      </c>
      <c r="CE1950" s="30" t="n"/>
      <c r="CF1950" s="64">
        <f>CD1950*CI1950</f>
        <v/>
      </c>
      <c r="CG1950" s="65">
        <f>F1950-BY1950+1</f>
        <v/>
      </c>
      <c r="CH1950" s="64">
        <f>CE1950*16</f>
        <v/>
      </c>
      <c r="CI1950" s="66">
        <f>VLOOKUP(A1950,[1]DATA!$A$6:$AI$331,34,0)</f>
        <v/>
      </c>
      <c r="CJ1950" s="67">
        <f>VLOOKUP(A1950,[2]CHAMCONG!A$7:CI$333,79,0)</f>
        <v/>
      </c>
      <c r="CK1950" s="68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62">
        <f>COUNTIF($G1951:$BP1951,"a")+COUNTIF($G1951:$BP1951,"r0,a5")/2+COUNTIF($G1951:$BP1951,"p5,a5")/2</f>
        <v/>
      </c>
      <c r="BR1951" s="62">
        <f>COUNTIF($G1951:$BP1951,"d")+COUNTIF($G1951:$BP1951,"r0,d5")/2+COUNTIF($G1951:$BP1951,"p5,d5")/2</f>
        <v/>
      </c>
      <c r="BS1951" s="62">
        <f>COUNTIF($G1951:$BP1951,"b")+COUNTIF($G1951:$BP1951,"r0,b5")/2+COUNTIF($G1951:$BP1951,"p5,b5")/2</f>
        <v/>
      </c>
      <c r="BT1951" s="62">
        <f>COUNTIF($G1951:$BP1951,"c")+COUNTIF($G1951:$BP1951,"r0,c5")/2+COUNTIF($G1951:$BP1951,"p5,c5")/2</f>
        <v/>
      </c>
      <c r="BU1951" s="62">
        <f>COUNTIF($G1951:$BP1951,"KH")+COUNTIF($G1951:$BP1951,"TL")+COUNTIF($G1951:$BP1951,"L")</f>
        <v/>
      </c>
      <c r="BV1951" s="62" t="n"/>
      <c r="BW1951" s="62">
        <f>COUNTIF($G1951:$BP1951,"hh")</f>
        <v/>
      </c>
      <c r="BX1951" s="62">
        <f>COUNTIF($G1951:$BP1951,"nt7")</f>
        <v/>
      </c>
      <c r="BY1951" s="62">
        <f>COUNTIF($G1951:$BP1951,"P")+COUNTIF($G1951:$BP1951,"p5,a5")/2+COUNTIF($G1951:$BP1951,"p5,b5")/2+COUNTIF($G1951:$BP1951,"p5,c5")/2+COUNTIF($G1951:$BP1951,"p5,d5")/2</f>
        <v/>
      </c>
      <c r="BZ1951" s="63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4">
        <f>IF(BZ1951&gt;25,4,IF(BZ1951&gt;18,3,IF(BZ1951&gt;12,2,IF(BZ1951&gt;4,1,0))))-BX1951-2+1</f>
        <v/>
      </c>
      <c r="CE1951" s="30" t="n"/>
      <c r="CF1951" s="64">
        <f>CD1951*CI1951</f>
        <v/>
      </c>
      <c r="CG1951" s="65">
        <f>F1951-BY1951+1</f>
        <v/>
      </c>
      <c r="CH1951" s="64">
        <f>CE1951*16</f>
        <v/>
      </c>
      <c r="CI1951" s="66">
        <f>VLOOKUP(A1951,[1]DATA!$A$6:$AI$331,34,0)</f>
        <v/>
      </c>
      <c r="CJ1951" s="67">
        <f>VLOOKUP(A1951,[2]CHAMCONG!A$7:CI$333,79,0)</f>
        <v/>
      </c>
      <c r="CK1951" s="68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62">
        <f>COUNTIF($G1952:$BP1952,"a")+COUNTIF($G1952:$BP1952,"r0,a5")/2+COUNTIF($G1952:$BP1952,"p5,a5")/2</f>
        <v/>
      </c>
      <c r="BR1952" s="62">
        <f>COUNTIF($G1952:$BP1952,"d")+COUNTIF($G1952:$BP1952,"r0,d5")/2+COUNTIF($G1952:$BP1952,"p5,d5")/2</f>
        <v/>
      </c>
      <c r="BS1952" s="62">
        <f>COUNTIF($G1952:$BP1952,"b")+COUNTIF($G1952:$BP1952,"r0,b5")/2+COUNTIF($G1952:$BP1952,"p5,b5")/2</f>
        <v/>
      </c>
      <c r="BT1952" s="62">
        <f>COUNTIF($G1952:$BP1952,"c")+COUNTIF($G1952:$BP1952,"r0,c5")/2+COUNTIF($G1952:$BP1952,"p5,c5")/2</f>
        <v/>
      </c>
      <c r="BU1952" s="62">
        <f>COUNTIF($G1952:$BP1952,"KH")+COUNTIF($G1952:$BP1952,"TL")+COUNTIF($G1952:$BP1952,"L")</f>
        <v/>
      </c>
      <c r="BV1952" s="62" t="n"/>
      <c r="BW1952" s="62">
        <f>COUNTIF($G1952:$BP1952,"hh")</f>
        <v/>
      </c>
      <c r="BX1952" s="62">
        <f>COUNTIF($G1952:$BP1952,"nt7")</f>
        <v/>
      </c>
      <c r="BY1952" s="62">
        <f>COUNTIF($G1952:$BP1952,"P")+COUNTIF($G1952:$BP1952,"p5,a5")/2+COUNTIF($G1952:$BP1952,"p5,b5")/2+COUNTIF($G1952:$BP1952,"p5,c5")/2+COUNTIF($G1952:$BP1952,"p5,d5")/2</f>
        <v/>
      </c>
      <c r="BZ1952" s="63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4">
        <f>IF(BZ1952&gt;25,4,IF(BZ1952&gt;18,3,IF(BZ1952&gt;12,2,IF(BZ1952&gt;4,1,0))))-BX1952-2+1</f>
        <v/>
      </c>
      <c r="CE1952" s="30" t="n"/>
      <c r="CF1952" s="64">
        <f>CD1952*CI1952</f>
        <v/>
      </c>
      <c r="CG1952" s="65">
        <f>F1952-BY1952+1</f>
        <v/>
      </c>
      <c r="CH1952" s="64">
        <f>CE1952*16</f>
        <v/>
      </c>
      <c r="CI1952" s="66">
        <f>VLOOKUP(A1952,[1]DATA!$A$6:$AI$331,34,0)</f>
        <v/>
      </c>
      <c r="CJ1952" s="67">
        <f>VLOOKUP(A1952,[2]CHAMCONG!A$7:CI$333,79,0)</f>
        <v/>
      </c>
      <c r="CK1952" s="68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62">
        <f>COUNTIF($G1953:$BP1953,"a")+COUNTIF($G1953:$BP1953,"r0,a5")/2+COUNTIF($G1953:$BP1953,"p5,a5")/2</f>
        <v/>
      </c>
      <c r="BR1953" s="62">
        <f>COUNTIF($G1953:$BP1953,"d")+COUNTIF($G1953:$BP1953,"r0,d5")/2+COUNTIF($G1953:$BP1953,"p5,d5")/2</f>
        <v/>
      </c>
      <c r="BS1953" s="62">
        <f>COUNTIF($G1953:$BP1953,"b")+COUNTIF($G1953:$BP1953,"r0,b5")/2+COUNTIF($G1953:$BP1953,"p5,b5")/2</f>
        <v/>
      </c>
      <c r="BT1953" s="62">
        <f>COUNTIF($G1953:$BP1953,"c")+COUNTIF($G1953:$BP1953,"r0,c5")/2+COUNTIF($G1953:$BP1953,"p5,c5")/2</f>
        <v/>
      </c>
      <c r="BU1953" s="62">
        <f>COUNTIF($G1953:$BP1953,"KH")+COUNTIF($G1953:$BP1953,"TL")+COUNTIF($G1953:$BP1953,"L")</f>
        <v/>
      </c>
      <c r="BV1953" s="62" t="n"/>
      <c r="BW1953" s="62">
        <f>COUNTIF($G1953:$BP1953,"hh")</f>
        <v/>
      </c>
      <c r="BX1953" s="62">
        <f>COUNTIF($G1953:$BP1953,"nt7")</f>
        <v/>
      </c>
      <c r="BY1953" s="62">
        <f>COUNTIF($G1953:$BP1953,"P")+COUNTIF($G1953:$BP1953,"p5,a5")/2+COUNTIF($G1953:$BP1953,"p5,b5")/2+COUNTIF($G1953:$BP1953,"p5,c5")/2+COUNTIF($G1953:$BP1953,"p5,d5")/2</f>
        <v/>
      </c>
      <c r="BZ1953" s="63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4">
        <f>IF(BZ1953&gt;25,4,IF(BZ1953&gt;18,3,IF(BZ1953&gt;12,2,IF(BZ1953&gt;4,1,0))))-BX1953-2+1</f>
        <v/>
      </c>
      <c r="CE1953" s="30" t="n"/>
      <c r="CF1953" s="64">
        <f>CD1953*CI1953</f>
        <v/>
      </c>
      <c r="CG1953" s="65">
        <f>F1953-BY1953+1</f>
        <v/>
      </c>
      <c r="CH1953" s="64">
        <f>CE1953*16</f>
        <v/>
      </c>
      <c r="CI1953" s="66">
        <f>VLOOKUP(A1953,[1]DATA!$A$6:$AI$331,34,0)</f>
        <v/>
      </c>
      <c r="CJ1953" s="67">
        <f>VLOOKUP(A1953,[2]CHAMCONG!A$7:CI$333,79,0)</f>
        <v/>
      </c>
      <c r="CK1953" s="68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62">
        <f>COUNTIF($G1954:$BP1954,"a")+COUNTIF($G1954:$BP1954,"r0,a5")/2+COUNTIF($G1954:$BP1954,"p5,a5")/2</f>
        <v/>
      </c>
      <c r="BR1954" s="62">
        <f>COUNTIF($G1954:$BP1954,"d")+COUNTIF($G1954:$BP1954,"r0,d5")/2+COUNTIF($G1954:$BP1954,"p5,d5")/2</f>
        <v/>
      </c>
      <c r="BS1954" s="62">
        <f>COUNTIF($G1954:$BP1954,"b")+COUNTIF($G1954:$BP1954,"r0,b5")/2+COUNTIF($G1954:$BP1954,"p5,b5")/2</f>
        <v/>
      </c>
      <c r="BT1954" s="62">
        <f>COUNTIF($G1954:$BP1954,"c")+COUNTIF($G1954:$BP1954,"r0,c5")/2+COUNTIF($G1954:$BP1954,"p5,c5")/2</f>
        <v/>
      </c>
      <c r="BU1954" s="62">
        <f>COUNTIF($G1954:$BP1954,"KH")+COUNTIF($G1954:$BP1954,"TL")+COUNTIF($G1954:$BP1954,"L")</f>
        <v/>
      </c>
      <c r="BV1954" s="62" t="n"/>
      <c r="BW1954" s="62">
        <f>COUNTIF($G1954:$BP1954,"hh")</f>
        <v/>
      </c>
      <c r="BX1954" s="62">
        <f>COUNTIF($G1954:$BP1954,"nt7")</f>
        <v/>
      </c>
      <c r="BY1954" s="62">
        <f>COUNTIF($G1954:$BP1954,"P")+COUNTIF($G1954:$BP1954,"p5,a5")/2+COUNTIF($G1954:$BP1954,"p5,b5")/2+COUNTIF($G1954:$BP1954,"p5,c5")/2+COUNTIF($G1954:$BP1954,"p5,d5")/2</f>
        <v/>
      </c>
      <c r="BZ1954" s="63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4">
        <f>IF(BZ1954&gt;25,4,IF(BZ1954&gt;18,3,IF(BZ1954&gt;12,2,IF(BZ1954&gt;4,1,0))))-BX1954-2+1</f>
        <v/>
      </c>
      <c r="CE1954" s="30" t="n"/>
      <c r="CF1954" s="64">
        <f>CD1954*CI1954</f>
        <v/>
      </c>
      <c r="CG1954" s="65">
        <f>F1954-BY1954+1</f>
        <v/>
      </c>
      <c r="CH1954" s="64">
        <f>CE1954*16</f>
        <v/>
      </c>
      <c r="CI1954" s="66">
        <f>VLOOKUP(A1954,[1]DATA!$A$6:$AI$331,34,0)</f>
        <v/>
      </c>
      <c r="CJ1954" s="67">
        <f>VLOOKUP(A1954,[2]CHAMCONG!A$7:CI$333,79,0)</f>
        <v/>
      </c>
      <c r="CK1954" s="68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62">
        <f>COUNTIF($G1955:$BP1955,"a")+COUNTIF($G1955:$BP1955,"r0,a5")/2+COUNTIF($G1955:$BP1955,"p5,a5")/2</f>
        <v/>
      </c>
      <c r="BR1955" s="62">
        <f>COUNTIF($G1955:$BP1955,"d")+COUNTIF($G1955:$BP1955,"r0,d5")/2+COUNTIF($G1955:$BP1955,"p5,d5")/2</f>
        <v/>
      </c>
      <c r="BS1955" s="62">
        <f>COUNTIF($G1955:$BP1955,"b")+COUNTIF($G1955:$BP1955,"r0,b5")/2+COUNTIF($G1955:$BP1955,"p5,b5")/2</f>
        <v/>
      </c>
      <c r="BT1955" s="62">
        <f>COUNTIF($G1955:$BP1955,"c")+COUNTIF($G1955:$BP1955,"r0,c5")/2+COUNTIF($G1955:$BP1955,"p5,c5")/2</f>
        <v/>
      </c>
      <c r="BU1955" s="62">
        <f>COUNTIF($G1955:$BP1955,"KH")+COUNTIF($G1955:$BP1955,"TL")+COUNTIF($G1955:$BP1955,"L")</f>
        <v/>
      </c>
      <c r="BV1955" s="62" t="n"/>
      <c r="BW1955" s="62">
        <f>COUNTIF($G1955:$BP1955,"hh")</f>
        <v/>
      </c>
      <c r="BX1955" s="62">
        <f>COUNTIF($G1955:$BP1955,"nt7")</f>
        <v/>
      </c>
      <c r="BY1955" s="62">
        <f>COUNTIF($G1955:$BP1955,"P")+COUNTIF($G1955:$BP1955,"p5,a5")/2+COUNTIF($G1955:$BP1955,"p5,b5")/2+COUNTIF($G1955:$BP1955,"p5,c5")/2+COUNTIF($G1955:$BP1955,"p5,d5")/2</f>
        <v/>
      </c>
      <c r="BZ1955" s="63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4">
        <f>IF(BZ1955&gt;25,4,IF(BZ1955&gt;18,3,IF(BZ1955&gt;12,2,IF(BZ1955&gt;4,1,0))))-BX1955-2+1</f>
        <v/>
      </c>
      <c r="CE1955" s="30" t="n"/>
      <c r="CF1955" s="64">
        <f>CD1955*CI1955</f>
        <v/>
      </c>
      <c r="CG1955" s="65">
        <f>F1955-BY1955+1</f>
        <v/>
      </c>
      <c r="CH1955" s="64">
        <f>CE1955*16</f>
        <v/>
      </c>
      <c r="CI1955" s="66">
        <f>VLOOKUP(A1955,[1]DATA!$A$6:$AI$331,34,0)</f>
        <v/>
      </c>
      <c r="CJ1955" s="67">
        <f>VLOOKUP(A1955,[2]CHAMCONG!A$7:CI$333,79,0)</f>
        <v/>
      </c>
      <c r="CK1955" s="68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62">
        <f>COUNTIF($G1956:$BP1956,"a")+COUNTIF($G1956:$BP1956,"r0,a5")/2+COUNTIF($G1956:$BP1956,"p5,a5")/2</f>
        <v/>
      </c>
      <c r="BR1956" s="62">
        <f>COUNTIF($G1956:$BP1956,"d")+COUNTIF($G1956:$BP1956,"r0,d5")/2+COUNTIF($G1956:$BP1956,"p5,d5")/2</f>
        <v/>
      </c>
      <c r="BS1956" s="62">
        <f>COUNTIF($G1956:$BP1956,"b")+COUNTIF($G1956:$BP1956,"r0,b5")/2+COUNTIF($G1956:$BP1956,"p5,b5")/2</f>
        <v/>
      </c>
      <c r="BT1956" s="62">
        <f>COUNTIF($G1956:$BP1956,"c")+COUNTIF($G1956:$BP1956,"r0,c5")/2+COUNTIF($G1956:$BP1956,"p5,c5")/2</f>
        <v/>
      </c>
      <c r="BU1956" s="62">
        <f>COUNTIF($G1956:$BP1956,"KH")+COUNTIF($G1956:$BP1956,"TL")+COUNTIF($G1956:$BP1956,"L")</f>
        <v/>
      </c>
      <c r="BV1956" s="62" t="n"/>
      <c r="BW1956" s="62">
        <f>COUNTIF($G1956:$BP1956,"hh")</f>
        <v/>
      </c>
      <c r="BX1956" s="62">
        <f>COUNTIF($G1956:$BP1956,"nt7")</f>
        <v/>
      </c>
      <c r="BY1956" s="62">
        <f>COUNTIF($G1956:$BP1956,"P")+COUNTIF($G1956:$BP1956,"p5,a5")/2+COUNTIF($G1956:$BP1956,"p5,b5")/2+COUNTIF($G1956:$BP1956,"p5,c5")/2+COUNTIF($G1956:$BP1956,"p5,d5")/2</f>
        <v/>
      </c>
      <c r="BZ1956" s="63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4">
        <f>IF(BZ1956&gt;25,4,IF(BZ1956&gt;18,3,IF(BZ1956&gt;12,2,IF(BZ1956&gt;4,1,0))))-BX1956-2+1</f>
        <v/>
      </c>
      <c r="CE1956" s="30" t="n"/>
      <c r="CF1956" s="64">
        <f>CD1956*CI1956</f>
        <v/>
      </c>
      <c r="CG1956" s="65">
        <f>F1956-BY1956+1</f>
        <v/>
      </c>
      <c r="CH1956" s="64">
        <f>CE1956*16</f>
        <v/>
      </c>
      <c r="CI1956" s="66">
        <f>VLOOKUP(A1956,[1]DATA!$A$6:$AI$331,34,0)</f>
        <v/>
      </c>
      <c r="CJ1956" s="67">
        <f>VLOOKUP(A1956,[2]CHAMCONG!A$7:CI$333,79,0)</f>
        <v/>
      </c>
      <c r="CK1956" s="68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62">
        <f>COUNTIF($G1957:$BP1957,"a")+COUNTIF($G1957:$BP1957,"r0,a5")/2+COUNTIF($G1957:$BP1957,"p5,a5")/2</f>
        <v/>
      </c>
      <c r="BR1957" s="62">
        <f>COUNTIF($G1957:$BP1957,"d")+COUNTIF($G1957:$BP1957,"r0,d5")/2+COUNTIF($G1957:$BP1957,"p5,d5")/2</f>
        <v/>
      </c>
      <c r="BS1957" s="62">
        <f>COUNTIF($G1957:$BP1957,"b")+COUNTIF($G1957:$BP1957,"r0,b5")/2+COUNTIF($G1957:$BP1957,"p5,b5")/2</f>
        <v/>
      </c>
      <c r="BT1957" s="62">
        <f>COUNTIF($G1957:$BP1957,"c")+COUNTIF($G1957:$BP1957,"r0,c5")/2+COUNTIF($G1957:$BP1957,"p5,c5")/2</f>
        <v/>
      </c>
      <c r="BU1957" s="62">
        <f>COUNTIF($G1957:$BP1957,"KH")+COUNTIF($G1957:$BP1957,"TL")+COUNTIF($G1957:$BP1957,"L")</f>
        <v/>
      </c>
      <c r="BV1957" s="62" t="n"/>
      <c r="BW1957" s="62">
        <f>COUNTIF($G1957:$BP1957,"hh")</f>
        <v/>
      </c>
      <c r="BX1957" s="62">
        <f>COUNTIF($G1957:$BP1957,"nt7")</f>
        <v/>
      </c>
      <c r="BY1957" s="62">
        <f>COUNTIF($G1957:$BP1957,"P")+COUNTIF($G1957:$BP1957,"p5,a5")/2+COUNTIF($G1957:$BP1957,"p5,b5")/2+COUNTIF($G1957:$BP1957,"p5,c5")/2+COUNTIF($G1957:$BP1957,"p5,d5")/2</f>
        <v/>
      </c>
      <c r="BZ1957" s="63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4">
        <f>IF(BZ1957&gt;25,4,IF(BZ1957&gt;18,3,IF(BZ1957&gt;12,2,IF(BZ1957&gt;4,1,0))))-BX1957-2+1</f>
        <v/>
      </c>
      <c r="CE1957" s="30" t="n"/>
      <c r="CF1957" s="64">
        <f>CD1957*CI1957</f>
        <v/>
      </c>
      <c r="CG1957" s="65">
        <f>F1957-BY1957+1</f>
        <v/>
      </c>
      <c r="CH1957" s="64">
        <f>CE1957*16</f>
        <v/>
      </c>
      <c r="CI1957" s="66">
        <f>VLOOKUP(A1957,[1]DATA!$A$6:$AI$331,34,0)</f>
        <v/>
      </c>
      <c r="CJ1957" s="67">
        <f>VLOOKUP(A1957,[2]CHAMCONG!A$7:CI$333,79,0)</f>
        <v/>
      </c>
      <c r="CK1957" s="68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62">
        <f>COUNTIF($G1958:$BP1958,"a")+COUNTIF($G1958:$BP1958,"r0,a5")/2+COUNTIF($G1958:$BP1958,"p5,a5")/2</f>
        <v/>
      </c>
      <c r="BR1958" s="62">
        <f>COUNTIF($G1958:$BP1958,"d")+COUNTIF($G1958:$BP1958,"r0,d5")/2+COUNTIF($G1958:$BP1958,"p5,d5")/2</f>
        <v/>
      </c>
      <c r="BS1958" s="62">
        <f>COUNTIF($G1958:$BP1958,"b")+COUNTIF($G1958:$BP1958,"r0,b5")/2+COUNTIF($G1958:$BP1958,"p5,b5")/2</f>
        <v/>
      </c>
      <c r="BT1958" s="62">
        <f>COUNTIF($G1958:$BP1958,"c")+COUNTIF($G1958:$BP1958,"r0,c5")/2+COUNTIF($G1958:$BP1958,"p5,c5")/2</f>
        <v/>
      </c>
      <c r="BU1958" s="62">
        <f>COUNTIF($G1958:$BP1958,"KH")+COUNTIF($G1958:$BP1958,"TL")+COUNTIF($G1958:$BP1958,"L")</f>
        <v/>
      </c>
      <c r="BV1958" s="62" t="n"/>
      <c r="BW1958" s="62">
        <f>COUNTIF($G1958:$BP1958,"hh")</f>
        <v/>
      </c>
      <c r="BX1958" s="62">
        <f>COUNTIF($G1958:$BP1958,"nt7")</f>
        <v/>
      </c>
      <c r="BY1958" s="62">
        <f>COUNTIF($G1958:$BP1958,"P")+COUNTIF($G1958:$BP1958,"p5,a5")/2+COUNTIF($G1958:$BP1958,"p5,b5")/2+COUNTIF($G1958:$BP1958,"p5,c5")/2+COUNTIF($G1958:$BP1958,"p5,d5")/2</f>
        <v/>
      </c>
      <c r="BZ1958" s="63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4">
        <f>IF(BZ1958&gt;25,4,IF(BZ1958&gt;18,3,IF(BZ1958&gt;12,2,IF(BZ1958&gt;4,1,0))))-BX1958-2+1</f>
        <v/>
      </c>
      <c r="CE1958" s="30" t="n"/>
      <c r="CF1958" s="64">
        <f>CD1958*CI1958</f>
        <v/>
      </c>
      <c r="CG1958" s="65">
        <f>F1958-BY1958+1</f>
        <v/>
      </c>
      <c r="CH1958" s="64">
        <f>CE1958*16</f>
        <v/>
      </c>
      <c r="CI1958" s="66">
        <f>VLOOKUP(A1958,[1]DATA!$A$6:$AI$331,34,0)</f>
        <v/>
      </c>
      <c r="CJ1958" s="67">
        <f>VLOOKUP(A1958,[2]CHAMCONG!A$7:CI$333,79,0)</f>
        <v/>
      </c>
      <c r="CK1958" s="68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62">
        <f>COUNTIF($G1959:$BP1959,"a")+COUNTIF($G1959:$BP1959,"r0,a5")/2+COUNTIF($G1959:$BP1959,"p5,a5")/2</f>
        <v/>
      </c>
      <c r="BR1959" s="62">
        <f>COUNTIF($G1959:$BP1959,"d")+COUNTIF($G1959:$BP1959,"r0,d5")/2+COUNTIF($G1959:$BP1959,"p5,d5")/2</f>
        <v/>
      </c>
      <c r="BS1959" s="62">
        <f>COUNTIF($G1959:$BP1959,"b")+COUNTIF($G1959:$BP1959,"r0,b5")/2+COUNTIF($G1959:$BP1959,"p5,b5")/2</f>
        <v/>
      </c>
      <c r="BT1959" s="62">
        <f>COUNTIF($G1959:$BP1959,"c")+COUNTIF($G1959:$BP1959,"r0,c5")/2+COUNTIF($G1959:$BP1959,"p5,c5")/2</f>
        <v/>
      </c>
      <c r="BU1959" s="62">
        <f>COUNTIF($G1959:$BP1959,"KH")+COUNTIF($G1959:$BP1959,"TL")+COUNTIF($G1959:$BP1959,"L")</f>
        <v/>
      </c>
      <c r="BV1959" s="62" t="n"/>
      <c r="BW1959" s="62">
        <f>COUNTIF($G1959:$BP1959,"hh")</f>
        <v/>
      </c>
      <c r="BX1959" s="62">
        <f>COUNTIF($G1959:$BP1959,"nt7")</f>
        <v/>
      </c>
      <c r="BY1959" s="62">
        <f>COUNTIF($G1959:$BP1959,"P")+COUNTIF($G1959:$BP1959,"p5,a5")/2+COUNTIF($G1959:$BP1959,"p5,b5")/2+COUNTIF($G1959:$BP1959,"p5,c5")/2+COUNTIF($G1959:$BP1959,"p5,d5")/2</f>
        <v/>
      </c>
      <c r="BZ1959" s="63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4">
        <f>IF(BZ1959&gt;25,4,IF(BZ1959&gt;18,3,IF(BZ1959&gt;12,2,IF(BZ1959&gt;4,1,0))))-BX1959-2+1</f>
        <v/>
      </c>
      <c r="CE1959" s="30" t="n"/>
      <c r="CF1959" s="64">
        <f>CD1959*CI1959</f>
        <v/>
      </c>
      <c r="CG1959" s="65">
        <f>F1959-BY1959+1</f>
        <v/>
      </c>
      <c r="CH1959" s="64">
        <f>CE1959*16</f>
        <v/>
      </c>
      <c r="CI1959" s="66">
        <f>VLOOKUP(A1959,[1]DATA!$A$6:$AI$331,34,0)</f>
        <v/>
      </c>
      <c r="CJ1959" s="67">
        <f>VLOOKUP(A1959,[2]CHAMCONG!A$7:CI$333,79,0)</f>
        <v/>
      </c>
      <c r="CK1959" s="68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62">
        <f>COUNTIF($G1960:$BP1960,"a")+COUNTIF($G1960:$BP1960,"r0,a5")/2+COUNTIF($G1960:$BP1960,"p5,a5")/2</f>
        <v/>
      </c>
      <c r="BR1960" s="62">
        <f>COUNTIF($G1960:$BP1960,"d")+COUNTIF($G1960:$BP1960,"r0,d5")/2+COUNTIF($G1960:$BP1960,"p5,d5")/2</f>
        <v/>
      </c>
      <c r="BS1960" s="62">
        <f>COUNTIF($G1960:$BP1960,"b")+COUNTIF($G1960:$BP1960,"r0,b5")/2+COUNTIF($G1960:$BP1960,"p5,b5")/2</f>
        <v/>
      </c>
      <c r="BT1960" s="62">
        <f>COUNTIF($G1960:$BP1960,"c")+COUNTIF($G1960:$BP1960,"r0,c5")/2+COUNTIF($G1960:$BP1960,"p5,c5")/2</f>
        <v/>
      </c>
      <c r="BU1960" s="62">
        <f>COUNTIF($G1960:$BP1960,"KH")+COUNTIF($G1960:$BP1960,"TL")+COUNTIF($G1960:$BP1960,"L")</f>
        <v/>
      </c>
      <c r="BV1960" s="62" t="n"/>
      <c r="BW1960" s="62">
        <f>COUNTIF($G1960:$BP1960,"hh")</f>
        <v/>
      </c>
      <c r="BX1960" s="62">
        <f>COUNTIF($G1960:$BP1960,"nt7")</f>
        <v/>
      </c>
      <c r="BY1960" s="62">
        <f>COUNTIF($G1960:$BP1960,"P")+COUNTIF($G1960:$BP1960,"p5,a5")/2+COUNTIF($G1960:$BP1960,"p5,b5")/2+COUNTIF($G1960:$BP1960,"p5,c5")/2+COUNTIF($G1960:$BP1960,"p5,d5")/2</f>
        <v/>
      </c>
      <c r="BZ1960" s="63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4">
        <f>IF(BZ1960&gt;25,4,IF(BZ1960&gt;18,3,IF(BZ1960&gt;12,2,IF(BZ1960&gt;4,1,0))))-BX1960-2+1</f>
        <v/>
      </c>
      <c r="CE1960" s="30" t="n"/>
      <c r="CF1960" s="64">
        <f>CD1960*CI1960</f>
        <v/>
      </c>
      <c r="CG1960" s="65">
        <f>F1960-BY1960+1</f>
        <v/>
      </c>
      <c r="CH1960" s="64">
        <f>CE1960*16</f>
        <v/>
      </c>
      <c r="CI1960" s="66">
        <f>VLOOKUP(A1960,[1]DATA!$A$6:$AI$331,34,0)</f>
        <v/>
      </c>
      <c r="CJ1960" s="67">
        <f>VLOOKUP(A1960,[2]CHAMCONG!A$7:CI$333,79,0)</f>
        <v/>
      </c>
      <c r="CK1960" s="68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62">
        <f>COUNTIF($G1961:$BP1961,"a")+COUNTIF($G1961:$BP1961,"r0,a5")/2+COUNTIF($G1961:$BP1961,"p5,a5")/2</f>
        <v/>
      </c>
      <c r="BR1961" s="62">
        <f>COUNTIF($G1961:$BP1961,"d")+COUNTIF($G1961:$BP1961,"r0,d5")/2+COUNTIF($G1961:$BP1961,"p5,d5")/2</f>
        <v/>
      </c>
      <c r="BS1961" s="62">
        <f>COUNTIF($G1961:$BP1961,"b")+COUNTIF($G1961:$BP1961,"r0,b5")/2+COUNTIF($G1961:$BP1961,"p5,b5")/2</f>
        <v/>
      </c>
      <c r="BT1961" s="62">
        <f>COUNTIF($G1961:$BP1961,"c")+COUNTIF($G1961:$BP1961,"r0,c5")/2+COUNTIF($G1961:$BP1961,"p5,c5")/2</f>
        <v/>
      </c>
      <c r="BU1961" s="62">
        <f>COUNTIF($G1961:$BP1961,"KH")+COUNTIF($G1961:$BP1961,"TL")+COUNTIF($G1961:$BP1961,"L")</f>
        <v/>
      </c>
      <c r="BV1961" s="62" t="n"/>
      <c r="BW1961" s="62">
        <f>COUNTIF($G1961:$BP1961,"hh")</f>
        <v/>
      </c>
      <c r="BX1961" s="62">
        <f>COUNTIF($G1961:$BP1961,"nt7")</f>
        <v/>
      </c>
      <c r="BY1961" s="62">
        <f>COUNTIF($G1961:$BP1961,"P")+COUNTIF($G1961:$BP1961,"p5,a5")/2+COUNTIF($G1961:$BP1961,"p5,b5")/2+COUNTIF($G1961:$BP1961,"p5,c5")/2+COUNTIF($G1961:$BP1961,"p5,d5")/2</f>
        <v/>
      </c>
      <c r="BZ1961" s="63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4">
        <f>IF(BZ1961&gt;25,4,IF(BZ1961&gt;18,3,IF(BZ1961&gt;12,2,IF(BZ1961&gt;4,1,0))))-BX1961-2+1</f>
        <v/>
      </c>
      <c r="CE1961" s="30" t="n"/>
      <c r="CF1961" s="64">
        <f>CD1961*CI1961</f>
        <v/>
      </c>
      <c r="CG1961" s="65">
        <f>F1961-BY1961+1</f>
        <v/>
      </c>
      <c r="CH1961" s="64">
        <f>CE1961*16</f>
        <v/>
      </c>
      <c r="CI1961" s="66">
        <f>VLOOKUP(A1961,[1]DATA!$A$6:$AI$331,34,0)</f>
        <v/>
      </c>
      <c r="CJ1961" s="67">
        <f>VLOOKUP(A1961,[2]CHAMCONG!A$7:CI$333,79,0)</f>
        <v/>
      </c>
      <c r="CK1961" s="68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62">
        <f>COUNTIF($G1962:$BP1962,"a")+COUNTIF($G1962:$BP1962,"r0,a5")/2+COUNTIF($G1962:$BP1962,"p5,a5")/2</f>
        <v/>
      </c>
      <c r="BR1962" s="62">
        <f>COUNTIF($G1962:$BP1962,"d")+COUNTIF($G1962:$BP1962,"r0,d5")/2+COUNTIF($G1962:$BP1962,"p5,d5")/2</f>
        <v/>
      </c>
      <c r="BS1962" s="62">
        <f>COUNTIF($G1962:$BP1962,"b")+COUNTIF($G1962:$BP1962,"r0,b5")/2+COUNTIF($G1962:$BP1962,"p5,b5")/2</f>
        <v/>
      </c>
      <c r="BT1962" s="62">
        <f>COUNTIF($G1962:$BP1962,"c")+COUNTIF($G1962:$BP1962,"r0,c5")/2+COUNTIF($G1962:$BP1962,"p5,c5")/2</f>
        <v/>
      </c>
      <c r="BU1962" s="62">
        <f>COUNTIF($G1962:$BP1962,"KH")+COUNTIF($G1962:$BP1962,"TL")+COUNTIF($G1962:$BP1962,"L")</f>
        <v/>
      </c>
      <c r="BV1962" s="62" t="n"/>
      <c r="BW1962" s="62">
        <f>COUNTIF($G1962:$BP1962,"hh")</f>
        <v/>
      </c>
      <c r="BX1962" s="62">
        <f>COUNTIF($G1962:$BP1962,"nt7")</f>
        <v/>
      </c>
      <c r="BY1962" s="62">
        <f>COUNTIF($G1962:$BP1962,"P")+COUNTIF($G1962:$BP1962,"p5,a5")/2+COUNTIF($G1962:$BP1962,"p5,b5")/2+COUNTIF($G1962:$BP1962,"p5,c5")/2+COUNTIF($G1962:$BP1962,"p5,d5")/2</f>
        <v/>
      </c>
      <c r="BZ1962" s="63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4">
        <f>IF(BZ1962&gt;25,4,IF(BZ1962&gt;18,3,IF(BZ1962&gt;12,2,IF(BZ1962&gt;4,1,0))))-BX1962-2+1</f>
        <v/>
      </c>
      <c r="CE1962" s="30" t="n"/>
      <c r="CF1962" s="64">
        <f>CD1962*CI1962</f>
        <v/>
      </c>
      <c r="CG1962" s="65">
        <f>F1962-BY1962+1</f>
        <v/>
      </c>
      <c r="CH1962" s="64">
        <f>CE1962*16</f>
        <v/>
      </c>
      <c r="CI1962" s="66">
        <f>VLOOKUP(A1962,[1]DATA!$A$6:$AI$331,34,0)</f>
        <v/>
      </c>
      <c r="CJ1962" s="67">
        <f>VLOOKUP(A1962,[2]CHAMCONG!A$7:CI$333,79,0)</f>
        <v/>
      </c>
      <c r="CK1962" s="68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62">
        <f>COUNTIF($G1963:$BP1963,"a")+COUNTIF($G1963:$BP1963,"r0,a5")/2+COUNTIF($G1963:$BP1963,"p5,a5")/2</f>
        <v/>
      </c>
      <c r="BR1963" s="62">
        <f>COUNTIF($G1963:$BP1963,"d")+COUNTIF($G1963:$BP1963,"r0,d5")/2+COUNTIF($G1963:$BP1963,"p5,d5")/2</f>
        <v/>
      </c>
      <c r="BS1963" s="62">
        <f>COUNTIF($G1963:$BP1963,"b")+COUNTIF($G1963:$BP1963,"r0,b5")/2+COUNTIF($G1963:$BP1963,"p5,b5")/2</f>
        <v/>
      </c>
      <c r="BT1963" s="62">
        <f>COUNTIF($G1963:$BP1963,"c")+COUNTIF($G1963:$BP1963,"r0,c5")/2+COUNTIF($G1963:$BP1963,"p5,c5")/2</f>
        <v/>
      </c>
      <c r="BU1963" s="62">
        <f>COUNTIF($G1963:$BP1963,"KH")+COUNTIF($G1963:$BP1963,"TL")+COUNTIF($G1963:$BP1963,"L")</f>
        <v/>
      </c>
      <c r="BV1963" s="62" t="n"/>
      <c r="BW1963" s="62">
        <f>COUNTIF($G1963:$BP1963,"hh")</f>
        <v/>
      </c>
      <c r="BX1963" s="62">
        <f>COUNTIF($G1963:$BP1963,"nt7")</f>
        <v/>
      </c>
      <c r="BY1963" s="62">
        <f>COUNTIF($G1963:$BP1963,"P")+COUNTIF($G1963:$BP1963,"p5,a5")/2+COUNTIF($G1963:$BP1963,"p5,b5")/2+COUNTIF($G1963:$BP1963,"p5,c5")/2+COUNTIF($G1963:$BP1963,"p5,d5")/2</f>
        <v/>
      </c>
      <c r="BZ1963" s="63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4">
        <f>IF(BZ1963&gt;25,4,IF(BZ1963&gt;18,3,IF(BZ1963&gt;12,2,IF(BZ1963&gt;4,1,0))))-BX1963-2+1</f>
        <v/>
      </c>
      <c r="CE1963" s="30" t="n"/>
      <c r="CF1963" s="64">
        <f>CD1963*CI1963</f>
        <v/>
      </c>
      <c r="CG1963" s="65">
        <f>F1963-BY1963+1</f>
        <v/>
      </c>
      <c r="CH1963" s="64">
        <f>CE1963*16</f>
        <v/>
      </c>
      <c r="CI1963" s="66">
        <f>VLOOKUP(A1963,[1]DATA!$A$6:$AI$331,34,0)</f>
        <v/>
      </c>
      <c r="CJ1963" s="67">
        <f>VLOOKUP(A1963,[2]CHAMCONG!A$7:CI$333,79,0)</f>
        <v/>
      </c>
      <c r="CK1963" s="68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62">
        <f>COUNTIF($G1964:$BP1964,"a")+COUNTIF($G1964:$BP1964,"r0,a5")/2+COUNTIF($G1964:$BP1964,"p5,a5")/2</f>
        <v/>
      </c>
      <c r="BR1964" s="62">
        <f>COUNTIF($G1964:$BP1964,"d")+COUNTIF($G1964:$BP1964,"r0,d5")/2+COUNTIF($G1964:$BP1964,"p5,d5")/2</f>
        <v/>
      </c>
      <c r="BS1964" s="62">
        <f>COUNTIF($G1964:$BP1964,"b")+COUNTIF($G1964:$BP1964,"r0,b5")/2+COUNTIF($G1964:$BP1964,"p5,b5")/2</f>
        <v/>
      </c>
      <c r="BT1964" s="62">
        <f>COUNTIF($G1964:$BP1964,"c")+COUNTIF($G1964:$BP1964,"r0,c5")/2+COUNTIF($G1964:$BP1964,"p5,c5")/2</f>
        <v/>
      </c>
      <c r="BU1964" s="62">
        <f>COUNTIF($G1964:$BP1964,"KH")+COUNTIF($G1964:$BP1964,"TL")+COUNTIF($G1964:$BP1964,"L")</f>
        <v/>
      </c>
      <c r="BV1964" s="62" t="n"/>
      <c r="BW1964" s="62">
        <f>COUNTIF($G1964:$BP1964,"hh")</f>
        <v/>
      </c>
      <c r="BX1964" s="62">
        <f>COUNTIF($G1964:$BP1964,"nt7")</f>
        <v/>
      </c>
      <c r="BY1964" s="62">
        <f>COUNTIF($G1964:$BP1964,"P")+COUNTIF($G1964:$BP1964,"p5,a5")/2+COUNTIF($G1964:$BP1964,"p5,b5")/2+COUNTIF($G1964:$BP1964,"p5,c5")/2+COUNTIF($G1964:$BP1964,"p5,d5")/2</f>
        <v/>
      </c>
      <c r="BZ1964" s="63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4">
        <f>IF(BZ1964&gt;25,4,IF(BZ1964&gt;18,3,IF(BZ1964&gt;12,2,IF(BZ1964&gt;4,1,0))))-BX1964-2+1</f>
        <v/>
      </c>
      <c r="CE1964" s="30" t="n"/>
      <c r="CF1964" s="64">
        <f>CD1964*CI1964</f>
        <v/>
      </c>
      <c r="CG1964" s="65">
        <f>F1964-BY1964+1</f>
        <v/>
      </c>
      <c r="CH1964" s="64">
        <f>CE1964*16</f>
        <v/>
      </c>
      <c r="CI1964" s="66">
        <f>VLOOKUP(A1964,[1]DATA!$A$6:$AI$331,34,0)</f>
        <v/>
      </c>
      <c r="CJ1964" s="67">
        <f>VLOOKUP(A1964,[2]CHAMCONG!A$7:CI$333,79,0)</f>
        <v/>
      </c>
      <c r="CK1964" s="68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62">
        <f>COUNTIF($G1965:$BP1965,"a")+COUNTIF($G1965:$BP1965,"r0,a5")/2+COUNTIF($G1965:$BP1965,"p5,a5")/2</f>
        <v/>
      </c>
      <c r="BR1965" s="62">
        <f>COUNTIF($G1965:$BP1965,"d")+COUNTIF($G1965:$BP1965,"r0,d5")/2+COUNTIF($G1965:$BP1965,"p5,d5")/2</f>
        <v/>
      </c>
      <c r="BS1965" s="62">
        <f>COUNTIF($G1965:$BP1965,"b")+COUNTIF($G1965:$BP1965,"r0,b5")/2+COUNTIF($G1965:$BP1965,"p5,b5")/2</f>
        <v/>
      </c>
      <c r="BT1965" s="62">
        <f>COUNTIF($G1965:$BP1965,"c")+COUNTIF($G1965:$BP1965,"r0,c5")/2+COUNTIF($G1965:$BP1965,"p5,c5")/2</f>
        <v/>
      </c>
      <c r="BU1965" s="62">
        <f>COUNTIF($G1965:$BP1965,"KH")+COUNTIF($G1965:$BP1965,"TL")+COUNTIF($G1965:$BP1965,"L")</f>
        <v/>
      </c>
      <c r="BV1965" s="62" t="n"/>
      <c r="BW1965" s="62">
        <f>COUNTIF($G1965:$BP1965,"hh")</f>
        <v/>
      </c>
      <c r="BX1965" s="62">
        <f>COUNTIF($G1965:$BP1965,"nt7")</f>
        <v/>
      </c>
      <c r="BY1965" s="62">
        <f>COUNTIF($G1965:$BP1965,"P")+COUNTIF($G1965:$BP1965,"p5,a5")/2+COUNTIF($G1965:$BP1965,"p5,b5")/2+COUNTIF($G1965:$BP1965,"p5,c5")/2+COUNTIF($G1965:$BP1965,"p5,d5")/2</f>
        <v/>
      </c>
      <c r="BZ1965" s="63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4">
        <f>IF(BZ1965&gt;25,4,IF(BZ1965&gt;18,3,IF(BZ1965&gt;12,2,IF(BZ1965&gt;4,1,0))))-BX1965-2+1</f>
        <v/>
      </c>
      <c r="CE1965" s="30" t="n"/>
      <c r="CF1965" s="64">
        <f>CD1965*CI1965</f>
        <v/>
      </c>
      <c r="CG1965" s="65">
        <f>F1965-BY1965+1</f>
        <v/>
      </c>
      <c r="CH1965" s="64">
        <f>CE1965*16</f>
        <v/>
      </c>
      <c r="CI1965" s="66">
        <f>VLOOKUP(A1965,[1]DATA!$A$6:$AI$331,34,0)</f>
        <v/>
      </c>
      <c r="CJ1965" s="67">
        <f>VLOOKUP(A1965,[2]CHAMCONG!A$7:CI$333,79,0)</f>
        <v/>
      </c>
      <c r="CK1965" s="68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62">
        <f>COUNTIF($G1966:$BP1966,"a")+COUNTIF($G1966:$BP1966,"r0,a5")/2+COUNTIF($G1966:$BP1966,"p5,a5")/2</f>
        <v/>
      </c>
      <c r="BR1966" s="62">
        <f>COUNTIF($G1966:$BP1966,"d")+COUNTIF($G1966:$BP1966,"r0,d5")/2+COUNTIF($G1966:$BP1966,"p5,d5")/2</f>
        <v/>
      </c>
      <c r="BS1966" s="62">
        <f>COUNTIF($G1966:$BP1966,"b")+COUNTIF($G1966:$BP1966,"r0,b5")/2+COUNTIF($G1966:$BP1966,"p5,b5")/2</f>
        <v/>
      </c>
      <c r="BT1966" s="62">
        <f>COUNTIF($G1966:$BP1966,"c")+COUNTIF($G1966:$BP1966,"r0,c5")/2+COUNTIF($G1966:$BP1966,"p5,c5")/2</f>
        <v/>
      </c>
      <c r="BU1966" s="62">
        <f>COUNTIF($G1966:$BP1966,"KH")+COUNTIF($G1966:$BP1966,"TL")+COUNTIF($G1966:$BP1966,"L")</f>
        <v/>
      </c>
      <c r="BV1966" s="62" t="n"/>
      <c r="BW1966" s="62">
        <f>COUNTIF($G1966:$BP1966,"hh")</f>
        <v/>
      </c>
      <c r="BX1966" s="62">
        <f>COUNTIF($G1966:$BP1966,"nt7")</f>
        <v/>
      </c>
      <c r="BY1966" s="62">
        <f>COUNTIF($G1966:$BP1966,"P")+COUNTIF($G1966:$BP1966,"p5,a5")/2+COUNTIF($G1966:$BP1966,"p5,b5")/2+COUNTIF($G1966:$BP1966,"p5,c5")/2+COUNTIF($G1966:$BP1966,"p5,d5")/2</f>
        <v/>
      </c>
      <c r="BZ1966" s="63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4">
        <f>IF(BZ1966&gt;25,4,IF(BZ1966&gt;18,3,IF(BZ1966&gt;12,2,IF(BZ1966&gt;4,1,0))))-BX1966-2+1</f>
        <v/>
      </c>
      <c r="CE1966" s="30" t="n"/>
      <c r="CF1966" s="64">
        <f>CD1966*CI1966</f>
        <v/>
      </c>
      <c r="CG1966" s="65">
        <f>F1966-BY1966+1</f>
        <v/>
      </c>
      <c r="CH1966" s="64">
        <f>CE1966*16</f>
        <v/>
      </c>
      <c r="CI1966" s="66">
        <f>VLOOKUP(A1966,[1]DATA!$A$6:$AI$331,34,0)</f>
        <v/>
      </c>
      <c r="CJ1966" s="67">
        <f>VLOOKUP(A1966,[2]CHAMCONG!A$7:CI$333,79,0)</f>
        <v/>
      </c>
      <c r="CK1966" s="68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62">
        <f>COUNTIF($G1967:$BP1967,"a")+COUNTIF($G1967:$BP1967,"r0,a5")/2+COUNTIF($G1967:$BP1967,"p5,a5")/2</f>
        <v/>
      </c>
      <c r="BR1967" s="62">
        <f>COUNTIF($G1967:$BP1967,"d")+COUNTIF($G1967:$BP1967,"r0,d5")/2+COUNTIF($G1967:$BP1967,"p5,d5")/2</f>
        <v/>
      </c>
      <c r="BS1967" s="62">
        <f>COUNTIF($G1967:$BP1967,"b")+COUNTIF($G1967:$BP1967,"r0,b5")/2+COUNTIF($G1967:$BP1967,"p5,b5")/2</f>
        <v/>
      </c>
      <c r="BT1967" s="62">
        <f>COUNTIF($G1967:$BP1967,"c")+COUNTIF($G1967:$BP1967,"r0,c5")/2+COUNTIF($G1967:$BP1967,"p5,c5")/2</f>
        <v/>
      </c>
      <c r="BU1967" s="62">
        <f>COUNTIF($G1967:$BP1967,"KH")+COUNTIF($G1967:$BP1967,"TL")+COUNTIF($G1967:$BP1967,"L")</f>
        <v/>
      </c>
      <c r="BV1967" s="62" t="n"/>
      <c r="BW1967" s="62">
        <f>COUNTIF($G1967:$BP1967,"hh")</f>
        <v/>
      </c>
      <c r="BX1967" s="62">
        <f>COUNTIF($G1967:$BP1967,"nt7")</f>
        <v/>
      </c>
      <c r="BY1967" s="62">
        <f>COUNTIF($G1967:$BP1967,"P")+COUNTIF($G1967:$BP1967,"p5,a5")/2+COUNTIF($G1967:$BP1967,"p5,b5")/2+COUNTIF($G1967:$BP1967,"p5,c5")/2+COUNTIF($G1967:$BP1967,"p5,d5")/2</f>
        <v/>
      </c>
      <c r="BZ1967" s="63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4">
        <f>IF(BZ1967&gt;25,4,IF(BZ1967&gt;18,3,IF(BZ1967&gt;12,2,IF(BZ1967&gt;4,1,0))))-BX1967-2+1</f>
        <v/>
      </c>
      <c r="CE1967" s="30" t="n"/>
      <c r="CF1967" s="64">
        <f>CD1967*CI1967</f>
        <v/>
      </c>
      <c r="CG1967" s="65">
        <f>F1967-BY1967+1</f>
        <v/>
      </c>
      <c r="CH1967" s="64">
        <f>CE1967*16</f>
        <v/>
      </c>
      <c r="CI1967" s="66">
        <f>VLOOKUP(A1967,[1]DATA!$A$6:$AI$331,34,0)</f>
        <v/>
      </c>
      <c r="CJ1967" s="67">
        <f>VLOOKUP(A1967,[2]CHAMCONG!A$7:CI$333,79,0)</f>
        <v/>
      </c>
      <c r="CK1967" s="68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62">
        <f>COUNTIF($G1968:$BP1968,"a")+COUNTIF($G1968:$BP1968,"r0,a5")/2+COUNTIF($G1968:$BP1968,"p5,a5")/2</f>
        <v/>
      </c>
      <c r="BR1968" s="62">
        <f>COUNTIF($G1968:$BP1968,"d")+COUNTIF($G1968:$BP1968,"r0,d5")/2+COUNTIF($G1968:$BP1968,"p5,d5")/2</f>
        <v/>
      </c>
      <c r="BS1968" s="62">
        <f>COUNTIF($G1968:$BP1968,"b")+COUNTIF($G1968:$BP1968,"r0,b5")/2+COUNTIF($G1968:$BP1968,"p5,b5")/2</f>
        <v/>
      </c>
      <c r="BT1968" s="62">
        <f>COUNTIF($G1968:$BP1968,"c")+COUNTIF($G1968:$BP1968,"r0,c5")/2+COUNTIF($G1968:$BP1968,"p5,c5")/2</f>
        <v/>
      </c>
      <c r="BU1968" s="62">
        <f>COUNTIF($G1968:$BP1968,"KH")+COUNTIF($G1968:$BP1968,"TL")+COUNTIF($G1968:$BP1968,"L")</f>
        <v/>
      </c>
      <c r="BV1968" s="62" t="n"/>
      <c r="BW1968" s="62">
        <f>COUNTIF($G1968:$BP1968,"hh")</f>
        <v/>
      </c>
      <c r="BX1968" s="62">
        <f>COUNTIF($G1968:$BP1968,"nt7")</f>
        <v/>
      </c>
      <c r="BY1968" s="62">
        <f>COUNTIF($G1968:$BP1968,"P")+COUNTIF($G1968:$BP1968,"p5,a5")/2+COUNTIF($G1968:$BP1968,"p5,b5")/2+COUNTIF($G1968:$BP1968,"p5,c5")/2+COUNTIF($G1968:$BP1968,"p5,d5")/2</f>
        <v/>
      </c>
      <c r="BZ1968" s="63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4">
        <f>IF(BZ1968&gt;25,4,IF(BZ1968&gt;18,3,IF(BZ1968&gt;12,2,IF(BZ1968&gt;4,1,0))))-BX1968-2+1</f>
        <v/>
      </c>
      <c r="CE1968" s="30" t="n"/>
      <c r="CF1968" s="64">
        <f>CD1968*CI1968</f>
        <v/>
      </c>
      <c r="CG1968" s="65">
        <f>F1968-BY1968+1</f>
        <v/>
      </c>
      <c r="CH1968" s="64">
        <f>CE1968*16</f>
        <v/>
      </c>
      <c r="CI1968" s="66">
        <f>VLOOKUP(A1968,[1]DATA!$A$6:$AI$331,34,0)</f>
        <v/>
      </c>
      <c r="CJ1968" s="67">
        <f>VLOOKUP(A1968,[2]CHAMCONG!A$7:CI$333,79,0)</f>
        <v/>
      </c>
      <c r="CK1968" s="68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62">
        <f>COUNTIF($G1969:$BP1969,"a")+COUNTIF($G1969:$BP1969,"r0,a5")/2+COUNTIF($G1969:$BP1969,"p5,a5")/2</f>
        <v/>
      </c>
      <c r="BR1969" s="62">
        <f>COUNTIF($G1969:$BP1969,"d")+COUNTIF($G1969:$BP1969,"r0,d5")/2+COUNTIF($G1969:$BP1969,"p5,d5")/2</f>
        <v/>
      </c>
      <c r="BS1969" s="62">
        <f>COUNTIF($G1969:$BP1969,"b")+COUNTIF($G1969:$BP1969,"r0,b5")/2+COUNTIF($G1969:$BP1969,"p5,b5")/2</f>
        <v/>
      </c>
      <c r="BT1969" s="62">
        <f>COUNTIF($G1969:$BP1969,"c")+COUNTIF($G1969:$BP1969,"r0,c5")/2+COUNTIF($G1969:$BP1969,"p5,c5")/2</f>
        <v/>
      </c>
      <c r="BU1969" s="62">
        <f>COUNTIF($G1969:$BP1969,"KH")+COUNTIF($G1969:$BP1969,"TL")+COUNTIF($G1969:$BP1969,"L")</f>
        <v/>
      </c>
      <c r="BV1969" s="62" t="n"/>
      <c r="BW1969" s="62">
        <f>COUNTIF($G1969:$BP1969,"hh")</f>
        <v/>
      </c>
      <c r="BX1969" s="62">
        <f>COUNTIF($G1969:$BP1969,"nt7")</f>
        <v/>
      </c>
      <c r="BY1969" s="62">
        <f>COUNTIF($G1969:$BP1969,"P")+COUNTIF($G1969:$BP1969,"p5,a5")/2+COUNTIF($G1969:$BP1969,"p5,b5")/2+COUNTIF($G1969:$BP1969,"p5,c5")/2+COUNTIF($G1969:$BP1969,"p5,d5")/2</f>
        <v/>
      </c>
      <c r="BZ1969" s="63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4">
        <f>IF(BZ1969&gt;25,4,IF(BZ1969&gt;18,3,IF(BZ1969&gt;12,2,IF(BZ1969&gt;4,1,0))))-BX1969-2+1</f>
        <v/>
      </c>
      <c r="CE1969" s="30" t="n"/>
      <c r="CF1969" s="64">
        <f>CD1969*CI1969</f>
        <v/>
      </c>
      <c r="CG1969" s="65">
        <f>F1969-BY1969+1</f>
        <v/>
      </c>
      <c r="CH1969" s="64">
        <f>CE1969*16</f>
        <v/>
      </c>
      <c r="CI1969" s="66">
        <f>VLOOKUP(A1969,[1]DATA!$A$6:$AI$331,34,0)</f>
        <v/>
      </c>
      <c r="CJ1969" s="67">
        <f>VLOOKUP(A1969,[2]CHAMCONG!A$7:CI$333,79,0)</f>
        <v/>
      </c>
      <c r="CK1969" s="68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62">
        <f>COUNTIF($G1970:$BP1970,"a")+COUNTIF($G1970:$BP1970,"r0,a5")/2+COUNTIF($G1970:$BP1970,"p5,a5")/2</f>
        <v/>
      </c>
      <c r="BR1970" s="62">
        <f>COUNTIF($G1970:$BP1970,"d")+COUNTIF($G1970:$BP1970,"r0,d5")/2+COUNTIF($G1970:$BP1970,"p5,d5")/2</f>
        <v/>
      </c>
      <c r="BS1970" s="62">
        <f>COUNTIF($G1970:$BP1970,"b")+COUNTIF($G1970:$BP1970,"r0,b5")/2+COUNTIF($G1970:$BP1970,"p5,b5")/2</f>
        <v/>
      </c>
      <c r="BT1970" s="62">
        <f>COUNTIF($G1970:$BP1970,"c")+COUNTIF($G1970:$BP1970,"r0,c5")/2+COUNTIF($G1970:$BP1970,"p5,c5")/2</f>
        <v/>
      </c>
      <c r="BU1970" s="62">
        <f>COUNTIF($G1970:$BP1970,"KH")+COUNTIF($G1970:$BP1970,"TL")+COUNTIF($G1970:$BP1970,"L")</f>
        <v/>
      </c>
      <c r="BV1970" s="62" t="n"/>
      <c r="BW1970" s="62">
        <f>COUNTIF($G1970:$BP1970,"hh")</f>
        <v/>
      </c>
      <c r="BX1970" s="62">
        <f>COUNTIF($G1970:$BP1970,"nt7")</f>
        <v/>
      </c>
      <c r="BY1970" s="62">
        <f>COUNTIF($G1970:$BP1970,"P")+COUNTIF($G1970:$BP1970,"p5,a5")/2+COUNTIF($G1970:$BP1970,"p5,b5")/2+COUNTIF($G1970:$BP1970,"p5,c5")/2+COUNTIF($G1970:$BP1970,"p5,d5")/2</f>
        <v/>
      </c>
      <c r="BZ1970" s="63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4">
        <f>IF(BZ1970&gt;25,4,IF(BZ1970&gt;18,3,IF(BZ1970&gt;12,2,IF(BZ1970&gt;4,1,0))))-BX1970-2+1</f>
        <v/>
      </c>
      <c r="CE1970" s="30" t="n"/>
      <c r="CF1970" s="64">
        <f>CD1970*CI1970</f>
        <v/>
      </c>
      <c r="CG1970" s="65">
        <f>F1970-BY1970+1</f>
        <v/>
      </c>
      <c r="CH1970" s="64">
        <f>CE1970*16</f>
        <v/>
      </c>
      <c r="CI1970" s="66">
        <f>VLOOKUP(A1970,[1]DATA!$A$6:$AI$331,34,0)</f>
        <v/>
      </c>
      <c r="CJ1970" s="67">
        <f>VLOOKUP(A1970,[2]CHAMCONG!A$7:CI$333,79,0)</f>
        <v/>
      </c>
      <c r="CK1970" s="68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62">
        <f>COUNTIF($G1971:$BP1971,"a")+COUNTIF($G1971:$BP1971,"r0,a5")/2+COUNTIF($G1971:$BP1971,"p5,a5")/2</f>
        <v/>
      </c>
      <c r="BR1971" s="62">
        <f>COUNTIF($G1971:$BP1971,"d")+COUNTIF($G1971:$BP1971,"r0,d5")/2+COUNTIF($G1971:$BP1971,"p5,d5")/2</f>
        <v/>
      </c>
      <c r="BS1971" s="62">
        <f>COUNTIF($G1971:$BP1971,"b")+COUNTIF($G1971:$BP1971,"r0,b5")/2+COUNTIF($G1971:$BP1971,"p5,b5")/2</f>
        <v/>
      </c>
      <c r="BT1971" s="62">
        <f>COUNTIF($G1971:$BP1971,"c")+COUNTIF($G1971:$BP1971,"r0,c5")/2+COUNTIF($G1971:$BP1971,"p5,c5")/2</f>
        <v/>
      </c>
      <c r="BU1971" s="62">
        <f>COUNTIF($G1971:$BP1971,"KH")+COUNTIF($G1971:$BP1971,"TL")+COUNTIF($G1971:$BP1971,"L")</f>
        <v/>
      </c>
      <c r="BV1971" s="62" t="n"/>
      <c r="BW1971" s="62">
        <f>COUNTIF($G1971:$BP1971,"hh")</f>
        <v/>
      </c>
      <c r="BX1971" s="62">
        <f>COUNTIF($G1971:$BP1971,"nt7")</f>
        <v/>
      </c>
      <c r="BY1971" s="62">
        <f>COUNTIF($G1971:$BP1971,"P")+COUNTIF($G1971:$BP1971,"p5,a5")/2+COUNTIF($G1971:$BP1971,"p5,b5")/2+COUNTIF($G1971:$BP1971,"p5,c5")/2+COUNTIF($G1971:$BP1971,"p5,d5")/2</f>
        <v/>
      </c>
      <c r="BZ1971" s="63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4">
        <f>IF(BZ1971&gt;25,4,IF(BZ1971&gt;18,3,IF(BZ1971&gt;12,2,IF(BZ1971&gt;4,1,0))))-BX1971-2+1</f>
        <v/>
      </c>
      <c r="CE1971" s="30" t="n"/>
      <c r="CF1971" s="64">
        <f>CD1971*CI1971</f>
        <v/>
      </c>
      <c r="CG1971" s="65">
        <f>F1971-BY1971+1</f>
        <v/>
      </c>
      <c r="CH1971" s="64">
        <f>CE1971*16</f>
        <v/>
      </c>
      <c r="CI1971" s="66">
        <f>VLOOKUP(A1971,[1]DATA!$A$6:$AI$331,34,0)</f>
        <v/>
      </c>
      <c r="CJ1971" s="67">
        <f>VLOOKUP(A1971,[2]CHAMCONG!A$7:CI$333,79,0)</f>
        <v/>
      </c>
      <c r="CK1971" s="68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62">
        <f>COUNTIF($G1972:$BP1972,"a")+COUNTIF($G1972:$BP1972,"r0,a5")/2+COUNTIF($G1972:$BP1972,"p5,a5")/2</f>
        <v/>
      </c>
      <c r="BR1972" s="62">
        <f>COUNTIF($G1972:$BP1972,"d")+COUNTIF($G1972:$BP1972,"r0,d5")/2+COUNTIF($G1972:$BP1972,"p5,d5")/2</f>
        <v/>
      </c>
      <c r="BS1972" s="62">
        <f>COUNTIF($G1972:$BP1972,"b")+COUNTIF($G1972:$BP1972,"r0,b5")/2+COUNTIF($G1972:$BP1972,"p5,b5")/2</f>
        <v/>
      </c>
      <c r="BT1972" s="62">
        <f>COUNTIF($G1972:$BP1972,"c")+COUNTIF($G1972:$BP1972,"r0,c5")/2+COUNTIF($G1972:$BP1972,"p5,c5")/2</f>
        <v/>
      </c>
      <c r="BU1972" s="62">
        <f>COUNTIF($G1972:$BP1972,"KH")+COUNTIF($G1972:$BP1972,"TL")+COUNTIF($G1972:$BP1972,"L")</f>
        <v/>
      </c>
      <c r="BV1972" s="62" t="n"/>
      <c r="BW1972" s="62">
        <f>COUNTIF($G1972:$BP1972,"hh")</f>
        <v/>
      </c>
      <c r="BX1972" s="62">
        <f>COUNTIF($G1972:$BP1972,"nt7")</f>
        <v/>
      </c>
      <c r="BY1972" s="62">
        <f>COUNTIF($G1972:$BP1972,"P")+COUNTIF($G1972:$BP1972,"p5,a5")/2+COUNTIF($G1972:$BP1972,"p5,b5")/2+COUNTIF($G1972:$BP1972,"p5,c5")/2+COUNTIF($G1972:$BP1972,"p5,d5")/2</f>
        <v/>
      </c>
      <c r="BZ1972" s="63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4">
        <f>IF(BZ1972&gt;25,4,IF(BZ1972&gt;18,3,IF(BZ1972&gt;12,2,IF(BZ1972&gt;4,1,0))))-BX1972-2+1</f>
        <v/>
      </c>
      <c r="CE1972" s="30" t="n"/>
      <c r="CF1972" s="64">
        <f>CD1972*CI1972</f>
        <v/>
      </c>
      <c r="CG1972" s="65">
        <f>F1972-BY1972+1</f>
        <v/>
      </c>
      <c r="CH1972" s="64">
        <f>CE1972*16</f>
        <v/>
      </c>
      <c r="CI1972" s="66">
        <f>VLOOKUP(A1972,[1]DATA!$A$6:$AI$331,34,0)</f>
        <v/>
      </c>
      <c r="CJ1972" s="67">
        <f>VLOOKUP(A1972,[2]CHAMCONG!A$7:CI$333,79,0)</f>
        <v/>
      </c>
      <c r="CK1972" s="68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62">
        <f>COUNTIF($G1973:$BP1973,"a")+COUNTIF($G1973:$BP1973,"r0,a5")/2+COUNTIF($G1973:$BP1973,"p5,a5")/2</f>
        <v/>
      </c>
      <c r="BR1973" s="62">
        <f>COUNTIF($G1973:$BP1973,"d")+COUNTIF($G1973:$BP1973,"r0,d5")/2+COUNTIF($G1973:$BP1973,"p5,d5")/2</f>
        <v/>
      </c>
      <c r="BS1973" s="62">
        <f>COUNTIF($G1973:$BP1973,"b")+COUNTIF($G1973:$BP1973,"r0,b5")/2+COUNTIF($G1973:$BP1973,"p5,b5")/2</f>
        <v/>
      </c>
      <c r="BT1973" s="62">
        <f>COUNTIF($G1973:$BP1973,"c")+COUNTIF($G1973:$BP1973,"r0,c5")/2+COUNTIF($G1973:$BP1973,"p5,c5")/2</f>
        <v/>
      </c>
      <c r="BU1973" s="62">
        <f>COUNTIF($G1973:$BP1973,"KH")+COUNTIF($G1973:$BP1973,"TL")+COUNTIF($G1973:$BP1973,"L")</f>
        <v/>
      </c>
      <c r="BV1973" s="62" t="n"/>
      <c r="BW1973" s="62">
        <f>COUNTIF($G1973:$BP1973,"hh")</f>
        <v/>
      </c>
      <c r="BX1973" s="62">
        <f>COUNTIF($G1973:$BP1973,"nt7")</f>
        <v/>
      </c>
      <c r="BY1973" s="62">
        <f>COUNTIF($G1973:$BP1973,"P")+COUNTIF($G1973:$BP1973,"p5,a5")/2+COUNTIF($G1973:$BP1973,"p5,b5")/2+COUNTIF($G1973:$BP1973,"p5,c5")/2+COUNTIF($G1973:$BP1973,"p5,d5")/2</f>
        <v/>
      </c>
      <c r="BZ1973" s="63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4">
        <f>IF(BZ1973&gt;25,4,IF(BZ1973&gt;18,3,IF(BZ1973&gt;12,2,IF(BZ1973&gt;4,1,0))))-BX1973-2+1</f>
        <v/>
      </c>
      <c r="CE1973" s="30" t="n"/>
      <c r="CF1973" s="64">
        <f>CD1973*CI1973</f>
        <v/>
      </c>
      <c r="CG1973" s="65">
        <f>F1973-BY1973+1</f>
        <v/>
      </c>
      <c r="CH1973" s="64">
        <f>CE1973*16</f>
        <v/>
      </c>
      <c r="CI1973" s="66">
        <f>VLOOKUP(A1973,[1]DATA!$A$6:$AI$331,34,0)</f>
        <v/>
      </c>
      <c r="CJ1973" s="67">
        <f>VLOOKUP(A1973,[2]CHAMCONG!A$7:CI$333,79,0)</f>
        <v/>
      </c>
      <c r="CK1973" s="68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62">
        <f>COUNTIF($G1974:$BP1974,"a")+COUNTIF($G1974:$BP1974,"r0,a5")/2+COUNTIF($G1974:$BP1974,"p5,a5")/2</f>
        <v/>
      </c>
      <c r="BR1974" s="62">
        <f>COUNTIF($G1974:$BP1974,"d")+COUNTIF($G1974:$BP1974,"r0,d5")/2+COUNTIF($G1974:$BP1974,"p5,d5")/2</f>
        <v/>
      </c>
      <c r="BS1974" s="62">
        <f>COUNTIF($G1974:$BP1974,"b")+COUNTIF($G1974:$BP1974,"r0,b5")/2+COUNTIF($G1974:$BP1974,"p5,b5")/2</f>
        <v/>
      </c>
      <c r="BT1974" s="62">
        <f>COUNTIF($G1974:$BP1974,"c")+COUNTIF($G1974:$BP1974,"r0,c5")/2+COUNTIF($G1974:$BP1974,"p5,c5")/2</f>
        <v/>
      </c>
      <c r="BU1974" s="62">
        <f>COUNTIF($G1974:$BP1974,"KH")+COUNTIF($G1974:$BP1974,"TL")+COUNTIF($G1974:$BP1974,"L")</f>
        <v/>
      </c>
      <c r="BV1974" s="62" t="n"/>
      <c r="BW1974" s="62">
        <f>COUNTIF($G1974:$BP1974,"hh")</f>
        <v/>
      </c>
      <c r="BX1974" s="62">
        <f>COUNTIF($G1974:$BP1974,"nt7")</f>
        <v/>
      </c>
      <c r="BY1974" s="62">
        <f>COUNTIF($G1974:$BP1974,"P")+COUNTIF($G1974:$BP1974,"p5,a5")/2+COUNTIF($G1974:$BP1974,"p5,b5")/2+COUNTIF($G1974:$BP1974,"p5,c5")/2+COUNTIF($G1974:$BP1974,"p5,d5")/2</f>
        <v/>
      </c>
      <c r="BZ1974" s="63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4">
        <f>IF(BZ1974&gt;25,4,IF(BZ1974&gt;18,3,IF(BZ1974&gt;12,2,IF(BZ1974&gt;4,1,0))))-BX1974-2+1</f>
        <v/>
      </c>
      <c r="CE1974" s="30" t="n"/>
      <c r="CF1974" s="64">
        <f>CD1974*CI1974</f>
        <v/>
      </c>
      <c r="CG1974" s="65">
        <f>F1974-BY1974+1</f>
        <v/>
      </c>
      <c r="CH1974" s="64">
        <f>CE1974*16</f>
        <v/>
      </c>
      <c r="CI1974" s="66">
        <f>VLOOKUP(A1974,[1]DATA!$A$6:$AI$331,34,0)</f>
        <v/>
      </c>
      <c r="CJ1974" s="67">
        <f>VLOOKUP(A1974,[2]CHAMCONG!A$7:CI$333,79,0)</f>
        <v/>
      </c>
      <c r="CK1974" s="68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62">
        <f>COUNTIF($G1975:$BP1975,"a")+COUNTIF($G1975:$BP1975,"r0,a5")/2+COUNTIF($G1975:$BP1975,"p5,a5")/2</f>
        <v/>
      </c>
      <c r="BR1975" s="62">
        <f>COUNTIF($G1975:$BP1975,"d")+COUNTIF($G1975:$BP1975,"r0,d5")/2+COUNTIF($G1975:$BP1975,"p5,d5")/2</f>
        <v/>
      </c>
      <c r="BS1975" s="62">
        <f>COUNTIF($G1975:$BP1975,"b")+COUNTIF($G1975:$BP1975,"r0,b5")/2+COUNTIF($G1975:$BP1975,"p5,b5")/2</f>
        <v/>
      </c>
      <c r="BT1975" s="62">
        <f>COUNTIF($G1975:$BP1975,"c")+COUNTIF($G1975:$BP1975,"r0,c5")/2+COUNTIF($G1975:$BP1975,"p5,c5")/2</f>
        <v/>
      </c>
      <c r="BU1975" s="62">
        <f>COUNTIF($G1975:$BP1975,"KH")+COUNTIF($G1975:$BP1975,"TL")+COUNTIF($G1975:$BP1975,"L")</f>
        <v/>
      </c>
      <c r="BV1975" s="62" t="n"/>
      <c r="BW1975" s="62">
        <f>COUNTIF($G1975:$BP1975,"hh")</f>
        <v/>
      </c>
      <c r="BX1975" s="62">
        <f>COUNTIF($G1975:$BP1975,"nt7")</f>
        <v/>
      </c>
      <c r="BY1975" s="62">
        <f>COUNTIF($G1975:$BP1975,"P")+COUNTIF($G1975:$BP1975,"p5,a5")/2+COUNTIF($G1975:$BP1975,"p5,b5")/2+COUNTIF($G1975:$BP1975,"p5,c5")/2+COUNTIF($G1975:$BP1975,"p5,d5")/2</f>
        <v/>
      </c>
      <c r="BZ1975" s="63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4">
        <f>IF(BZ1975&gt;25,4,IF(BZ1975&gt;18,3,IF(BZ1975&gt;12,2,IF(BZ1975&gt;4,1,0))))-BX1975-2+1</f>
        <v/>
      </c>
      <c r="CE1975" s="30" t="n"/>
      <c r="CF1975" s="64">
        <f>CD1975*CI1975</f>
        <v/>
      </c>
      <c r="CG1975" s="65">
        <f>F1975-BY1975+1</f>
        <v/>
      </c>
      <c r="CH1975" s="64">
        <f>CE1975*16</f>
        <v/>
      </c>
      <c r="CI1975" s="66">
        <f>VLOOKUP(A1975,[1]DATA!$A$6:$AI$331,34,0)</f>
        <v/>
      </c>
      <c r="CJ1975" s="67">
        <f>VLOOKUP(A1975,[2]CHAMCONG!A$7:CI$333,79,0)</f>
        <v/>
      </c>
      <c r="CK1975" s="68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62">
        <f>COUNTIF($G1976:$BP1976,"a")+COUNTIF($G1976:$BP1976,"r0,a5")/2+COUNTIF($G1976:$BP1976,"p5,a5")/2</f>
        <v/>
      </c>
      <c r="BR1976" s="62">
        <f>COUNTIF($G1976:$BP1976,"d")+COUNTIF($G1976:$BP1976,"r0,d5")/2+COUNTIF($G1976:$BP1976,"p5,d5")/2</f>
        <v/>
      </c>
      <c r="BS1976" s="62">
        <f>COUNTIF($G1976:$BP1976,"b")+COUNTIF($G1976:$BP1976,"r0,b5")/2+COUNTIF($G1976:$BP1976,"p5,b5")/2</f>
        <v/>
      </c>
      <c r="BT1976" s="62">
        <f>COUNTIF($G1976:$BP1976,"c")+COUNTIF($G1976:$BP1976,"r0,c5")/2+COUNTIF($G1976:$BP1976,"p5,c5")/2</f>
        <v/>
      </c>
      <c r="BU1976" s="62">
        <f>COUNTIF($G1976:$BP1976,"KH")+COUNTIF($G1976:$BP1976,"TL")+COUNTIF($G1976:$BP1976,"L")</f>
        <v/>
      </c>
      <c r="BV1976" s="62" t="n"/>
      <c r="BW1976" s="62">
        <f>COUNTIF($G1976:$BP1976,"hh")</f>
        <v/>
      </c>
      <c r="BX1976" s="62">
        <f>COUNTIF($G1976:$BP1976,"nt7")</f>
        <v/>
      </c>
      <c r="BY1976" s="62">
        <f>COUNTIF($G1976:$BP1976,"P")+COUNTIF($G1976:$BP1976,"p5,a5")/2+COUNTIF($G1976:$BP1976,"p5,b5")/2+COUNTIF($G1976:$BP1976,"p5,c5")/2+COUNTIF($G1976:$BP1976,"p5,d5")/2</f>
        <v/>
      </c>
      <c r="BZ1976" s="63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4">
        <f>IF(BZ1976&gt;25,4,IF(BZ1976&gt;18,3,IF(BZ1976&gt;12,2,IF(BZ1976&gt;4,1,0))))-BX1976-2+1</f>
        <v/>
      </c>
      <c r="CE1976" s="30" t="n"/>
      <c r="CF1976" s="64">
        <f>CD1976*CI1976</f>
        <v/>
      </c>
      <c r="CG1976" s="65">
        <f>F1976-BY1976+1</f>
        <v/>
      </c>
      <c r="CH1976" s="64">
        <f>CE1976*16</f>
        <v/>
      </c>
      <c r="CI1976" s="66">
        <f>VLOOKUP(A1976,[1]DATA!$A$6:$AI$331,34,0)</f>
        <v/>
      </c>
      <c r="CJ1976" s="67">
        <f>VLOOKUP(A1976,[2]CHAMCONG!A$7:CI$333,79,0)</f>
        <v/>
      </c>
      <c r="CK1976" s="68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62">
        <f>COUNTIF($G1977:$BP1977,"a")+COUNTIF($G1977:$BP1977,"r0,a5")/2+COUNTIF($G1977:$BP1977,"p5,a5")/2</f>
        <v/>
      </c>
      <c r="BR1977" s="62">
        <f>COUNTIF($G1977:$BP1977,"d")+COUNTIF($G1977:$BP1977,"r0,d5")/2+COUNTIF($G1977:$BP1977,"p5,d5")/2</f>
        <v/>
      </c>
      <c r="BS1977" s="62">
        <f>COUNTIF($G1977:$BP1977,"b")+COUNTIF($G1977:$BP1977,"r0,b5")/2+COUNTIF($G1977:$BP1977,"p5,b5")/2</f>
        <v/>
      </c>
      <c r="BT1977" s="62">
        <f>COUNTIF($G1977:$BP1977,"c")+COUNTIF($G1977:$BP1977,"r0,c5")/2+COUNTIF($G1977:$BP1977,"p5,c5")/2</f>
        <v/>
      </c>
      <c r="BU1977" s="62">
        <f>COUNTIF($G1977:$BP1977,"KH")+COUNTIF($G1977:$BP1977,"TL")+COUNTIF($G1977:$BP1977,"L")</f>
        <v/>
      </c>
      <c r="BV1977" s="62" t="n"/>
      <c r="BW1977" s="62">
        <f>COUNTIF($G1977:$BP1977,"hh")</f>
        <v/>
      </c>
      <c r="BX1977" s="62">
        <f>COUNTIF($G1977:$BP1977,"nt7")</f>
        <v/>
      </c>
      <c r="BY1977" s="62">
        <f>COUNTIF($G1977:$BP1977,"P")+COUNTIF($G1977:$BP1977,"p5,a5")/2+COUNTIF($G1977:$BP1977,"p5,b5")/2+COUNTIF($G1977:$BP1977,"p5,c5")/2+COUNTIF($G1977:$BP1977,"p5,d5")/2</f>
        <v/>
      </c>
      <c r="BZ1977" s="63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4">
        <f>IF(BZ1977&gt;25,4,IF(BZ1977&gt;18,3,IF(BZ1977&gt;12,2,IF(BZ1977&gt;4,1,0))))-BX1977-2+1</f>
        <v/>
      </c>
      <c r="CE1977" s="30" t="n"/>
      <c r="CF1977" s="64">
        <f>CD1977*CI1977</f>
        <v/>
      </c>
      <c r="CG1977" s="65">
        <f>F1977-BY1977+1</f>
        <v/>
      </c>
      <c r="CH1977" s="64">
        <f>CE1977*16</f>
        <v/>
      </c>
      <c r="CI1977" s="66">
        <f>VLOOKUP(A1977,[1]DATA!$A$6:$AI$331,34,0)</f>
        <v/>
      </c>
      <c r="CJ1977" s="67">
        <f>VLOOKUP(A1977,[2]CHAMCONG!A$7:CI$333,79,0)</f>
        <v/>
      </c>
      <c r="CK1977" s="68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62">
        <f>COUNTIF($G1978:$BP1978,"a")+COUNTIF($G1978:$BP1978,"r0,a5")/2+COUNTIF($G1978:$BP1978,"p5,a5")/2</f>
        <v/>
      </c>
      <c r="BR1978" s="62">
        <f>COUNTIF($G1978:$BP1978,"d")+COUNTIF($G1978:$BP1978,"r0,d5")/2+COUNTIF($G1978:$BP1978,"p5,d5")/2</f>
        <v/>
      </c>
      <c r="BS1978" s="62">
        <f>COUNTIF($G1978:$BP1978,"b")+COUNTIF($G1978:$BP1978,"r0,b5")/2+COUNTIF($G1978:$BP1978,"p5,b5")/2</f>
        <v/>
      </c>
      <c r="BT1978" s="62">
        <f>COUNTIF($G1978:$BP1978,"c")+COUNTIF($G1978:$BP1978,"r0,c5")/2+COUNTIF($G1978:$BP1978,"p5,c5")/2</f>
        <v/>
      </c>
      <c r="BU1978" s="62">
        <f>COUNTIF($G1978:$BP1978,"KH")+COUNTIF($G1978:$BP1978,"TL")+COUNTIF($G1978:$BP1978,"L")</f>
        <v/>
      </c>
      <c r="BV1978" s="62" t="n"/>
      <c r="BW1978" s="62">
        <f>COUNTIF($G1978:$BP1978,"hh")</f>
        <v/>
      </c>
      <c r="BX1978" s="62">
        <f>COUNTIF($G1978:$BP1978,"nt7")</f>
        <v/>
      </c>
      <c r="BY1978" s="62">
        <f>COUNTIF($G1978:$BP1978,"P")+COUNTIF($G1978:$BP1978,"p5,a5")/2+COUNTIF($G1978:$BP1978,"p5,b5")/2+COUNTIF($G1978:$BP1978,"p5,c5")/2+COUNTIF($G1978:$BP1978,"p5,d5")/2</f>
        <v/>
      </c>
      <c r="BZ1978" s="63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4">
        <f>IF(BZ1978&gt;25,4,IF(BZ1978&gt;18,3,IF(BZ1978&gt;12,2,IF(BZ1978&gt;4,1,0))))-BX1978-2+1</f>
        <v/>
      </c>
      <c r="CE1978" s="30" t="n"/>
      <c r="CF1978" s="64">
        <f>CD1978*CI1978</f>
        <v/>
      </c>
      <c r="CG1978" s="65">
        <f>F1978-BY1978+1</f>
        <v/>
      </c>
      <c r="CH1978" s="64">
        <f>CE1978*16</f>
        <v/>
      </c>
      <c r="CI1978" s="66">
        <f>VLOOKUP(A1978,[1]DATA!$A$6:$AI$331,34,0)</f>
        <v/>
      </c>
      <c r="CJ1978" s="67">
        <f>VLOOKUP(A1978,[2]CHAMCONG!A$7:CI$333,79,0)</f>
        <v/>
      </c>
      <c r="CK1978" s="68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62">
        <f>COUNTIF($G1979:$BP1979,"a")+COUNTIF($G1979:$BP1979,"r0,a5")/2+COUNTIF($G1979:$BP1979,"p5,a5")/2</f>
        <v/>
      </c>
      <c r="BR1979" s="62">
        <f>COUNTIF($G1979:$BP1979,"d")+COUNTIF($G1979:$BP1979,"r0,d5")/2+COUNTIF($G1979:$BP1979,"p5,d5")/2</f>
        <v/>
      </c>
      <c r="BS1979" s="62">
        <f>COUNTIF($G1979:$BP1979,"b")+COUNTIF($G1979:$BP1979,"r0,b5")/2+COUNTIF($G1979:$BP1979,"p5,b5")/2</f>
        <v/>
      </c>
      <c r="BT1979" s="62">
        <f>COUNTIF($G1979:$BP1979,"c")+COUNTIF($G1979:$BP1979,"r0,c5")/2+COUNTIF($G1979:$BP1979,"p5,c5")/2</f>
        <v/>
      </c>
      <c r="BU1979" s="62">
        <f>COUNTIF($G1979:$BP1979,"KH")+COUNTIF($G1979:$BP1979,"TL")+COUNTIF($G1979:$BP1979,"L")</f>
        <v/>
      </c>
      <c r="BV1979" s="62" t="n"/>
      <c r="BW1979" s="62">
        <f>COUNTIF($G1979:$BP1979,"hh")</f>
        <v/>
      </c>
      <c r="BX1979" s="62">
        <f>COUNTIF($G1979:$BP1979,"nt7")</f>
        <v/>
      </c>
      <c r="BY1979" s="62">
        <f>COUNTIF($G1979:$BP1979,"P")+COUNTIF($G1979:$BP1979,"p5,a5")/2+COUNTIF($G1979:$BP1979,"p5,b5")/2+COUNTIF($G1979:$BP1979,"p5,c5")/2+COUNTIF($G1979:$BP1979,"p5,d5")/2</f>
        <v/>
      </c>
      <c r="BZ1979" s="63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4">
        <f>IF(BZ1979&gt;25,4,IF(BZ1979&gt;18,3,IF(BZ1979&gt;12,2,IF(BZ1979&gt;4,1,0))))-BX1979-2+1</f>
        <v/>
      </c>
      <c r="CE1979" s="30" t="n"/>
      <c r="CF1979" s="64">
        <f>CD1979*CI1979</f>
        <v/>
      </c>
      <c r="CG1979" s="65">
        <f>F1979-BY1979+1</f>
        <v/>
      </c>
      <c r="CH1979" s="64">
        <f>CE1979*16</f>
        <v/>
      </c>
      <c r="CI1979" s="66">
        <f>VLOOKUP(A1979,[1]DATA!$A$6:$AI$331,34,0)</f>
        <v/>
      </c>
      <c r="CJ1979" s="67">
        <f>VLOOKUP(A1979,[2]CHAMCONG!A$7:CI$333,79,0)</f>
        <v/>
      </c>
      <c r="CK1979" s="68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62">
        <f>COUNTIF($G1980:$BP1980,"a")+COUNTIF($G1980:$BP1980,"r0,a5")/2+COUNTIF($G1980:$BP1980,"p5,a5")/2</f>
        <v/>
      </c>
      <c r="BR1980" s="62">
        <f>COUNTIF($G1980:$BP1980,"d")+COUNTIF($G1980:$BP1980,"r0,d5")/2+COUNTIF($G1980:$BP1980,"p5,d5")/2</f>
        <v/>
      </c>
      <c r="BS1980" s="62">
        <f>COUNTIF($G1980:$BP1980,"b")+COUNTIF($G1980:$BP1980,"r0,b5")/2+COUNTIF($G1980:$BP1980,"p5,b5")/2</f>
        <v/>
      </c>
      <c r="BT1980" s="62">
        <f>COUNTIF($G1980:$BP1980,"c")+COUNTIF($G1980:$BP1980,"r0,c5")/2+COUNTIF($G1980:$BP1980,"p5,c5")/2</f>
        <v/>
      </c>
      <c r="BU1980" s="62">
        <f>COUNTIF($G1980:$BP1980,"KH")+COUNTIF($G1980:$BP1980,"TL")+COUNTIF($G1980:$BP1980,"L")</f>
        <v/>
      </c>
      <c r="BV1980" s="62" t="n"/>
      <c r="BW1980" s="62">
        <f>COUNTIF($G1980:$BP1980,"hh")</f>
        <v/>
      </c>
      <c r="BX1980" s="62">
        <f>COUNTIF($G1980:$BP1980,"nt7")</f>
        <v/>
      </c>
      <c r="BY1980" s="62">
        <f>COUNTIF($G1980:$BP1980,"P")+COUNTIF($G1980:$BP1980,"p5,a5")/2+COUNTIF($G1980:$BP1980,"p5,b5")/2+COUNTIF($G1980:$BP1980,"p5,c5")/2+COUNTIF($G1980:$BP1980,"p5,d5")/2</f>
        <v/>
      </c>
      <c r="BZ1980" s="63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4">
        <f>IF(BZ1980&gt;25,4,IF(BZ1980&gt;18,3,IF(BZ1980&gt;12,2,IF(BZ1980&gt;4,1,0))))-BX1980-2+1</f>
        <v/>
      </c>
      <c r="CE1980" s="30" t="n"/>
      <c r="CF1980" s="64">
        <f>CD1980*CI1980</f>
        <v/>
      </c>
      <c r="CG1980" s="65">
        <f>F1980-BY1980+1</f>
        <v/>
      </c>
      <c r="CH1980" s="64">
        <f>CE1980*16</f>
        <v/>
      </c>
      <c r="CI1980" s="66">
        <f>VLOOKUP(A1980,[1]DATA!$A$6:$AI$331,34,0)</f>
        <v/>
      </c>
      <c r="CJ1980" s="67">
        <f>VLOOKUP(A1980,[2]CHAMCONG!A$7:CI$333,79,0)</f>
        <v/>
      </c>
      <c r="CK1980" s="68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62">
        <f>COUNTIF($G1981:$BP1981,"a")+COUNTIF($G1981:$BP1981,"r0,a5")/2+COUNTIF($G1981:$BP1981,"p5,a5")/2</f>
        <v/>
      </c>
      <c r="BR1981" s="62">
        <f>COUNTIF($G1981:$BP1981,"d")+COUNTIF($G1981:$BP1981,"r0,d5")/2+COUNTIF($G1981:$BP1981,"p5,d5")/2</f>
        <v/>
      </c>
      <c r="BS1981" s="62">
        <f>COUNTIF($G1981:$BP1981,"b")+COUNTIF($G1981:$BP1981,"r0,b5")/2+COUNTIF($G1981:$BP1981,"p5,b5")/2</f>
        <v/>
      </c>
      <c r="BT1981" s="62">
        <f>COUNTIF($G1981:$BP1981,"c")+COUNTIF($G1981:$BP1981,"r0,c5")/2+COUNTIF($G1981:$BP1981,"p5,c5")/2</f>
        <v/>
      </c>
      <c r="BU1981" s="62">
        <f>COUNTIF($G1981:$BP1981,"KH")+COUNTIF($G1981:$BP1981,"TL")+COUNTIF($G1981:$BP1981,"L")</f>
        <v/>
      </c>
      <c r="BV1981" s="62" t="n"/>
      <c r="BW1981" s="62">
        <f>COUNTIF($G1981:$BP1981,"hh")</f>
        <v/>
      </c>
      <c r="BX1981" s="62">
        <f>COUNTIF($G1981:$BP1981,"nt7")</f>
        <v/>
      </c>
      <c r="BY1981" s="62">
        <f>COUNTIF($G1981:$BP1981,"P")+COUNTIF($G1981:$BP1981,"p5,a5")/2+COUNTIF($G1981:$BP1981,"p5,b5")/2+COUNTIF($G1981:$BP1981,"p5,c5")/2+COUNTIF($G1981:$BP1981,"p5,d5")/2</f>
        <v/>
      </c>
      <c r="BZ1981" s="63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4">
        <f>IF(BZ1981&gt;25,4,IF(BZ1981&gt;18,3,IF(BZ1981&gt;12,2,IF(BZ1981&gt;4,1,0))))-BX1981-2+1</f>
        <v/>
      </c>
      <c r="CE1981" s="30" t="n"/>
      <c r="CF1981" s="64">
        <f>CD1981*CI1981</f>
        <v/>
      </c>
      <c r="CG1981" s="65">
        <f>F1981-BY1981+1</f>
        <v/>
      </c>
      <c r="CH1981" s="64">
        <f>CE1981*16</f>
        <v/>
      </c>
      <c r="CI1981" s="66">
        <f>VLOOKUP(A1981,[1]DATA!$A$6:$AI$331,34,0)</f>
        <v/>
      </c>
      <c r="CJ1981" s="67">
        <f>VLOOKUP(A1981,[2]CHAMCONG!A$7:CI$333,79,0)</f>
        <v/>
      </c>
      <c r="CK1981" s="68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62">
        <f>COUNTIF($G1982:$BP1982,"a")+COUNTIF($G1982:$BP1982,"r0,a5")/2+COUNTIF($G1982:$BP1982,"p5,a5")/2</f>
        <v/>
      </c>
      <c r="BR1982" s="62">
        <f>COUNTIF($G1982:$BP1982,"d")+COUNTIF($G1982:$BP1982,"r0,d5")/2+COUNTIF($G1982:$BP1982,"p5,d5")/2</f>
        <v/>
      </c>
      <c r="BS1982" s="62">
        <f>COUNTIF($G1982:$BP1982,"b")+COUNTIF($G1982:$BP1982,"r0,b5")/2+COUNTIF($G1982:$BP1982,"p5,b5")/2</f>
        <v/>
      </c>
      <c r="BT1982" s="62">
        <f>COUNTIF($G1982:$BP1982,"c")+COUNTIF($G1982:$BP1982,"r0,c5")/2+COUNTIF($G1982:$BP1982,"p5,c5")/2</f>
        <v/>
      </c>
      <c r="BU1982" s="62">
        <f>COUNTIF($G1982:$BP1982,"KH")+COUNTIF($G1982:$BP1982,"TL")+COUNTIF($G1982:$BP1982,"L")</f>
        <v/>
      </c>
      <c r="BV1982" s="62" t="n"/>
      <c r="BW1982" s="62">
        <f>COUNTIF($G1982:$BP1982,"hh")</f>
        <v/>
      </c>
      <c r="BX1982" s="62">
        <f>COUNTIF($G1982:$BP1982,"nt7")</f>
        <v/>
      </c>
      <c r="BY1982" s="62">
        <f>COUNTIF($G1982:$BP1982,"P")+COUNTIF($G1982:$BP1982,"p5,a5")/2+COUNTIF($G1982:$BP1982,"p5,b5")/2+COUNTIF($G1982:$BP1982,"p5,c5")/2+COUNTIF($G1982:$BP1982,"p5,d5")/2</f>
        <v/>
      </c>
      <c r="BZ1982" s="63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4">
        <f>IF(BZ1982&gt;25,4,IF(BZ1982&gt;18,3,IF(BZ1982&gt;12,2,IF(BZ1982&gt;4,1,0))))-BX1982-2+1</f>
        <v/>
      </c>
      <c r="CE1982" s="30" t="n"/>
      <c r="CF1982" s="64">
        <f>CD1982*CI1982</f>
        <v/>
      </c>
      <c r="CG1982" s="65">
        <f>F1982-BY1982+1</f>
        <v/>
      </c>
      <c r="CH1982" s="64">
        <f>CE1982*16</f>
        <v/>
      </c>
      <c r="CI1982" s="66">
        <f>VLOOKUP(A1982,[1]DATA!$A$6:$AI$331,34,0)</f>
        <v/>
      </c>
      <c r="CJ1982" s="67">
        <f>VLOOKUP(A1982,[2]CHAMCONG!A$7:CI$333,79,0)</f>
        <v/>
      </c>
      <c r="CK1982" s="68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62">
        <f>COUNTIF($G1983:$BP1983,"a")+COUNTIF($G1983:$BP1983,"r0,a5")/2+COUNTIF($G1983:$BP1983,"p5,a5")/2</f>
        <v/>
      </c>
      <c r="BR1983" s="62">
        <f>COUNTIF($G1983:$BP1983,"d")+COUNTIF($G1983:$BP1983,"r0,d5")/2+COUNTIF($G1983:$BP1983,"p5,d5")/2</f>
        <v/>
      </c>
      <c r="BS1983" s="62">
        <f>COUNTIF($G1983:$BP1983,"b")+COUNTIF($G1983:$BP1983,"r0,b5")/2+COUNTIF($G1983:$BP1983,"p5,b5")/2</f>
        <v/>
      </c>
      <c r="BT1983" s="62">
        <f>COUNTIF($G1983:$BP1983,"c")+COUNTIF($G1983:$BP1983,"r0,c5")/2+COUNTIF($G1983:$BP1983,"p5,c5")/2</f>
        <v/>
      </c>
      <c r="BU1983" s="62">
        <f>COUNTIF($G1983:$BP1983,"KH")+COUNTIF($G1983:$BP1983,"TL")+COUNTIF($G1983:$BP1983,"L")</f>
        <v/>
      </c>
      <c r="BV1983" s="62" t="n"/>
      <c r="BW1983" s="62">
        <f>COUNTIF($G1983:$BP1983,"hh")</f>
        <v/>
      </c>
      <c r="BX1983" s="62">
        <f>COUNTIF($G1983:$BP1983,"nt7")</f>
        <v/>
      </c>
      <c r="BY1983" s="62">
        <f>COUNTIF($G1983:$BP1983,"P")+COUNTIF($G1983:$BP1983,"p5,a5")/2+COUNTIF($G1983:$BP1983,"p5,b5")/2+COUNTIF($G1983:$BP1983,"p5,c5")/2+COUNTIF($G1983:$BP1983,"p5,d5")/2</f>
        <v/>
      </c>
      <c r="BZ1983" s="63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4">
        <f>IF(BZ1983&gt;25,4,IF(BZ1983&gt;18,3,IF(BZ1983&gt;12,2,IF(BZ1983&gt;4,1,0))))-BX1983-2+1</f>
        <v/>
      </c>
      <c r="CE1983" s="30" t="n"/>
      <c r="CF1983" s="64">
        <f>CD1983*CI1983</f>
        <v/>
      </c>
      <c r="CG1983" s="65">
        <f>F1983-BY1983+1</f>
        <v/>
      </c>
      <c r="CH1983" s="64">
        <f>CE1983*16</f>
        <v/>
      </c>
      <c r="CI1983" s="66">
        <f>VLOOKUP(A1983,[1]DATA!$A$6:$AI$331,34,0)</f>
        <v/>
      </c>
      <c r="CJ1983" s="67">
        <f>VLOOKUP(A1983,[2]CHAMCONG!A$7:CI$333,79,0)</f>
        <v/>
      </c>
      <c r="CK1983" s="68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62">
        <f>COUNTIF($G1984:$BP1984,"a")+COUNTIF($G1984:$BP1984,"r0,a5")/2+COUNTIF($G1984:$BP1984,"p5,a5")/2</f>
        <v/>
      </c>
      <c r="BR1984" s="62">
        <f>COUNTIF($G1984:$BP1984,"d")+COUNTIF($G1984:$BP1984,"r0,d5")/2+COUNTIF($G1984:$BP1984,"p5,d5")/2</f>
        <v/>
      </c>
      <c r="BS1984" s="62">
        <f>COUNTIF($G1984:$BP1984,"b")+COUNTIF($G1984:$BP1984,"r0,b5")/2+COUNTIF($G1984:$BP1984,"p5,b5")/2</f>
        <v/>
      </c>
      <c r="BT1984" s="62">
        <f>COUNTIF($G1984:$BP1984,"c")+COUNTIF($G1984:$BP1984,"r0,c5")/2+COUNTIF($G1984:$BP1984,"p5,c5")/2</f>
        <v/>
      </c>
      <c r="BU1984" s="62">
        <f>COUNTIF($G1984:$BP1984,"KH")+COUNTIF($G1984:$BP1984,"TL")+COUNTIF($G1984:$BP1984,"L")</f>
        <v/>
      </c>
      <c r="BV1984" s="62" t="n"/>
      <c r="BW1984" s="62">
        <f>COUNTIF($G1984:$BP1984,"hh")</f>
        <v/>
      </c>
      <c r="BX1984" s="62">
        <f>COUNTIF($G1984:$BP1984,"nt7")</f>
        <v/>
      </c>
      <c r="BY1984" s="62">
        <f>COUNTIF($G1984:$BP1984,"P")+COUNTIF($G1984:$BP1984,"p5,a5")/2+COUNTIF($G1984:$BP1984,"p5,b5")/2+COUNTIF($G1984:$BP1984,"p5,c5")/2+COUNTIF($G1984:$BP1984,"p5,d5")/2</f>
        <v/>
      </c>
      <c r="BZ1984" s="63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4">
        <f>IF(BZ1984&gt;25,4,IF(BZ1984&gt;18,3,IF(BZ1984&gt;12,2,IF(BZ1984&gt;4,1,0))))-BX1984-2+1</f>
        <v/>
      </c>
      <c r="CE1984" s="30" t="n"/>
      <c r="CF1984" s="64">
        <f>CD1984*CI1984</f>
        <v/>
      </c>
      <c r="CG1984" s="65">
        <f>F1984-BY1984+1</f>
        <v/>
      </c>
      <c r="CH1984" s="64">
        <f>CE1984*16</f>
        <v/>
      </c>
      <c r="CI1984" s="66">
        <f>VLOOKUP(A1984,[1]DATA!$A$6:$AI$331,34,0)</f>
        <v/>
      </c>
      <c r="CJ1984" s="67">
        <f>VLOOKUP(A1984,[2]CHAMCONG!A$7:CI$333,79,0)</f>
        <v/>
      </c>
      <c r="CK1984" s="68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62">
        <f>COUNTIF($G1985:$BP1985,"a")+COUNTIF($G1985:$BP1985,"r0,a5")/2+COUNTIF($G1985:$BP1985,"p5,a5")/2</f>
        <v/>
      </c>
      <c r="BR1985" s="62">
        <f>COUNTIF($G1985:$BP1985,"d")+COUNTIF($G1985:$BP1985,"r0,d5")/2+COUNTIF($G1985:$BP1985,"p5,d5")/2</f>
        <v/>
      </c>
      <c r="BS1985" s="62">
        <f>COUNTIF($G1985:$BP1985,"b")+COUNTIF($G1985:$BP1985,"r0,b5")/2+COUNTIF($G1985:$BP1985,"p5,b5")/2</f>
        <v/>
      </c>
      <c r="BT1985" s="62">
        <f>COUNTIF($G1985:$BP1985,"c")+COUNTIF($G1985:$BP1985,"r0,c5")/2+COUNTIF($G1985:$BP1985,"p5,c5")/2</f>
        <v/>
      </c>
      <c r="BU1985" s="62">
        <f>COUNTIF($G1985:$BP1985,"KH")+COUNTIF($G1985:$BP1985,"TL")+COUNTIF($G1985:$BP1985,"L")</f>
        <v/>
      </c>
      <c r="BV1985" s="62" t="n"/>
      <c r="BW1985" s="62">
        <f>COUNTIF($G1985:$BP1985,"hh")</f>
        <v/>
      </c>
      <c r="BX1985" s="62">
        <f>COUNTIF($G1985:$BP1985,"nt7")</f>
        <v/>
      </c>
      <c r="BY1985" s="62">
        <f>COUNTIF($G1985:$BP1985,"P")+COUNTIF($G1985:$BP1985,"p5,a5")/2+COUNTIF($G1985:$BP1985,"p5,b5")/2+COUNTIF($G1985:$BP1985,"p5,c5")/2+COUNTIF($G1985:$BP1985,"p5,d5")/2</f>
        <v/>
      </c>
      <c r="BZ1985" s="63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4">
        <f>IF(BZ1985&gt;25,4,IF(BZ1985&gt;18,3,IF(BZ1985&gt;12,2,IF(BZ1985&gt;4,1,0))))-BX1985-2+1</f>
        <v/>
      </c>
      <c r="CE1985" s="30" t="n"/>
      <c r="CF1985" s="64">
        <f>CD1985*CI1985</f>
        <v/>
      </c>
      <c r="CG1985" s="65">
        <f>F1985-BY1985+1</f>
        <v/>
      </c>
      <c r="CH1985" s="64">
        <f>CE1985*16</f>
        <v/>
      </c>
      <c r="CI1985" s="66">
        <f>VLOOKUP(A1985,[1]DATA!$A$6:$AI$331,34,0)</f>
        <v/>
      </c>
      <c r="CJ1985" s="67">
        <f>VLOOKUP(A1985,[2]CHAMCONG!A$7:CI$333,79,0)</f>
        <v/>
      </c>
      <c r="CK1985" s="68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62">
        <f>COUNTIF($G1986:$BP1986,"a")+COUNTIF($G1986:$BP1986,"r0,a5")/2+COUNTIF($G1986:$BP1986,"p5,a5")/2</f>
        <v/>
      </c>
      <c r="BR1986" s="62">
        <f>COUNTIF($G1986:$BP1986,"d")+COUNTIF($G1986:$BP1986,"r0,d5")/2+COUNTIF($G1986:$BP1986,"p5,d5")/2</f>
        <v/>
      </c>
      <c r="BS1986" s="62">
        <f>COUNTIF($G1986:$BP1986,"b")+COUNTIF($G1986:$BP1986,"r0,b5")/2+COUNTIF($G1986:$BP1986,"p5,b5")/2</f>
        <v/>
      </c>
      <c r="BT1986" s="62">
        <f>COUNTIF($G1986:$BP1986,"c")+COUNTIF($G1986:$BP1986,"r0,c5")/2+COUNTIF($G1986:$BP1986,"p5,c5")/2</f>
        <v/>
      </c>
      <c r="BU1986" s="62">
        <f>COUNTIF($G1986:$BP1986,"KH")+COUNTIF($G1986:$BP1986,"TL")+COUNTIF($G1986:$BP1986,"L")</f>
        <v/>
      </c>
      <c r="BV1986" s="62" t="n"/>
      <c r="BW1986" s="62">
        <f>COUNTIF($G1986:$BP1986,"hh")</f>
        <v/>
      </c>
      <c r="BX1986" s="62">
        <f>COUNTIF($G1986:$BP1986,"nt7")</f>
        <v/>
      </c>
      <c r="BY1986" s="62">
        <f>COUNTIF($G1986:$BP1986,"P")+COUNTIF($G1986:$BP1986,"p5,a5")/2+COUNTIF($G1986:$BP1986,"p5,b5")/2+COUNTIF($G1986:$BP1986,"p5,c5")/2+COUNTIF($G1986:$BP1986,"p5,d5")/2</f>
        <v/>
      </c>
      <c r="BZ1986" s="63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4">
        <f>IF(BZ1986&gt;25,4,IF(BZ1986&gt;18,3,IF(BZ1986&gt;12,2,IF(BZ1986&gt;4,1,0))))-BX1986-2+1</f>
        <v/>
      </c>
      <c r="CE1986" s="30" t="n"/>
      <c r="CF1986" s="64">
        <f>CD1986*CI1986</f>
        <v/>
      </c>
      <c r="CG1986" s="65">
        <f>F1986-BY1986+1</f>
        <v/>
      </c>
      <c r="CH1986" s="64">
        <f>CE1986*16</f>
        <v/>
      </c>
      <c r="CI1986" s="66">
        <f>VLOOKUP(A1986,[1]DATA!$A$6:$AI$331,34,0)</f>
        <v/>
      </c>
      <c r="CJ1986" s="67">
        <f>VLOOKUP(A1986,[2]CHAMCONG!A$7:CI$333,79,0)</f>
        <v/>
      </c>
      <c r="CK1986" s="68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62">
        <f>COUNTIF($G1987:$BP1987,"a")+COUNTIF($G1987:$BP1987,"r0,a5")/2+COUNTIF($G1987:$BP1987,"p5,a5")/2</f>
        <v/>
      </c>
      <c r="BR1987" s="62">
        <f>COUNTIF($G1987:$BP1987,"d")+COUNTIF($G1987:$BP1987,"r0,d5")/2+COUNTIF($G1987:$BP1987,"p5,d5")/2</f>
        <v/>
      </c>
      <c r="BS1987" s="62">
        <f>COUNTIF($G1987:$BP1987,"b")+COUNTIF($G1987:$BP1987,"r0,b5")/2+COUNTIF($G1987:$BP1987,"p5,b5")/2</f>
        <v/>
      </c>
      <c r="BT1987" s="62">
        <f>COUNTIF($G1987:$BP1987,"c")+COUNTIF($G1987:$BP1987,"r0,c5")/2+COUNTIF($G1987:$BP1987,"p5,c5")/2</f>
        <v/>
      </c>
      <c r="BU1987" s="62">
        <f>COUNTIF($G1987:$BP1987,"KH")+COUNTIF($G1987:$BP1987,"TL")+COUNTIF($G1987:$BP1987,"L")</f>
        <v/>
      </c>
      <c r="BV1987" s="62" t="n"/>
      <c r="BW1987" s="62">
        <f>COUNTIF($G1987:$BP1987,"hh")</f>
        <v/>
      </c>
      <c r="BX1987" s="62">
        <f>COUNTIF($G1987:$BP1987,"nt7")</f>
        <v/>
      </c>
      <c r="BY1987" s="62">
        <f>COUNTIF($G1987:$BP1987,"P")+COUNTIF($G1987:$BP1987,"p5,a5")/2+COUNTIF($G1987:$BP1987,"p5,b5")/2+COUNTIF($G1987:$BP1987,"p5,c5")/2+COUNTIF($G1987:$BP1987,"p5,d5")/2</f>
        <v/>
      </c>
      <c r="BZ1987" s="63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4">
        <f>IF(BZ1987&gt;25,4,IF(BZ1987&gt;18,3,IF(BZ1987&gt;12,2,IF(BZ1987&gt;4,1,0))))-BX1987-2+1</f>
        <v/>
      </c>
      <c r="CE1987" s="30" t="n"/>
      <c r="CF1987" s="64">
        <f>CD1987*CI1987</f>
        <v/>
      </c>
      <c r="CG1987" s="65">
        <f>F1987-BY1987+1</f>
        <v/>
      </c>
      <c r="CH1987" s="64">
        <f>CE1987*16</f>
        <v/>
      </c>
      <c r="CI1987" s="66">
        <f>VLOOKUP(A1987,[1]DATA!$A$6:$AI$331,34,0)</f>
        <v/>
      </c>
      <c r="CJ1987" s="67">
        <f>VLOOKUP(A1987,[2]CHAMCONG!A$7:CI$333,79,0)</f>
        <v/>
      </c>
      <c r="CK1987" s="68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62">
        <f>COUNTIF($G1988:$BP1988,"a")+COUNTIF($G1988:$BP1988,"r0,a5")/2+COUNTIF($G1988:$BP1988,"p5,a5")/2</f>
        <v/>
      </c>
      <c r="BR1988" s="62">
        <f>COUNTIF($G1988:$BP1988,"d")+COUNTIF($G1988:$BP1988,"r0,d5")/2+COUNTIF($G1988:$BP1988,"p5,d5")/2</f>
        <v/>
      </c>
      <c r="BS1988" s="62">
        <f>COUNTIF($G1988:$BP1988,"b")+COUNTIF($G1988:$BP1988,"r0,b5")/2+COUNTIF($G1988:$BP1988,"p5,b5")/2</f>
        <v/>
      </c>
      <c r="BT1988" s="62">
        <f>COUNTIF($G1988:$BP1988,"c")+COUNTIF($G1988:$BP1988,"r0,c5")/2+COUNTIF($G1988:$BP1988,"p5,c5")/2</f>
        <v/>
      </c>
      <c r="BU1988" s="62">
        <f>COUNTIF($G1988:$BP1988,"KH")+COUNTIF($G1988:$BP1988,"TL")+COUNTIF($G1988:$BP1988,"L")</f>
        <v/>
      </c>
      <c r="BV1988" s="62" t="n"/>
      <c r="BW1988" s="62">
        <f>COUNTIF($G1988:$BP1988,"hh")</f>
        <v/>
      </c>
      <c r="BX1988" s="62">
        <f>COUNTIF($G1988:$BP1988,"nt7")</f>
        <v/>
      </c>
      <c r="BY1988" s="62">
        <f>COUNTIF($G1988:$BP1988,"P")+COUNTIF($G1988:$BP1988,"p5,a5")/2+COUNTIF($G1988:$BP1988,"p5,b5")/2+COUNTIF($G1988:$BP1988,"p5,c5")/2+COUNTIF($G1988:$BP1988,"p5,d5")/2</f>
        <v/>
      </c>
      <c r="BZ1988" s="63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4">
        <f>IF(BZ1988&gt;25,4,IF(BZ1988&gt;18,3,IF(BZ1988&gt;12,2,IF(BZ1988&gt;4,1,0))))-BX1988-2+1</f>
        <v/>
      </c>
      <c r="CE1988" s="30" t="n"/>
      <c r="CF1988" s="64">
        <f>CD1988*CI1988</f>
        <v/>
      </c>
      <c r="CG1988" s="65">
        <f>F1988-BY1988+1</f>
        <v/>
      </c>
      <c r="CH1988" s="64">
        <f>CE1988*16</f>
        <v/>
      </c>
      <c r="CI1988" s="66">
        <f>VLOOKUP(A1988,[1]DATA!$A$6:$AI$331,34,0)</f>
        <v/>
      </c>
      <c r="CJ1988" s="67">
        <f>VLOOKUP(A1988,[2]CHAMCONG!A$7:CI$333,79,0)</f>
        <v/>
      </c>
      <c r="CK1988" s="68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62">
        <f>COUNTIF($G1989:$BP1989,"a")+COUNTIF($G1989:$BP1989,"r0,a5")/2+COUNTIF($G1989:$BP1989,"p5,a5")/2</f>
        <v/>
      </c>
      <c r="BR1989" s="62">
        <f>COUNTIF($G1989:$BP1989,"d")+COUNTIF($G1989:$BP1989,"r0,d5")/2+COUNTIF($G1989:$BP1989,"p5,d5")/2</f>
        <v/>
      </c>
      <c r="BS1989" s="62">
        <f>COUNTIF($G1989:$BP1989,"b")+COUNTIF($G1989:$BP1989,"r0,b5")/2+COUNTIF($G1989:$BP1989,"p5,b5")/2</f>
        <v/>
      </c>
      <c r="BT1989" s="62">
        <f>COUNTIF($G1989:$BP1989,"c")+COUNTIF($G1989:$BP1989,"r0,c5")/2+COUNTIF($G1989:$BP1989,"p5,c5")/2</f>
        <v/>
      </c>
      <c r="BU1989" s="62">
        <f>COUNTIF($G1989:$BP1989,"KH")+COUNTIF($G1989:$BP1989,"TL")+COUNTIF($G1989:$BP1989,"L")</f>
        <v/>
      </c>
      <c r="BV1989" s="62" t="n"/>
      <c r="BW1989" s="62">
        <f>COUNTIF($G1989:$BP1989,"hh")</f>
        <v/>
      </c>
      <c r="BX1989" s="62">
        <f>COUNTIF($G1989:$BP1989,"nt7")</f>
        <v/>
      </c>
      <c r="BY1989" s="62">
        <f>COUNTIF($G1989:$BP1989,"P")+COUNTIF($G1989:$BP1989,"p5,a5")/2+COUNTIF($G1989:$BP1989,"p5,b5")/2+COUNTIF($G1989:$BP1989,"p5,c5")/2+COUNTIF($G1989:$BP1989,"p5,d5")/2</f>
        <v/>
      </c>
      <c r="BZ1989" s="63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4">
        <f>IF(BZ1989&gt;25,4,IF(BZ1989&gt;18,3,IF(BZ1989&gt;12,2,IF(BZ1989&gt;4,1,0))))-BX1989-2+1</f>
        <v/>
      </c>
      <c r="CE1989" s="30" t="n"/>
      <c r="CF1989" s="64">
        <f>CD1989*CI1989</f>
        <v/>
      </c>
      <c r="CG1989" s="65">
        <f>F1989-BY1989+1</f>
        <v/>
      </c>
      <c r="CH1989" s="64">
        <f>CE1989*16</f>
        <v/>
      </c>
      <c r="CI1989" s="66">
        <f>VLOOKUP(A1989,[1]DATA!$A$6:$AI$331,34,0)</f>
        <v/>
      </c>
      <c r="CJ1989" s="67">
        <f>VLOOKUP(A1989,[2]CHAMCONG!A$7:CI$333,79,0)</f>
        <v/>
      </c>
      <c r="CK1989" s="68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62">
        <f>COUNTIF($G1990:$BP1990,"a")+COUNTIF($G1990:$BP1990,"r0,a5")/2+COUNTIF($G1990:$BP1990,"p5,a5")/2</f>
        <v/>
      </c>
      <c r="BR1990" s="62">
        <f>COUNTIF($G1990:$BP1990,"d")+COUNTIF($G1990:$BP1990,"r0,d5")/2+COUNTIF($G1990:$BP1990,"p5,d5")/2</f>
        <v/>
      </c>
      <c r="BS1990" s="62">
        <f>COUNTIF($G1990:$BP1990,"b")+COUNTIF($G1990:$BP1990,"r0,b5")/2+COUNTIF($G1990:$BP1990,"p5,b5")/2</f>
        <v/>
      </c>
      <c r="BT1990" s="62">
        <f>COUNTIF($G1990:$BP1990,"c")+COUNTIF($G1990:$BP1990,"r0,c5")/2+COUNTIF($G1990:$BP1990,"p5,c5")/2</f>
        <v/>
      </c>
      <c r="BU1990" s="62">
        <f>COUNTIF($G1990:$BP1990,"KH")+COUNTIF($G1990:$BP1990,"TL")+COUNTIF($G1990:$BP1990,"L")</f>
        <v/>
      </c>
      <c r="BV1990" s="62" t="n"/>
      <c r="BW1990" s="62">
        <f>COUNTIF($G1990:$BP1990,"hh")</f>
        <v/>
      </c>
      <c r="BX1990" s="62">
        <f>COUNTIF($G1990:$BP1990,"nt7")</f>
        <v/>
      </c>
      <c r="BY1990" s="62">
        <f>COUNTIF($G1990:$BP1990,"P")+COUNTIF($G1990:$BP1990,"p5,a5")/2+COUNTIF($G1990:$BP1990,"p5,b5")/2+COUNTIF($G1990:$BP1990,"p5,c5")/2+COUNTIF($G1990:$BP1990,"p5,d5")/2</f>
        <v/>
      </c>
      <c r="BZ1990" s="63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4">
        <f>IF(BZ1990&gt;25,4,IF(BZ1990&gt;18,3,IF(BZ1990&gt;12,2,IF(BZ1990&gt;4,1,0))))-BX1990-2+1</f>
        <v/>
      </c>
      <c r="CE1990" s="30" t="n"/>
      <c r="CF1990" s="64">
        <f>CD1990*CI1990</f>
        <v/>
      </c>
      <c r="CG1990" s="65">
        <f>F1990-BY1990+1</f>
        <v/>
      </c>
      <c r="CH1990" s="64">
        <f>CE1990*16</f>
        <v/>
      </c>
      <c r="CI1990" s="66">
        <f>VLOOKUP(A1990,[1]DATA!$A$6:$AI$331,34,0)</f>
        <v/>
      </c>
      <c r="CJ1990" s="67">
        <f>VLOOKUP(A1990,[2]CHAMCONG!A$7:CI$333,79,0)</f>
        <v/>
      </c>
      <c r="CK1990" s="68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62">
        <f>COUNTIF($G1991:$BP1991,"a")+COUNTIF($G1991:$BP1991,"r0,a5")/2+COUNTIF($G1991:$BP1991,"p5,a5")/2</f>
        <v/>
      </c>
      <c r="BR1991" s="62">
        <f>COUNTIF($G1991:$BP1991,"d")+COUNTIF($G1991:$BP1991,"r0,d5")/2+COUNTIF($G1991:$BP1991,"p5,d5")/2</f>
        <v/>
      </c>
      <c r="BS1991" s="62">
        <f>COUNTIF($G1991:$BP1991,"b")+COUNTIF($G1991:$BP1991,"r0,b5")/2+COUNTIF($G1991:$BP1991,"p5,b5")/2</f>
        <v/>
      </c>
      <c r="BT1991" s="62">
        <f>COUNTIF($G1991:$BP1991,"c")+COUNTIF($G1991:$BP1991,"r0,c5")/2+COUNTIF($G1991:$BP1991,"p5,c5")/2</f>
        <v/>
      </c>
      <c r="BU1991" s="62">
        <f>COUNTIF($G1991:$BP1991,"KH")+COUNTIF($G1991:$BP1991,"TL")+COUNTIF($G1991:$BP1991,"L")</f>
        <v/>
      </c>
      <c r="BV1991" s="62" t="n"/>
      <c r="BW1991" s="62">
        <f>COUNTIF($G1991:$BP1991,"hh")</f>
        <v/>
      </c>
      <c r="BX1991" s="62">
        <f>COUNTIF($G1991:$BP1991,"nt7")</f>
        <v/>
      </c>
      <c r="BY1991" s="62">
        <f>COUNTIF($G1991:$BP1991,"P")+COUNTIF($G1991:$BP1991,"p5,a5")/2+COUNTIF($G1991:$BP1991,"p5,b5")/2+COUNTIF($G1991:$BP1991,"p5,c5")/2+COUNTIF($G1991:$BP1991,"p5,d5")/2</f>
        <v/>
      </c>
      <c r="BZ1991" s="63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4">
        <f>IF(BZ1991&gt;25,4,IF(BZ1991&gt;18,3,IF(BZ1991&gt;12,2,IF(BZ1991&gt;4,1,0))))-BX1991-2+1</f>
        <v/>
      </c>
      <c r="CE1991" s="30" t="n"/>
      <c r="CF1991" s="64">
        <f>CD1991*CI1991</f>
        <v/>
      </c>
      <c r="CG1991" s="65">
        <f>F1991-BY1991+1</f>
        <v/>
      </c>
      <c r="CH1991" s="64">
        <f>CE1991*16</f>
        <v/>
      </c>
      <c r="CI1991" s="66">
        <f>VLOOKUP(A1991,[1]DATA!$A$6:$AI$331,34,0)</f>
        <v/>
      </c>
      <c r="CJ1991" s="67">
        <f>VLOOKUP(A1991,[2]CHAMCONG!A$7:CI$333,79,0)</f>
        <v/>
      </c>
      <c r="CK1991" s="68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62">
        <f>COUNTIF($G1992:$BP1992,"a")+COUNTIF($G1992:$BP1992,"r0,a5")/2+COUNTIF($G1992:$BP1992,"p5,a5")/2</f>
        <v/>
      </c>
      <c r="BR1992" s="62">
        <f>COUNTIF($G1992:$BP1992,"d")+COUNTIF($G1992:$BP1992,"r0,d5")/2+COUNTIF($G1992:$BP1992,"p5,d5")/2</f>
        <v/>
      </c>
      <c r="BS1992" s="62">
        <f>COUNTIF($G1992:$BP1992,"b")+COUNTIF($G1992:$BP1992,"r0,b5")/2+COUNTIF($G1992:$BP1992,"p5,b5")/2</f>
        <v/>
      </c>
      <c r="BT1992" s="62">
        <f>COUNTIF($G1992:$BP1992,"c")+COUNTIF($G1992:$BP1992,"r0,c5")/2+COUNTIF($G1992:$BP1992,"p5,c5")/2</f>
        <v/>
      </c>
      <c r="BU1992" s="62">
        <f>COUNTIF($G1992:$BP1992,"KH")+COUNTIF($G1992:$BP1992,"TL")+COUNTIF($G1992:$BP1992,"L")</f>
        <v/>
      </c>
      <c r="BV1992" s="62" t="n"/>
      <c r="BW1992" s="62">
        <f>COUNTIF($G1992:$BP1992,"hh")</f>
        <v/>
      </c>
      <c r="BX1992" s="62">
        <f>COUNTIF($G1992:$BP1992,"nt7")</f>
        <v/>
      </c>
      <c r="BY1992" s="62">
        <f>COUNTIF($G1992:$BP1992,"P")+COUNTIF($G1992:$BP1992,"p5,a5")/2+COUNTIF($G1992:$BP1992,"p5,b5")/2+COUNTIF($G1992:$BP1992,"p5,c5")/2+COUNTIF($G1992:$BP1992,"p5,d5")/2</f>
        <v/>
      </c>
      <c r="BZ1992" s="63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4">
        <f>IF(BZ1992&gt;25,4,IF(BZ1992&gt;18,3,IF(BZ1992&gt;12,2,IF(BZ1992&gt;4,1,0))))-BX1992-2+1</f>
        <v/>
      </c>
      <c r="CE1992" s="30" t="n"/>
      <c r="CF1992" s="64">
        <f>CD1992*CI1992</f>
        <v/>
      </c>
      <c r="CG1992" s="65">
        <f>F1992-BY1992+1</f>
        <v/>
      </c>
      <c r="CH1992" s="64">
        <f>CE1992*16</f>
        <v/>
      </c>
      <c r="CI1992" s="66">
        <f>VLOOKUP(A1992,[1]DATA!$A$6:$AI$331,34,0)</f>
        <v/>
      </c>
      <c r="CJ1992" s="67">
        <f>VLOOKUP(A1992,[2]CHAMCONG!A$7:CI$333,79,0)</f>
        <v/>
      </c>
      <c r="CK1992" s="68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62">
        <f>COUNTIF($G1993:$BP1993,"a")+COUNTIF($G1993:$BP1993,"r0,a5")/2+COUNTIF($G1993:$BP1993,"p5,a5")/2</f>
        <v/>
      </c>
      <c r="BR1993" s="62">
        <f>COUNTIF($G1993:$BP1993,"d")+COUNTIF($G1993:$BP1993,"r0,d5")/2+COUNTIF($G1993:$BP1993,"p5,d5")/2</f>
        <v/>
      </c>
      <c r="BS1993" s="62">
        <f>COUNTIF($G1993:$BP1993,"b")+COUNTIF($G1993:$BP1993,"r0,b5")/2+COUNTIF($G1993:$BP1993,"p5,b5")/2</f>
        <v/>
      </c>
      <c r="BT1993" s="62">
        <f>COUNTIF($G1993:$BP1993,"c")+COUNTIF($G1993:$BP1993,"r0,c5")/2+COUNTIF($G1993:$BP1993,"p5,c5")/2</f>
        <v/>
      </c>
      <c r="BU1993" s="62">
        <f>COUNTIF($G1993:$BP1993,"KH")+COUNTIF($G1993:$BP1993,"TL")+COUNTIF($G1993:$BP1993,"L")</f>
        <v/>
      </c>
      <c r="BV1993" s="62" t="n"/>
      <c r="BW1993" s="62">
        <f>COUNTIF($G1993:$BP1993,"hh")</f>
        <v/>
      </c>
      <c r="BX1993" s="62">
        <f>COUNTIF($G1993:$BP1993,"nt7")</f>
        <v/>
      </c>
      <c r="BY1993" s="62">
        <f>COUNTIF($G1993:$BP1993,"P")+COUNTIF($G1993:$BP1993,"p5,a5")/2+COUNTIF($G1993:$BP1993,"p5,b5")/2+COUNTIF($G1993:$BP1993,"p5,c5")/2+COUNTIF($G1993:$BP1993,"p5,d5")/2</f>
        <v/>
      </c>
      <c r="BZ1993" s="63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4">
        <f>IF(BZ1993&gt;25,4,IF(BZ1993&gt;18,3,IF(BZ1993&gt;12,2,IF(BZ1993&gt;4,1,0))))-BX1993-2+1</f>
        <v/>
      </c>
      <c r="CE1993" s="30" t="n"/>
      <c r="CF1993" s="64">
        <f>CD1993*CI1993</f>
        <v/>
      </c>
      <c r="CG1993" s="65">
        <f>F1993-BY1993+1</f>
        <v/>
      </c>
      <c r="CH1993" s="64">
        <f>CE1993*16</f>
        <v/>
      </c>
      <c r="CI1993" s="66">
        <f>VLOOKUP(A1993,[1]DATA!$A$6:$AI$331,34,0)</f>
        <v/>
      </c>
      <c r="CJ1993" s="67">
        <f>VLOOKUP(A1993,[2]CHAMCONG!A$7:CI$333,79,0)</f>
        <v/>
      </c>
      <c r="CK1993" s="68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62">
        <f>COUNTIF($G1994:$BP1994,"a")+COUNTIF($G1994:$BP1994,"r0,a5")/2+COUNTIF($G1994:$BP1994,"p5,a5")/2</f>
        <v/>
      </c>
      <c r="BR1994" s="62">
        <f>COUNTIF($G1994:$BP1994,"d")+COUNTIF($G1994:$BP1994,"r0,d5")/2+COUNTIF($G1994:$BP1994,"p5,d5")/2</f>
        <v/>
      </c>
      <c r="BS1994" s="62">
        <f>COUNTIF($G1994:$BP1994,"b")+COUNTIF($G1994:$BP1994,"r0,b5")/2+COUNTIF($G1994:$BP1994,"p5,b5")/2</f>
        <v/>
      </c>
      <c r="BT1994" s="62">
        <f>COUNTIF($G1994:$BP1994,"c")+COUNTIF($G1994:$BP1994,"r0,c5")/2+COUNTIF($G1994:$BP1994,"p5,c5")/2</f>
        <v/>
      </c>
      <c r="BU1994" s="62">
        <f>COUNTIF($G1994:$BP1994,"KH")+COUNTIF($G1994:$BP1994,"TL")+COUNTIF($G1994:$BP1994,"L")</f>
        <v/>
      </c>
      <c r="BV1994" s="62" t="n"/>
      <c r="BW1994" s="62">
        <f>COUNTIF($G1994:$BP1994,"hh")</f>
        <v/>
      </c>
      <c r="BX1994" s="62">
        <f>COUNTIF($G1994:$BP1994,"nt7")</f>
        <v/>
      </c>
      <c r="BY1994" s="62">
        <f>COUNTIF($G1994:$BP1994,"P")+COUNTIF($G1994:$BP1994,"p5,a5")/2+COUNTIF($G1994:$BP1994,"p5,b5")/2+COUNTIF($G1994:$BP1994,"p5,c5")/2+COUNTIF($G1994:$BP1994,"p5,d5")/2</f>
        <v/>
      </c>
      <c r="BZ1994" s="63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4">
        <f>IF(BZ1994&gt;25,4,IF(BZ1994&gt;18,3,IF(BZ1994&gt;12,2,IF(BZ1994&gt;4,1,0))))-BX1994-2+1</f>
        <v/>
      </c>
      <c r="CE1994" s="30" t="n"/>
      <c r="CF1994" s="64">
        <f>CD1994*CI1994</f>
        <v/>
      </c>
      <c r="CG1994" s="65">
        <f>F1994-BY1994+1</f>
        <v/>
      </c>
      <c r="CH1994" s="64">
        <f>CE1994*16</f>
        <v/>
      </c>
      <c r="CI1994" s="66">
        <f>VLOOKUP(A1994,[1]DATA!$A$6:$AI$331,34,0)</f>
        <v/>
      </c>
      <c r="CJ1994" s="67">
        <f>VLOOKUP(A1994,[2]CHAMCONG!A$7:CI$333,79,0)</f>
        <v/>
      </c>
      <c r="CK1994" s="68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62">
        <f>COUNTIF($G1995:$BP1995,"a")+COUNTIF($G1995:$BP1995,"r0,a5")/2+COUNTIF($G1995:$BP1995,"p5,a5")/2</f>
        <v/>
      </c>
      <c r="BR1995" s="62">
        <f>COUNTIF($G1995:$BP1995,"d")+COUNTIF($G1995:$BP1995,"r0,d5")/2+COUNTIF($G1995:$BP1995,"p5,d5")/2</f>
        <v/>
      </c>
      <c r="BS1995" s="62">
        <f>COUNTIF($G1995:$BP1995,"b")+COUNTIF($G1995:$BP1995,"r0,b5")/2+COUNTIF($G1995:$BP1995,"p5,b5")/2</f>
        <v/>
      </c>
      <c r="BT1995" s="62">
        <f>COUNTIF($G1995:$BP1995,"c")+COUNTIF($G1995:$BP1995,"r0,c5")/2+COUNTIF($G1995:$BP1995,"p5,c5")/2</f>
        <v/>
      </c>
      <c r="BU1995" s="62">
        <f>COUNTIF($G1995:$BP1995,"KH")+COUNTIF($G1995:$BP1995,"TL")+COUNTIF($G1995:$BP1995,"L")</f>
        <v/>
      </c>
      <c r="BV1995" s="62" t="n"/>
      <c r="BW1995" s="62">
        <f>COUNTIF($G1995:$BP1995,"hh")</f>
        <v/>
      </c>
      <c r="BX1995" s="62">
        <f>COUNTIF($G1995:$BP1995,"nt7")</f>
        <v/>
      </c>
      <c r="BY1995" s="62">
        <f>COUNTIF($G1995:$BP1995,"P")+COUNTIF($G1995:$BP1995,"p5,a5")/2+COUNTIF($G1995:$BP1995,"p5,b5")/2+COUNTIF($G1995:$BP1995,"p5,c5")/2+COUNTIF($G1995:$BP1995,"p5,d5")/2</f>
        <v/>
      </c>
      <c r="BZ1995" s="63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4">
        <f>IF(BZ1995&gt;25,4,IF(BZ1995&gt;18,3,IF(BZ1995&gt;12,2,IF(BZ1995&gt;4,1,0))))-BX1995-2+1</f>
        <v/>
      </c>
      <c r="CE1995" s="30" t="n"/>
      <c r="CF1995" s="64">
        <f>CD1995*CI1995</f>
        <v/>
      </c>
      <c r="CG1995" s="65">
        <f>F1995-BY1995+1</f>
        <v/>
      </c>
      <c r="CH1995" s="64">
        <f>CE1995*16</f>
        <v/>
      </c>
      <c r="CI1995" s="66">
        <f>VLOOKUP(A1995,[1]DATA!$A$6:$AI$331,34,0)</f>
        <v/>
      </c>
      <c r="CJ1995" s="67">
        <f>VLOOKUP(A1995,[2]CHAMCONG!A$7:CI$333,79,0)</f>
        <v/>
      </c>
      <c r="CK1995" s="68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62">
        <f>COUNTIF($G1996:$BP1996,"a")+COUNTIF($G1996:$BP1996,"r0,a5")/2+COUNTIF($G1996:$BP1996,"p5,a5")/2</f>
        <v/>
      </c>
      <c r="BR1996" s="62">
        <f>COUNTIF($G1996:$BP1996,"d")+COUNTIF($G1996:$BP1996,"r0,d5")/2+COUNTIF($G1996:$BP1996,"p5,d5")/2</f>
        <v/>
      </c>
      <c r="BS1996" s="62">
        <f>COUNTIF($G1996:$BP1996,"b")+COUNTIF($G1996:$BP1996,"r0,b5")/2+COUNTIF($G1996:$BP1996,"p5,b5")/2</f>
        <v/>
      </c>
      <c r="BT1996" s="62">
        <f>COUNTIF($G1996:$BP1996,"c")+COUNTIF($G1996:$BP1996,"r0,c5")/2+COUNTIF($G1996:$BP1996,"p5,c5")/2</f>
        <v/>
      </c>
      <c r="BU1996" s="62">
        <f>COUNTIF($G1996:$BP1996,"KH")+COUNTIF($G1996:$BP1996,"TL")+COUNTIF($G1996:$BP1996,"L")</f>
        <v/>
      </c>
      <c r="BV1996" s="62" t="n"/>
      <c r="BW1996" s="62">
        <f>COUNTIF($G1996:$BP1996,"hh")</f>
        <v/>
      </c>
      <c r="BX1996" s="62">
        <f>COUNTIF($G1996:$BP1996,"nt7")</f>
        <v/>
      </c>
      <c r="BY1996" s="62">
        <f>COUNTIF($G1996:$BP1996,"P")+COUNTIF($G1996:$BP1996,"p5,a5")/2+COUNTIF($G1996:$BP1996,"p5,b5")/2+COUNTIF($G1996:$BP1996,"p5,c5")/2+COUNTIF($G1996:$BP1996,"p5,d5")/2</f>
        <v/>
      </c>
      <c r="BZ1996" s="63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4">
        <f>IF(BZ1996&gt;25,4,IF(BZ1996&gt;18,3,IF(BZ1996&gt;12,2,IF(BZ1996&gt;4,1,0))))-BX1996-2+1</f>
        <v/>
      </c>
      <c r="CE1996" s="30" t="n"/>
      <c r="CF1996" s="64">
        <f>CD1996*CI1996</f>
        <v/>
      </c>
      <c r="CG1996" s="65">
        <f>F1996-BY1996+1</f>
        <v/>
      </c>
      <c r="CH1996" s="64">
        <f>CE1996*16</f>
        <v/>
      </c>
      <c r="CI1996" s="66">
        <f>VLOOKUP(A1996,[1]DATA!$A$6:$AI$331,34,0)</f>
        <v/>
      </c>
      <c r="CJ1996" s="67">
        <f>VLOOKUP(A1996,[2]CHAMCONG!A$7:CI$333,79,0)</f>
        <v/>
      </c>
      <c r="CK1996" s="68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62">
        <f>COUNTIF($G1997:$BP1997,"a")+COUNTIF($G1997:$BP1997,"r0,a5")/2+COUNTIF($G1997:$BP1997,"p5,a5")/2</f>
        <v/>
      </c>
      <c r="BR1997" s="62">
        <f>COUNTIF($G1997:$BP1997,"d")+COUNTIF($G1997:$BP1997,"r0,d5")/2+COUNTIF($G1997:$BP1997,"p5,d5")/2</f>
        <v/>
      </c>
      <c r="BS1997" s="62">
        <f>COUNTIF($G1997:$BP1997,"b")+COUNTIF($G1997:$BP1997,"r0,b5")/2+COUNTIF($G1997:$BP1997,"p5,b5")/2</f>
        <v/>
      </c>
      <c r="BT1997" s="62">
        <f>COUNTIF($G1997:$BP1997,"c")+COUNTIF($G1997:$BP1997,"r0,c5")/2+COUNTIF($G1997:$BP1997,"p5,c5")/2</f>
        <v/>
      </c>
      <c r="BU1997" s="62">
        <f>COUNTIF($G1997:$BP1997,"KH")+COUNTIF($G1997:$BP1997,"TL")+COUNTIF($G1997:$BP1997,"L")</f>
        <v/>
      </c>
      <c r="BV1997" s="62" t="n"/>
      <c r="BW1997" s="62">
        <f>COUNTIF($G1997:$BP1997,"hh")</f>
        <v/>
      </c>
      <c r="BX1997" s="62">
        <f>COUNTIF($G1997:$BP1997,"nt7")</f>
        <v/>
      </c>
      <c r="BY1997" s="62">
        <f>COUNTIF($G1997:$BP1997,"P")+COUNTIF($G1997:$BP1997,"p5,a5")/2+COUNTIF($G1997:$BP1997,"p5,b5")/2+COUNTIF($G1997:$BP1997,"p5,c5")/2+COUNTIF($G1997:$BP1997,"p5,d5")/2</f>
        <v/>
      </c>
      <c r="BZ1997" s="63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4">
        <f>IF(BZ1997&gt;25,4,IF(BZ1997&gt;18,3,IF(BZ1997&gt;12,2,IF(BZ1997&gt;4,1,0))))-BX1997-2+1</f>
        <v/>
      </c>
      <c r="CE1997" s="30" t="n"/>
      <c r="CF1997" s="64">
        <f>CD1997*CI1997</f>
        <v/>
      </c>
      <c r="CG1997" s="65">
        <f>F1997-BY1997+1</f>
        <v/>
      </c>
      <c r="CH1997" s="64">
        <f>CE1997*16</f>
        <v/>
      </c>
      <c r="CI1997" s="66">
        <f>VLOOKUP(A1997,[1]DATA!$A$6:$AI$331,34,0)</f>
        <v/>
      </c>
      <c r="CJ1997" s="67">
        <f>VLOOKUP(A1997,[2]CHAMCONG!A$7:CI$333,79,0)</f>
        <v/>
      </c>
      <c r="CK1997" s="68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62">
        <f>COUNTIF($G1998:$BP1998,"a")+COUNTIF($G1998:$BP1998,"r0,a5")/2+COUNTIF($G1998:$BP1998,"p5,a5")/2</f>
        <v/>
      </c>
      <c r="BR1998" s="62">
        <f>COUNTIF($G1998:$BP1998,"d")+COUNTIF($G1998:$BP1998,"r0,d5")/2+COUNTIF($G1998:$BP1998,"p5,d5")/2</f>
        <v/>
      </c>
      <c r="BS1998" s="62">
        <f>COUNTIF($G1998:$BP1998,"b")+COUNTIF($G1998:$BP1998,"r0,b5")/2+COUNTIF($G1998:$BP1998,"p5,b5")/2</f>
        <v/>
      </c>
      <c r="BT1998" s="62">
        <f>COUNTIF($G1998:$BP1998,"c")+COUNTIF($G1998:$BP1998,"r0,c5")/2+COUNTIF($G1998:$BP1998,"p5,c5")/2</f>
        <v/>
      </c>
      <c r="BU1998" s="62">
        <f>COUNTIF($G1998:$BP1998,"KH")+COUNTIF($G1998:$BP1998,"TL")+COUNTIF($G1998:$BP1998,"L")</f>
        <v/>
      </c>
      <c r="BV1998" s="62" t="n"/>
      <c r="BW1998" s="62">
        <f>COUNTIF($G1998:$BP1998,"hh")</f>
        <v/>
      </c>
      <c r="BX1998" s="62">
        <f>COUNTIF($G1998:$BP1998,"nt7")</f>
        <v/>
      </c>
      <c r="BY1998" s="62">
        <f>COUNTIF($G1998:$BP1998,"P")+COUNTIF($G1998:$BP1998,"p5,a5")/2+COUNTIF($G1998:$BP1998,"p5,b5")/2+COUNTIF($G1998:$BP1998,"p5,c5")/2+COUNTIF($G1998:$BP1998,"p5,d5")/2</f>
        <v/>
      </c>
      <c r="BZ1998" s="63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4">
        <f>IF(BZ1998&gt;25,4,IF(BZ1998&gt;18,3,IF(BZ1998&gt;12,2,IF(BZ1998&gt;4,1,0))))-BX1998-2+1</f>
        <v/>
      </c>
      <c r="CE1998" s="30" t="n"/>
      <c r="CF1998" s="64">
        <f>CD1998*CI1998</f>
        <v/>
      </c>
      <c r="CG1998" s="65">
        <f>F1998-BY1998+1</f>
        <v/>
      </c>
      <c r="CH1998" s="64">
        <f>CE1998*16</f>
        <v/>
      </c>
      <c r="CI1998" s="66">
        <f>VLOOKUP(A1998,[1]DATA!$A$6:$AI$331,34,0)</f>
        <v/>
      </c>
      <c r="CJ1998" s="67">
        <f>VLOOKUP(A1998,[2]CHAMCONG!A$7:CI$333,79,0)</f>
        <v/>
      </c>
      <c r="CK1998" s="68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62">
        <f>COUNTIF($G1999:$BP1999,"a")+COUNTIF($G1999:$BP1999,"r0,a5")/2+COUNTIF($G1999:$BP1999,"p5,a5")/2</f>
        <v/>
      </c>
      <c r="BR1999" s="62">
        <f>COUNTIF($G1999:$BP1999,"d")+COUNTIF($G1999:$BP1999,"r0,d5")/2+COUNTIF($G1999:$BP1999,"p5,d5")/2</f>
        <v/>
      </c>
      <c r="BS1999" s="62">
        <f>COUNTIF($G1999:$BP1999,"b")+COUNTIF($G1999:$BP1999,"r0,b5")/2+COUNTIF($G1999:$BP1999,"p5,b5")/2</f>
        <v/>
      </c>
      <c r="BT1999" s="62">
        <f>COUNTIF($G1999:$BP1999,"c")+COUNTIF($G1999:$BP1999,"r0,c5")/2+COUNTIF($G1999:$BP1999,"p5,c5")/2</f>
        <v/>
      </c>
      <c r="BU1999" s="62">
        <f>COUNTIF($G1999:$BP1999,"KH")+COUNTIF($G1999:$BP1999,"TL")+COUNTIF($G1999:$BP1999,"L")</f>
        <v/>
      </c>
      <c r="BV1999" s="62" t="n"/>
      <c r="BW1999" s="62">
        <f>COUNTIF($G1999:$BP1999,"hh")</f>
        <v/>
      </c>
      <c r="BX1999" s="62">
        <f>COUNTIF($G1999:$BP1999,"nt7")</f>
        <v/>
      </c>
      <c r="BY1999" s="62">
        <f>COUNTIF($G1999:$BP1999,"P")+COUNTIF($G1999:$BP1999,"p5,a5")/2+COUNTIF($G1999:$BP1999,"p5,b5")/2+COUNTIF($G1999:$BP1999,"p5,c5")/2+COUNTIF($G1999:$BP1999,"p5,d5")/2</f>
        <v/>
      </c>
      <c r="BZ1999" s="63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4">
        <f>IF(BZ1999&gt;25,4,IF(BZ1999&gt;18,3,IF(BZ1999&gt;12,2,IF(BZ1999&gt;4,1,0))))-BX1999-2+1</f>
        <v/>
      </c>
      <c r="CE1999" s="30" t="n"/>
      <c r="CF1999" s="64">
        <f>CD1999*CI1999</f>
        <v/>
      </c>
      <c r="CG1999" s="65">
        <f>F1999-BY1999+1</f>
        <v/>
      </c>
      <c r="CH1999" s="64">
        <f>CE1999*16</f>
        <v/>
      </c>
      <c r="CI1999" s="66">
        <f>VLOOKUP(A1999,[1]DATA!$A$6:$AI$331,34,0)</f>
        <v/>
      </c>
      <c r="CJ1999" s="67">
        <f>VLOOKUP(A1999,[2]CHAMCONG!A$7:CI$333,79,0)</f>
        <v/>
      </c>
      <c r="CK1999" s="68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62">
        <f>COUNTIF($G2000:$BP2000,"a")+COUNTIF($G2000:$BP2000,"r0,a5")/2+COUNTIF($G2000:$BP2000,"p5,a5")/2</f>
        <v/>
      </c>
      <c r="BR2000" s="62">
        <f>COUNTIF($G2000:$BP2000,"d")+COUNTIF($G2000:$BP2000,"r0,d5")/2+COUNTIF($G2000:$BP2000,"p5,d5")/2</f>
        <v/>
      </c>
      <c r="BS2000" s="62">
        <f>COUNTIF($G2000:$BP2000,"b")+COUNTIF($G2000:$BP2000,"r0,b5")/2+COUNTIF($G2000:$BP2000,"p5,b5")/2</f>
        <v/>
      </c>
      <c r="BT2000" s="62">
        <f>COUNTIF($G2000:$BP2000,"c")+COUNTIF($G2000:$BP2000,"r0,c5")/2+COUNTIF($G2000:$BP2000,"p5,c5")/2</f>
        <v/>
      </c>
      <c r="BU2000" s="62">
        <f>COUNTIF($G2000:$BP2000,"KH")+COUNTIF($G2000:$BP2000,"TL")+COUNTIF($G2000:$BP2000,"L")</f>
        <v/>
      </c>
      <c r="BV2000" s="62" t="n"/>
      <c r="BW2000" s="62">
        <f>COUNTIF($G2000:$BP2000,"hh")</f>
        <v/>
      </c>
      <c r="BX2000" s="62">
        <f>COUNTIF($G2000:$BP2000,"nt7")</f>
        <v/>
      </c>
      <c r="BY2000" s="62">
        <f>COUNTIF($G2000:$BP2000,"P")+COUNTIF($G2000:$BP2000,"p5,a5")/2+COUNTIF($G2000:$BP2000,"p5,b5")/2+COUNTIF($G2000:$BP2000,"p5,c5")/2+COUNTIF($G2000:$BP2000,"p5,d5")/2</f>
        <v/>
      </c>
      <c r="BZ2000" s="63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4">
        <f>IF(BZ2000&gt;25,4,IF(BZ2000&gt;18,3,IF(BZ2000&gt;12,2,IF(BZ2000&gt;4,1,0))))-BX2000-2+1</f>
        <v/>
      </c>
      <c r="CE2000" s="30" t="n"/>
      <c r="CF2000" s="64">
        <f>CD2000*CI2000</f>
        <v/>
      </c>
      <c r="CG2000" s="65">
        <f>F2000-BY2000+1</f>
        <v/>
      </c>
      <c r="CH2000" s="64">
        <f>CE2000*16</f>
        <v/>
      </c>
      <c r="CI2000" s="66">
        <f>VLOOKUP(A2000,[1]DATA!$A$6:$AI$331,34,0)</f>
        <v/>
      </c>
      <c r="CJ2000" s="67">
        <f>VLOOKUP(A2000,[2]CHAMCONG!A$7:CI$333,79,0)</f>
        <v/>
      </c>
      <c r="CK2000" s="68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2022-01-27T04:19:33Z</dcterms:modified>
  <cp:lastModifiedBy>Admin</cp:lastModifiedBy>
</cp:coreProperties>
</file>