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on\Desktop\Mestrado 1º semestre\Metodos Númericos\"/>
    </mc:Choice>
  </mc:AlternateContent>
  <xr:revisionPtr revIDLastSave="0" documentId="13_ncr:1_{B1F20CB6-6E26-4A51-820C-E8242088DD48}" xr6:coauthVersionLast="36" xr6:coauthVersionMax="36" xr10:uidLastSave="{00000000-0000-0000-0000-000000000000}"/>
  <bookViews>
    <workbookView xWindow="0" yWindow="0" windowWidth="15360" windowHeight="7425" firstSheet="5" activeTab="9" xr2:uid="{2F996526-A432-4DBF-A751-E0D0094C30D8}"/>
  </bookViews>
  <sheets>
    <sheet name="a =2 (1 ; 2)" sheetId="1" r:id="rId1"/>
    <sheet name="a = 2 (3 ; 3,8)" sheetId="2" r:id="rId2"/>
    <sheet name="a = 2 (5 ; 5,4)" sheetId="3" r:id="rId3"/>
    <sheet name="a = 2 (6,5 ; 7)" sheetId="4" r:id="rId4"/>
    <sheet name="a = 2 (8 ; 8,6)" sheetId="5" r:id="rId5"/>
    <sheet name="a = 1 (3 ; 4,6)" sheetId="6" r:id="rId6"/>
    <sheet name="a = 1 (7 ; 7.8)" sheetId="7" r:id="rId7"/>
    <sheet name="a = 1 (10 ;  10,99)" sheetId="8" r:id="rId8"/>
    <sheet name="a = 1 (13 ;  14,1)" sheetId="10" r:id="rId9"/>
    <sheet name="a = 1 (16 ; 17,25)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9" l="1"/>
  <c r="G4" i="10"/>
  <c r="G4" i="8"/>
  <c r="G4" i="7"/>
  <c r="G4" i="6"/>
  <c r="G4" i="5"/>
  <c r="G4" i="4"/>
  <c r="G4" i="3"/>
  <c r="G6" i="9" l="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5" i="9"/>
  <c r="G6" i="10"/>
  <c r="G7" i="10"/>
  <c r="G8" i="10"/>
  <c r="G9" i="10"/>
  <c r="G10" i="10"/>
  <c r="G11" i="10"/>
  <c r="G12" i="10"/>
  <c r="G13" i="10"/>
  <c r="G14" i="10"/>
  <c r="G15" i="10"/>
  <c r="G16" i="10"/>
  <c r="G17" i="10"/>
  <c r="G5" i="10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5" i="7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5" i="6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5" i="4"/>
  <c r="G6" i="3"/>
  <c r="G7" i="3"/>
  <c r="G8" i="3"/>
  <c r="G9" i="3"/>
  <c r="G10" i="3"/>
  <c r="G11" i="3"/>
  <c r="G12" i="3"/>
  <c r="G13" i="3"/>
  <c r="G14" i="3"/>
  <c r="G5" i="3"/>
  <c r="G6" i="2"/>
  <c r="G7" i="2"/>
  <c r="G8" i="2"/>
  <c r="G9" i="2"/>
  <c r="G10" i="2"/>
  <c r="G11" i="2"/>
  <c r="G12" i="2"/>
  <c r="G13" i="2"/>
  <c r="G14" i="2"/>
  <c r="G15" i="2"/>
  <c r="G5" i="2"/>
  <c r="G6" i="1"/>
  <c r="G7" i="1"/>
  <c r="G5" i="1"/>
  <c r="B4" i="1"/>
  <c r="C4" i="1"/>
  <c r="C5" i="1"/>
  <c r="C6" i="1"/>
  <c r="C7" i="1"/>
  <c r="E18" i="9" l="1"/>
  <c r="E19" i="9"/>
  <c r="E20" i="9"/>
  <c r="E21" i="9"/>
  <c r="E22" i="9"/>
  <c r="B15" i="10"/>
  <c r="D15" i="10"/>
  <c r="E15" i="10"/>
  <c r="F15" i="10" s="1"/>
  <c r="E16" i="10"/>
  <c r="E17" i="10"/>
  <c r="B6" i="10"/>
  <c r="B5" i="10"/>
  <c r="E114" i="8"/>
  <c r="E115" i="8"/>
  <c r="E116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64" i="8"/>
  <c r="E65" i="8"/>
  <c r="E66" i="8"/>
  <c r="E67" i="8"/>
  <c r="E68" i="8"/>
  <c r="E69" i="8"/>
  <c r="E70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B20" i="7"/>
  <c r="B17" i="7"/>
  <c r="D17" i="7"/>
  <c r="E17" i="7"/>
  <c r="F17" i="7"/>
  <c r="H17" i="7"/>
  <c r="B18" i="7"/>
  <c r="E18" i="7"/>
  <c r="E19" i="7"/>
  <c r="E20" i="7"/>
  <c r="B6" i="7"/>
  <c r="D4" i="7"/>
  <c r="F4" i="7"/>
  <c r="F18" i="6"/>
  <c r="F5" i="6"/>
  <c r="E18" i="6"/>
  <c r="E16" i="6"/>
  <c r="E17" i="6"/>
  <c r="E22" i="5"/>
  <c r="E23" i="5"/>
  <c r="E24" i="5"/>
  <c r="D4" i="5"/>
  <c r="E4" i="5"/>
  <c r="E20" i="5"/>
  <c r="E21" i="5"/>
  <c r="E19" i="5"/>
  <c r="E17" i="5"/>
  <c r="E18" i="5"/>
  <c r="B5" i="4"/>
  <c r="F4" i="3"/>
  <c r="H15" i="10" l="1"/>
  <c r="B16" i="10"/>
  <c r="F4" i="5"/>
  <c r="B5" i="5" s="1"/>
  <c r="D5" i="5" s="1"/>
  <c r="D18" i="7"/>
  <c r="F18" i="7" s="1"/>
  <c r="E6" i="10"/>
  <c r="E5" i="10"/>
  <c r="E4" i="10"/>
  <c r="D4" i="10"/>
  <c r="E6" i="9"/>
  <c r="E4" i="9"/>
  <c r="D4" i="9"/>
  <c r="E7" i="8"/>
  <c r="E6" i="8"/>
  <c r="E5" i="8"/>
  <c r="E4" i="8"/>
  <c r="D4" i="8"/>
  <c r="B5" i="7"/>
  <c r="E7" i="7"/>
  <c r="E6" i="7"/>
  <c r="E5" i="7"/>
  <c r="E4" i="7"/>
  <c r="E4" i="6"/>
  <c r="D4" i="6"/>
  <c r="E6" i="5"/>
  <c r="E5" i="5"/>
  <c r="E5" i="4"/>
  <c r="E4" i="4"/>
  <c r="D4" i="4"/>
  <c r="E6" i="3"/>
  <c r="E5" i="3"/>
  <c r="D4" i="3"/>
  <c r="E5" i="2"/>
  <c r="E4" i="2"/>
  <c r="D4" i="1"/>
  <c r="E4" i="1"/>
  <c r="F4" i="1" l="1"/>
  <c r="B5" i="1" s="1"/>
  <c r="F4" i="9"/>
  <c r="B5" i="9" s="1"/>
  <c r="E5" i="9"/>
  <c r="D16" i="10"/>
  <c r="F16" i="10"/>
  <c r="F4" i="10"/>
  <c r="F5" i="10" s="1"/>
  <c r="F4" i="8"/>
  <c r="B5" i="8" s="1"/>
  <c r="D5" i="8" s="1"/>
  <c r="H18" i="7"/>
  <c r="B19" i="7"/>
  <c r="F4" i="6"/>
  <c r="B5" i="6" s="1"/>
  <c r="F4" i="4"/>
  <c r="D5" i="4" s="1"/>
  <c r="F5" i="4" s="1"/>
  <c r="E7" i="10"/>
  <c r="D5" i="10"/>
  <c r="D5" i="9"/>
  <c r="D5" i="7"/>
  <c r="F5" i="7" s="1"/>
  <c r="D5" i="6"/>
  <c r="E7" i="6"/>
  <c r="E5" i="6"/>
  <c r="F5" i="5"/>
  <c r="G5" i="5" s="1"/>
  <c r="E4" i="3"/>
  <c r="B5" i="3" s="1"/>
  <c r="D4" i="2"/>
  <c r="F4" i="2" s="1"/>
  <c r="B5" i="2" s="1"/>
  <c r="E6" i="1"/>
  <c r="E5" i="1"/>
  <c r="F5" i="8" l="1"/>
  <c r="H5" i="8" s="1"/>
  <c r="F5" i="9"/>
  <c r="E7" i="9"/>
  <c r="H16" i="10"/>
  <c r="B17" i="10"/>
  <c r="D19" i="7"/>
  <c r="F19" i="7" s="1"/>
  <c r="H5" i="5"/>
  <c r="B6" i="5"/>
  <c r="E6" i="4"/>
  <c r="B6" i="4"/>
  <c r="D5" i="1"/>
  <c r="F5" i="1" s="1"/>
  <c r="H5" i="10"/>
  <c r="H5" i="9"/>
  <c r="H5" i="7"/>
  <c r="H5" i="4"/>
  <c r="D5" i="3"/>
  <c r="D5" i="2"/>
  <c r="F5" i="2" s="1"/>
  <c r="E7" i="1"/>
  <c r="G5" i="8" l="1"/>
  <c r="B6" i="8"/>
  <c r="D6" i="8" s="1"/>
  <c r="F6" i="8" s="1"/>
  <c r="B6" i="9"/>
  <c r="D17" i="10"/>
  <c r="F17" i="10"/>
  <c r="H19" i="7"/>
  <c r="B6" i="6"/>
  <c r="B6" i="1"/>
  <c r="H5" i="1"/>
  <c r="B6" i="2"/>
  <c r="F5" i="3"/>
  <c r="B6" i="3" s="1"/>
  <c r="D6" i="1"/>
  <c r="D6" i="10"/>
  <c r="F6" i="10" s="1"/>
  <c r="B7" i="10" s="1"/>
  <c r="D6" i="9"/>
  <c r="F6" i="9" s="1"/>
  <c r="B7" i="9" s="1"/>
  <c r="D6" i="7"/>
  <c r="F6" i="7" s="1"/>
  <c r="B7" i="7" s="1"/>
  <c r="D6" i="5"/>
  <c r="F6" i="5" s="1"/>
  <c r="G6" i="5" s="1"/>
  <c r="D6" i="4"/>
  <c r="F6" i="4" s="1"/>
  <c r="B7" i="4" s="1"/>
  <c r="H5" i="3"/>
  <c r="E6" i="2"/>
  <c r="H5" i="2"/>
  <c r="B7" i="8" l="1"/>
  <c r="H17" i="10"/>
  <c r="D20" i="7"/>
  <c r="F20" i="7"/>
  <c r="F6" i="1"/>
  <c r="B7" i="5"/>
  <c r="H6" i="10"/>
  <c r="H6" i="9"/>
  <c r="H6" i="8"/>
  <c r="H6" i="7"/>
  <c r="E6" i="6"/>
  <c r="H5" i="6"/>
  <c r="H6" i="5"/>
  <c r="H6" i="4"/>
  <c r="E7" i="4"/>
  <c r="D7" i="4"/>
  <c r="D6" i="3"/>
  <c r="F6" i="3" s="1"/>
  <c r="D6" i="2"/>
  <c r="F6" i="2" s="1"/>
  <c r="H20" i="7" l="1"/>
  <c r="D6" i="6"/>
  <c r="B7" i="1"/>
  <c r="H6" i="1"/>
  <c r="D7" i="5"/>
  <c r="B7" i="2"/>
  <c r="F7" i="4"/>
  <c r="B8" i="4" s="1"/>
  <c r="B7" i="3"/>
  <c r="D7" i="1"/>
  <c r="D7" i="10"/>
  <c r="F7" i="10" s="1"/>
  <c r="B8" i="10" s="1"/>
  <c r="D7" i="9"/>
  <c r="F7" i="9" s="1"/>
  <c r="B8" i="9" s="1"/>
  <c r="D7" i="8"/>
  <c r="F7" i="8" s="1"/>
  <c r="D7" i="7"/>
  <c r="F7" i="7" s="1"/>
  <c r="B8" i="7" s="1"/>
  <c r="E7" i="5"/>
  <c r="H6" i="3"/>
  <c r="D7" i="3"/>
  <c r="H6" i="2"/>
  <c r="B8" i="8" l="1"/>
  <c r="F6" i="6"/>
  <c r="B7" i="6" s="1"/>
  <c r="F7" i="1"/>
  <c r="H7" i="1"/>
  <c r="F7" i="5"/>
  <c r="G7" i="5" s="1"/>
  <c r="D8" i="4"/>
  <c r="E8" i="4"/>
  <c r="F8" i="4" s="1"/>
  <c r="H7" i="4"/>
  <c r="F7" i="3"/>
  <c r="E7" i="2"/>
  <c r="H7" i="10"/>
  <c r="D8" i="9"/>
  <c r="H7" i="9"/>
  <c r="H7" i="8"/>
  <c r="D8" i="8"/>
  <c r="D8" i="7"/>
  <c r="H7" i="7"/>
  <c r="H6" i="6"/>
  <c r="E8" i="5"/>
  <c r="E9" i="5"/>
  <c r="E7" i="3"/>
  <c r="B8" i="3" s="1"/>
  <c r="D7" i="2"/>
  <c r="F7" i="2" l="1"/>
  <c r="B8" i="2" s="1"/>
  <c r="D8" i="10"/>
  <c r="H7" i="5"/>
  <c r="B8" i="5"/>
  <c r="D8" i="5" s="1"/>
  <c r="F8" i="5" s="1"/>
  <c r="G8" i="5" s="1"/>
  <c r="E9" i="4"/>
  <c r="B9" i="4"/>
  <c r="H7" i="3"/>
  <c r="E8" i="2"/>
  <c r="E8" i="10"/>
  <c r="F8" i="10" s="1"/>
  <c r="B9" i="10" s="1"/>
  <c r="E9" i="10"/>
  <c r="E8" i="9"/>
  <c r="F8" i="9" s="1"/>
  <c r="B9" i="9" s="1"/>
  <c r="E9" i="9"/>
  <c r="E8" i="8"/>
  <c r="F8" i="8" s="1"/>
  <c r="E9" i="8"/>
  <c r="E8" i="7"/>
  <c r="F8" i="7" s="1"/>
  <c r="B9" i="7" s="1"/>
  <c r="D7" i="6"/>
  <c r="F7" i="6" s="1"/>
  <c r="H8" i="4"/>
  <c r="E8" i="3"/>
  <c r="D8" i="3"/>
  <c r="F8" i="3" s="1"/>
  <c r="B9" i="8" l="1"/>
  <c r="D9" i="8" s="1"/>
  <c r="F9" i="8" s="1"/>
  <c r="H7" i="2"/>
  <c r="H8" i="9"/>
  <c r="H8" i="8"/>
  <c r="B8" i="6"/>
  <c r="B9" i="5"/>
  <c r="H8" i="10"/>
  <c r="D9" i="9"/>
  <c r="F9" i="9" s="1"/>
  <c r="B10" i="9" s="1"/>
  <c r="H8" i="7"/>
  <c r="E9" i="7"/>
  <c r="H7" i="6"/>
  <c r="H8" i="5"/>
  <c r="D9" i="4"/>
  <c r="F9" i="4" s="1"/>
  <c r="B10" i="4" s="1"/>
  <c r="D8" i="2"/>
  <c r="F8" i="2" s="1"/>
  <c r="B10" i="8" l="1"/>
  <c r="D8" i="6"/>
  <c r="F8" i="6"/>
  <c r="B9" i="2"/>
  <c r="B9" i="3"/>
  <c r="H8" i="3"/>
  <c r="E9" i="3"/>
  <c r="D9" i="10"/>
  <c r="F9" i="10" s="1"/>
  <c r="B10" i="10" s="1"/>
  <c r="E10" i="9"/>
  <c r="H9" i="9"/>
  <c r="D10" i="9"/>
  <c r="D10" i="8"/>
  <c r="E10" i="8"/>
  <c r="H9" i="8"/>
  <c r="D9" i="7"/>
  <c r="F9" i="7" s="1"/>
  <c r="B10" i="7" s="1"/>
  <c r="E8" i="6"/>
  <c r="D9" i="5"/>
  <c r="F9" i="5" s="1"/>
  <c r="G9" i="5" s="1"/>
  <c r="H9" i="4"/>
  <c r="D10" i="4"/>
  <c r="D9" i="3"/>
  <c r="H8" i="2"/>
  <c r="F10" i="9" l="1"/>
  <c r="B11" i="9" s="1"/>
  <c r="F10" i="8"/>
  <c r="B9" i="6"/>
  <c r="B10" i="5"/>
  <c r="D9" i="2"/>
  <c r="F9" i="2" s="1"/>
  <c r="F9" i="3"/>
  <c r="B10" i="3"/>
  <c r="H9" i="10"/>
  <c r="E10" i="10"/>
  <c r="D10" i="10"/>
  <c r="H9" i="7"/>
  <c r="D9" i="6"/>
  <c r="E10" i="6"/>
  <c r="E9" i="6"/>
  <c r="H8" i="6"/>
  <c r="H9" i="5"/>
  <c r="E10" i="4"/>
  <c r="F10" i="4" s="1"/>
  <c r="B11" i="4" s="1"/>
  <c r="D10" i="3"/>
  <c r="H9" i="3"/>
  <c r="E10" i="3"/>
  <c r="E9" i="2"/>
  <c r="B11" i="8" l="1"/>
  <c r="D11" i="8" s="1"/>
  <c r="F10" i="10"/>
  <c r="B11" i="10" s="1"/>
  <c r="E10" i="7"/>
  <c r="F9" i="6"/>
  <c r="B10" i="6" s="1"/>
  <c r="D10" i="5"/>
  <c r="B10" i="2"/>
  <c r="H10" i="4"/>
  <c r="F10" i="3"/>
  <c r="B11" i="3" s="1"/>
  <c r="E10" i="2"/>
  <c r="D11" i="10"/>
  <c r="H10" i="9"/>
  <c r="E11" i="9"/>
  <c r="H10" i="8"/>
  <c r="D10" i="7"/>
  <c r="F10" i="7" s="1"/>
  <c r="B11" i="7" s="1"/>
  <c r="E10" i="5"/>
  <c r="E11" i="4"/>
  <c r="D11" i="4"/>
  <c r="H9" i="2"/>
  <c r="D11" i="9" l="1"/>
  <c r="F11" i="9" s="1"/>
  <c r="B12" i="9" s="1"/>
  <c r="D12" i="9" s="1"/>
  <c r="F10" i="5"/>
  <c r="F11" i="4"/>
  <c r="B12" i="4" s="1"/>
  <c r="E12" i="4"/>
  <c r="D11" i="3"/>
  <c r="F11" i="3" s="1"/>
  <c r="H10" i="10"/>
  <c r="E11" i="10"/>
  <c r="E11" i="8"/>
  <c r="F11" i="8" s="1"/>
  <c r="H10" i="7"/>
  <c r="H9" i="6"/>
  <c r="E11" i="5"/>
  <c r="E12" i="5"/>
  <c r="H11" i="4"/>
  <c r="H10" i="3"/>
  <c r="D10" i="2"/>
  <c r="F10" i="2" s="1"/>
  <c r="B12" i="8" l="1"/>
  <c r="H10" i="5"/>
  <c r="G10" i="5"/>
  <c r="H11" i="9"/>
  <c r="F11" i="10"/>
  <c r="B12" i="10" s="1"/>
  <c r="D12" i="8"/>
  <c r="B11" i="5"/>
  <c r="D11" i="5" s="1"/>
  <c r="F11" i="5" s="1"/>
  <c r="G11" i="5" s="1"/>
  <c r="E11" i="7"/>
  <c r="F11" i="7"/>
  <c r="B12" i="7" s="1"/>
  <c r="B11" i="2"/>
  <c r="D12" i="10"/>
  <c r="H11" i="8"/>
  <c r="D11" i="7"/>
  <c r="D10" i="6"/>
  <c r="F10" i="6" s="1"/>
  <c r="D12" i="4"/>
  <c r="F12" i="4" s="1"/>
  <c r="B13" i="4" s="1"/>
  <c r="E11" i="3"/>
  <c r="B12" i="3" s="1"/>
  <c r="E12" i="9" l="1"/>
  <c r="F12" i="9" s="1"/>
  <c r="B13" i="9" s="1"/>
  <c r="E12" i="10"/>
  <c r="F12" i="10"/>
  <c r="H11" i="10"/>
  <c r="B11" i="6"/>
  <c r="B12" i="5"/>
  <c r="D11" i="2"/>
  <c r="H10" i="2"/>
  <c r="D13" i="9"/>
  <c r="E12" i="8"/>
  <c r="F12" i="8" s="1"/>
  <c r="D12" i="7"/>
  <c r="H11" i="7"/>
  <c r="E11" i="6"/>
  <c r="D11" i="6"/>
  <c r="H10" i="6"/>
  <c r="H11" i="5"/>
  <c r="H12" i="4"/>
  <c r="D13" i="4"/>
  <c r="H11" i="3"/>
  <c r="E11" i="2"/>
  <c r="B13" i="8" l="1"/>
  <c r="F11" i="2"/>
  <c r="H11" i="2" s="1"/>
  <c r="H12" i="9"/>
  <c r="H12" i="10"/>
  <c r="B13" i="10"/>
  <c r="D13" i="10" s="1"/>
  <c r="E13" i="10"/>
  <c r="D13" i="8"/>
  <c r="F11" i="6"/>
  <c r="B12" i="6"/>
  <c r="D12" i="3"/>
  <c r="F12" i="3" s="1"/>
  <c r="H12" i="8"/>
  <c r="E12" i="7"/>
  <c r="F12" i="7" s="1"/>
  <c r="B13" i="7" s="1"/>
  <c r="D12" i="5"/>
  <c r="F12" i="5" s="1"/>
  <c r="G12" i="5" s="1"/>
  <c r="E13" i="4"/>
  <c r="F13" i="4" s="1"/>
  <c r="B14" i="4" s="1"/>
  <c r="E12" i="3"/>
  <c r="B12" i="2" l="1"/>
  <c r="E13" i="9"/>
  <c r="F13" i="9" s="1"/>
  <c r="B14" i="9" s="1"/>
  <c r="F13" i="10"/>
  <c r="B14" i="10" s="1"/>
  <c r="D12" i="6"/>
  <c r="F12" i="6"/>
  <c r="B13" i="5"/>
  <c r="H13" i="4"/>
  <c r="E14" i="4"/>
  <c r="B13" i="3"/>
  <c r="E12" i="2"/>
  <c r="D14" i="9"/>
  <c r="E13" i="8"/>
  <c r="F13" i="8" s="1"/>
  <c r="H12" i="7"/>
  <c r="E13" i="7"/>
  <c r="H11" i="6"/>
  <c r="E13" i="5"/>
  <c r="H12" i="5"/>
  <c r="D14" i="4"/>
  <c r="H12" i="3"/>
  <c r="E13" i="3"/>
  <c r="D12" i="2"/>
  <c r="B14" i="8" l="1"/>
  <c r="F12" i="2"/>
  <c r="H13" i="9"/>
  <c r="H13" i="10"/>
  <c r="E14" i="10"/>
  <c r="F14" i="10"/>
  <c r="D13" i="5"/>
  <c r="F13" i="5" s="1"/>
  <c r="G13" i="5" s="1"/>
  <c r="F14" i="4"/>
  <c r="B15" i="4" s="1"/>
  <c r="B13" i="2"/>
  <c r="D13" i="2"/>
  <c r="D14" i="10"/>
  <c r="H13" i="8"/>
  <c r="D13" i="7"/>
  <c r="F13" i="7" s="1"/>
  <c r="B14" i="7" s="1"/>
  <c r="E12" i="6"/>
  <c r="E13" i="6"/>
  <c r="E14" i="3"/>
  <c r="D13" i="3"/>
  <c r="F13" i="3" s="1"/>
  <c r="H12" i="2"/>
  <c r="E14" i="9" l="1"/>
  <c r="F14" i="9" s="1"/>
  <c r="B15" i="9" s="1"/>
  <c r="D14" i="8"/>
  <c r="B13" i="6"/>
  <c r="B14" i="5"/>
  <c r="F13" i="2"/>
  <c r="H14" i="4"/>
  <c r="E15" i="4"/>
  <c r="B14" i="3"/>
  <c r="H14" i="10"/>
  <c r="D15" i="9"/>
  <c r="E14" i="8"/>
  <c r="H13" i="7"/>
  <c r="H12" i="6"/>
  <c r="H13" i="5"/>
  <c r="D15" i="4"/>
  <c r="H13" i="3"/>
  <c r="E13" i="2"/>
  <c r="E14" i="2"/>
  <c r="F14" i="8" l="1"/>
  <c r="B15" i="8"/>
  <c r="B14" i="2"/>
  <c r="H14" i="9"/>
  <c r="D15" i="8"/>
  <c r="E14" i="7"/>
  <c r="D14" i="5"/>
  <c r="F15" i="4"/>
  <c r="B16" i="4" s="1"/>
  <c r="H14" i="8"/>
  <c r="D14" i="7"/>
  <c r="F14" i="7" s="1"/>
  <c r="B15" i="7" s="1"/>
  <c r="D13" i="6"/>
  <c r="F13" i="6" s="1"/>
  <c r="E14" i="5"/>
  <c r="E15" i="5"/>
  <c r="D14" i="3"/>
  <c r="F14" i="3" s="1"/>
  <c r="H13" i="2"/>
  <c r="E15" i="9" l="1"/>
  <c r="F15" i="9" s="1"/>
  <c r="B16" i="9" s="1"/>
  <c r="D16" i="9" s="1"/>
  <c r="B14" i="6"/>
  <c r="F14" i="5"/>
  <c r="B15" i="5" s="1"/>
  <c r="H15" i="4"/>
  <c r="E16" i="4"/>
  <c r="E15" i="8"/>
  <c r="F15" i="8" s="1"/>
  <c r="H14" i="7"/>
  <c r="D14" i="6"/>
  <c r="H13" i="6"/>
  <c r="H14" i="3"/>
  <c r="D14" i="2"/>
  <c r="F14" i="2" s="1"/>
  <c r="B16" i="8" l="1"/>
  <c r="H14" i="5"/>
  <c r="G14" i="5"/>
  <c r="H15" i="9"/>
  <c r="F14" i="6"/>
  <c r="E15" i="7"/>
  <c r="B15" i="2"/>
  <c r="D16" i="4"/>
  <c r="F16" i="4" s="1"/>
  <c r="H15" i="8"/>
  <c r="D15" i="7"/>
  <c r="E15" i="6"/>
  <c r="E14" i="6"/>
  <c r="B15" i="6" s="1"/>
  <c r="D15" i="5"/>
  <c r="F15" i="5" s="1"/>
  <c r="G15" i="5" s="1"/>
  <c r="H14" i="2"/>
  <c r="E15" i="2"/>
  <c r="E16" i="9" l="1"/>
  <c r="F16" i="9"/>
  <c r="B17" i="9" s="1"/>
  <c r="D17" i="9" s="1"/>
  <c r="E16" i="8"/>
  <c r="F15" i="7"/>
  <c r="B16" i="7" s="1"/>
  <c r="E16" i="7"/>
  <c r="B16" i="5"/>
  <c r="E17" i="4"/>
  <c r="B17" i="4"/>
  <c r="D15" i="2"/>
  <c r="D17" i="4"/>
  <c r="F17" i="4" s="1"/>
  <c r="H16" i="4"/>
  <c r="D16" i="8"/>
  <c r="F16" i="8" s="1"/>
  <c r="H15" i="7"/>
  <c r="D15" i="6"/>
  <c r="F15" i="6" s="1"/>
  <c r="H14" i="6"/>
  <c r="H15" i="5"/>
  <c r="H16" i="9" l="1"/>
  <c r="B17" i="8"/>
  <c r="B16" i="6"/>
  <c r="D16" i="5"/>
  <c r="E16" i="5"/>
  <c r="E18" i="4"/>
  <c r="B18" i="4"/>
  <c r="F15" i="2"/>
  <c r="H17" i="4"/>
  <c r="H16" i="8"/>
  <c r="D16" i="7"/>
  <c r="F16" i="7" s="1"/>
  <c r="H15" i="2"/>
  <c r="E17" i="9" l="1"/>
  <c r="F17" i="9" s="1"/>
  <c r="B18" i="9" s="1"/>
  <c r="D17" i="8"/>
  <c r="F17" i="8"/>
  <c r="D16" i="6"/>
  <c r="F16" i="6" s="1"/>
  <c r="F16" i="5"/>
  <c r="H16" i="5"/>
  <c r="D18" i="4"/>
  <c r="F18" i="4"/>
  <c r="H16" i="7"/>
  <c r="H15" i="6"/>
  <c r="B17" i="5" l="1"/>
  <c r="G16" i="5"/>
  <c r="D18" i="9"/>
  <c r="F18" i="9"/>
  <c r="H17" i="9"/>
  <c r="H17" i="8"/>
  <c r="B18" i="8"/>
  <c r="H16" i="6"/>
  <c r="B17" i="6"/>
  <c r="D17" i="5"/>
  <c r="F17" i="5" s="1"/>
  <c r="G17" i="5" s="1"/>
  <c r="E19" i="4"/>
  <c r="B19" i="4"/>
  <c r="H18" i="4"/>
  <c r="H18" i="9" l="1"/>
  <c r="B19" i="9"/>
  <c r="D18" i="8"/>
  <c r="F18" i="8"/>
  <c r="D17" i="6"/>
  <c r="F17" i="6" s="1"/>
  <c r="B18" i="5"/>
  <c r="D18" i="5" s="1"/>
  <c r="H17" i="5"/>
  <c r="D19" i="4"/>
  <c r="F19" i="4"/>
  <c r="D19" i="9" l="1"/>
  <c r="F19" i="9"/>
  <c r="B19" i="8"/>
  <c r="H18" i="8"/>
  <c r="B18" i="6"/>
  <c r="H17" i="6"/>
  <c r="F18" i="5"/>
  <c r="H18" i="5"/>
  <c r="H19" i="4"/>
  <c r="B19" i="5" l="1"/>
  <c r="D19" i="5" s="1"/>
  <c r="G18" i="5"/>
  <c r="H19" i="9"/>
  <c r="B20" i="9"/>
  <c r="D20" i="9" s="1"/>
  <c r="F20" i="9" s="1"/>
  <c r="D19" i="8"/>
  <c r="F19" i="8" s="1"/>
  <c r="D18" i="6"/>
  <c r="F19" i="5" l="1"/>
  <c r="H19" i="5" s="1"/>
  <c r="B21" i="9"/>
  <c r="H20" i="9"/>
  <c r="B20" i="8"/>
  <c r="D20" i="8" s="1"/>
  <c r="F20" i="8" s="1"/>
  <c r="H19" i="8"/>
  <c r="H18" i="6"/>
  <c r="B20" i="5" l="1"/>
  <c r="D20" i="5" s="1"/>
  <c r="F20" i="5" s="1"/>
  <c r="G20" i="5" s="1"/>
  <c r="G19" i="5"/>
  <c r="D21" i="9"/>
  <c r="F21" i="9"/>
  <c r="B21" i="8"/>
  <c r="H20" i="8"/>
  <c r="H20" i="5"/>
  <c r="B21" i="5" l="1"/>
  <c r="B22" i="9"/>
  <c r="H21" i="9"/>
  <c r="D21" i="8"/>
  <c r="F21" i="8"/>
  <c r="D21" i="5"/>
  <c r="F21" i="5" s="1"/>
  <c r="B22" i="5" l="1"/>
  <c r="G21" i="5"/>
  <c r="D22" i="9"/>
  <c r="F22" i="9"/>
  <c r="B22" i="8"/>
  <c r="D22" i="8" s="1"/>
  <c r="F22" i="8" s="1"/>
  <c r="H21" i="8"/>
  <c r="D22" i="5"/>
  <c r="F22" i="5" s="1"/>
  <c r="G22" i="5" s="1"/>
  <c r="H21" i="5"/>
  <c r="H22" i="9" l="1"/>
  <c r="B23" i="8"/>
  <c r="H22" i="8"/>
  <c r="B23" i="5"/>
  <c r="D23" i="5" s="1"/>
  <c r="F23" i="5" s="1"/>
  <c r="G23" i="5" s="1"/>
  <c r="H22" i="5"/>
  <c r="D23" i="8" l="1"/>
  <c r="F23" i="8" s="1"/>
  <c r="H23" i="5"/>
  <c r="B24" i="5"/>
  <c r="B24" i="8" l="1"/>
  <c r="D24" i="8" s="1"/>
  <c r="F24" i="8" s="1"/>
  <c r="H23" i="8"/>
  <c r="D24" i="5"/>
  <c r="F24" i="5"/>
  <c r="G24" i="5" s="1"/>
  <c r="B25" i="8" l="1"/>
  <c r="H24" i="8"/>
  <c r="H24" i="5"/>
  <c r="D25" i="8" l="1"/>
  <c r="F25" i="8"/>
  <c r="B26" i="8" l="1"/>
  <c r="D26" i="8" s="1"/>
  <c r="F26" i="8" s="1"/>
  <c r="H25" i="8"/>
  <c r="B27" i="8" l="1"/>
  <c r="D27" i="8" s="1"/>
  <c r="F27" i="8" s="1"/>
  <c r="H26" i="8"/>
  <c r="B28" i="8" l="1"/>
  <c r="H27" i="8"/>
  <c r="D28" i="8" l="1"/>
  <c r="F28" i="8" s="1"/>
  <c r="B29" i="8" l="1"/>
  <c r="H28" i="8"/>
  <c r="D29" i="8" l="1"/>
  <c r="F29" i="8"/>
  <c r="B30" i="8" l="1"/>
  <c r="D30" i="8" s="1"/>
  <c r="F30" i="8" s="1"/>
  <c r="H29" i="8"/>
  <c r="B31" i="8" l="1"/>
  <c r="H30" i="8"/>
  <c r="D31" i="8" l="1"/>
  <c r="F31" i="8"/>
  <c r="B32" i="8" l="1"/>
  <c r="H31" i="8"/>
  <c r="D32" i="8" l="1"/>
  <c r="F32" i="8"/>
  <c r="B33" i="8" l="1"/>
  <c r="H32" i="8"/>
  <c r="D33" i="8" l="1"/>
  <c r="F33" i="8"/>
  <c r="B34" i="8" l="1"/>
  <c r="D34" i="8" s="1"/>
  <c r="F34" i="8" s="1"/>
  <c r="H33" i="8"/>
  <c r="B35" i="8" l="1"/>
  <c r="H34" i="8"/>
  <c r="D35" i="8" l="1"/>
  <c r="F35" i="8" s="1"/>
  <c r="B36" i="8" l="1"/>
  <c r="D36" i="8" s="1"/>
  <c r="F36" i="8" s="1"/>
  <c r="H35" i="8"/>
  <c r="B37" i="8" l="1"/>
  <c r="H36" i="8"/>
  <c r="D37" i="8" l="1"/>
  <c r="F37" i="8"/>
  <c r="B38" i="8" l="1"/>
  <c r="H37" i="8"/>
  <c r="D38" i="8" l="1"/>
  <c r="F38" i="8"/>
  <c r="B39" i="8" l="1"/>
  <c r="D39" i="8" s="1"/>
  <c r="F39" i="8" s="1"/>
  <c r="H38" i="8"/>
  <c r="B40" i="8" l="1"/>
  <c r="H39" i="8"/>
  <c r="D40" i="8" l="1"/>
  <c r="F40" i="8"/>
  <c r="B41" i="8" l="1"/>
  <c r="H40" i="8"/>
  <c r="D41" i="8" l="1"/>
  <c r="F41" i="8"/>
  <c r="B42" i="8" l="1"/>
  <c r="D42" i="8"/>
  <c r="F42" i="8" s="1"/>
  <c r="H41" i="8"/>
  <c r="H42" i="8" l="1"/>
  <c r="B43" i="8"/>
  <c r="D43" i="8" l="1"/>
  <c r="F43" i="8"/>
  <c r="H43" i="8" l="1"/>
  <c r="B44" i="8"/>
  <c r="D44" i="8" l="1"/>
  <c r="F44" i="8"/>
  <c r="B45" i="8" l="1"/>
  <c r="H44" i="8"/>
  <c r="D45" i="8" l="1"/>
  <c r="F45" i="8"/>
  <c r="H45" i="8" l="1"/>
  <c r="B46" i="8"/>
  <c r="D46" i="8" l="1"/>
  <c r="F46" i="8"/>
  <c r="B47" i="8" l="1"/>
  <c r="D47" i="8" s="1"/>
  <c r="F47" i="8" s="1"/>
  <c r="H46" i="8"/>
  <c r="B48" i="8" l="1"/>
  <c r="H47" i="8"/>
  <c r="D48" i="8" l="1"/>
  <c r="F48" i="8"/>
  <c r="H48" i="8" l="1"/>
  <c r="B49" i="8"/>
  <c r="D49" i="8" l="1"/>
  <c r="F49" i="8" s="1"/>
  <c r="B50" i="8" l="1"/>
  <c r="H49" i="8"/>
  <c r="D50" i="8" l="1"/>
  <c r="F50" i="8"/>
  <c r="H50" i="8" l="1"/>
  <c r="B51" i="8"/>
  <c r="D51" i="8" s="1"/>
  <c r="F51" i="8" s="1"/>
  <c r="B52" i="8" l="1"/>
  <c r="H51" i="8"/>
  <c r="D52" i="8" l="1"/>
  <c r="F52" i="8" s="1"/>
  <c r="B53" i="8" l="1"/>
  <c r="H52" i="8"/>
  <c r="D53" i="8" l="1"/>
  <c r="F53" i="8"/>
  <c r="B54" i="8" l="1"/>
  <c r="H53" i="8"/>
  <c r="D54" i="8" l="1"/>
  <c r="F54" i="8"/>
  <c r="B55" i="8" l="1"/>
  <c r="D55" i="8" s="1"/>
  <c r="F55" i="8" s="1"/>
  <c r="H54" i="8"/>
  <c r="B56" i="8" l="1"/>
  <c r="H55" i="8"/>
  <c r="D56" i="8" l="1"/>
  <c r="F56" i="8" s="1"/>
  <c r="H56" i="8" l="1"/>
  <c r="B57" i="8"/>
  <c r="D57" i="8" l="1"/>
  <c r="F57" i="8" s="1"/>
  <c r="B58" i="8" l="1"/>
  <c r="H57" i="8"/>
  <c r="D58" i="8" l="1"/>
  <c r="F58" i="8"/>
  <c r="B59" i="8" l="1"/>
  <c r="D59" i="8" s="1"/>
  <c r="F59" i="8" s="1"/>
  <c r="H58" i="8"/>
  <c r="H59" i="8" l="1"/>
  <c r="B60" i="8"/>
  <c r="D60" i="8" l="1"/>
  <c r="F60" i="8"/>
  <c r="H60" i="8" l="1"/>
  <c r="B61" i="8"/>
  <c r="D61" i="8" l="1"/>
  <c r="F61" i="8"/>
  <c r="B62" i="8" l="1"/>
  <c r="H61" i="8"/>
  <c r="D62" i="8" l="1"/>
  <c r="F62" i="8"/>
  <c r="B63" i="8" l="1"/>
  <c r="H62" i="8"/>
  <c r="D63" i="8" l="1"/>
  <c r="F63" i="8"/>
  <c r="B64" i="8" l="1"/>
  <c r="H63" i="8"/>
  <c r="D64" i="8" l="1"/>
  <c r="F64" i="8"/>
  <c r="B65" i="8" l="1"/>
  <c r="H64" i="8"/>
  <c r="D65" i="8" l="1"/>
  <c r="F65" i="8"/>
  <c r="B66" i="8" l="1"/>
  <c r="H65" i="8"/>
  <c r="D66" i="8" l="1"/>
  <c r="F66" i="8"/>
  <c r="B67" i="8" l="1"/>
  <c r="D67" i="8" s="1"/>
  <c r="F67" i="8" s="1"/>
  <c r="H66" i="8"/>
  <c r="B68" i="8" l="1"/>
  <c r="H67" i="8"/>
  <c r="D68" i="8" l="1"/>
  <c r="F68" i="8" s="1"/>
  <c r="B69" i="8" l="1"/>
  <c r="H68" i="8"/>
  <c r="D69" i="8" l="1"/>
  <c r="F69" i="8" s="1"/>
  <c r="H69" i="8" l="1"/>
  <c r="B70" i="8"/>
  <c r="D70" i="8" l="1"/>
  <c r="F70" i="8"/>
  <c r="B71" i="8" l="1"/>
  <c r="H70" i="8"/>
  <c r="D71" i="8" l="1"/>
  <c r="F71" i="8"/>
  <c r="H71" i="8" l="1"/>
  <c r="B72" i="8"/>
  <c r="D72" i="8" l="1"/>
  <c r="F72" i="8"/>
  <c r="B73" i="8" l="1"/>
  <c r="H72" i="8"/>
  <c r="D73" i="8" l="1"/>
  <c r="F73" i="8" s="1"/>
  <c r="H73" i="8" l="1"/>
  <c r="B74" i="8"/>
  <c r="D74" i="8" s="1"/>
  <c r="F74" i="8" s="1"/>
  <c r="B75" i="8" l="1"/>
  <c r="H74" i="8"/>
  <c r="D75" i="8" l="1"/>
  <c r="F75" i="8"/>
  <c r="B76" i="8" l="1"/>
  <c r="H75" i="8"/>
  <c r="D76" i="8" l="1"/>
  <c r="F76" i="8" s="1"/>
  <c r="B77" i="8" l="1"/>
  <c r="H76" i="8"/>
  <c r="D77" i="8" l="1"/>
  <c r="F77" i="8"/>
  <c r="H77" i="8" l="1"/>
  <c r="B78" i="8"/>
  <c r="D78" i="8" s="1"/>
  <c r="F78" i="8" s="1"/>
  <c r="B79" i="8" l="1"/>
  <c r="H78" i="8"/>
  <c r="D79" i="8" l="1"/>
  <c r="F79" i="8"/>
  <c r="B80" i="8" l="1"/>
  <c r="H79" i="8"/>
  <c r="D80" i="8" l="1"/>
  <c r="F80" i="8"/>
  <c r="B81" i="8" l="1"/>
  <c r="H80" i="8"/>
  <c r="D81" i="8" l="1"/>
  <c r="F81" i="8"/>
  <c r="H81" i="8" l="1"/>
  <c r="B82" i="8"/>
  <c r="D82" i="8" s="1"/>
  <c r="F82" i="8" s="1"/>
  <c r="B83" i="8" l="1"/>
  <c r="H82" i="8"/>
  <c r="D83" i="8" l="1"/>
  <c r="F83" i="8"/>
  <c r="H83" i="8" l="1"/>
  <c r="B84" i="8"/>
  <c r="D84" i="8" l="1"/>
  <c r="F84" i="8"/>
  <c r="H84" i="8" l="1"/>
  <c r="B85" i="8"/>
  <c r="D85" i="8" s="1"/>
  <c r="F85" i="8" s="1"/>
  <c r="H85" i="8" l="1"/>
  <c r="B86" i="8"/>
  <c r="D86" i="8" l="1"/>
  <c r="F86" i="8" s="1"/>
  <c r="H86" i="8" l="1"/>
  <c r="B87" i="8"/>
  <c r="D87" i="8" l="1"/>
  <c r="F87" i="8"/>
  <c r="H87" i="8" l="1"/>
  <c r="B88" i="8"/>
  <c r="D88" i="8" l="1"/>
  <c r="F88" i="8"/>
  <c r="B89" i="8" l="1"/>
  <c r="H88" i="8"/>
  <c r="D89" i="8" l="1"/>
  <c r="F89" i="8"/>
  <c r="H89" i="8" l="1"/>
  <c r="B90" i="8"/>
  <c r="D90" i="8" s="1"/>
  <c r="F90" i="8" s="1"/>
  <c r="B91" i="8" l="1"/>
  <c r="H90" i="8"/>
  <c r="D91" i="8" l="1"/>
  <c r="F91" i="8"/>
  <c r="H91" i="8" l="1"/>
  <c r="B92" i="8"/>
  <c r="D92" i="8" l="1"/>
  <c r="F92" i="8"/>
  <c r="H92" i="8" l="1"/>
  <c r="B93" i="8"/>
  <c r="D93" i="8" s="1"/>
  <c r="F93" i="8" s="1"/>
  <c r="H93" i="8" l="1"/>
  <c r="B94" i="8"/>
  <c r="D94" i="8" s="1"/>
  <c r="F94" i="8" s="1"/>
  <c r="B95" i="8" l="1"/>
  <c r="H94" i="8"/>
  <c r="D95" i="8" l="1"/>
  <c r="F95" i="8"/>
  <c r="H95" i="8" l="1"/>
  <c r="B96" i="8"/>
  <c r="D96" i="8" l="1"/>
  <c r="F96" i="8"/>
  <c r="B97" i="8" l="1"/>
  <c r="H96" i="8"/>
  <c r="D97" i="8" l="1"/>
  <c r="F97" i="8"/>
  <c r="H97" i="8" l="1"/>
  <c r="B98" i="8"/>
  <c r="D98" i="8" l="1"/>
  <c r="F98" i="8"/>
  <c r="B99" i="8" l="1"/>
  <c r="H98" i="8"/>
  <c r="D99" i="8" l="1"/>
  <c r="F99" i="8" s="1"/>
  <c r="H99" i="8" l="1"/>
  <c r="B100" i="8"/>
  <c r="D100" i="8" l="1"/>
  <c r="F100" i="8"/>
  <c r="B101" i="8" l="1"/>
  <c r="H100" i="8"/>
  <c r="D101" i="8" l="1"/>
  <c r="F101" i="8" s="1"/>
  <c r="H101" i="8" l="1"/>
  <c r="B102" i="8"/>
  <c r="D102" i="8" l="1"/>
  <c r="F102" i="8"/>
  <c r="B103" i="8" l="1"/>
  <c r="H102" i="8"/>
  <c r="D103" i="8" l="1"/>
  <c r="F103" i="8"/>
  <c r="B104" i="8" l="1"/>
  <c r="H103" i="8"/>
  <c r="D104" i="8" l="1"/>
  <c r="F104" i="8"/>
  <c r="B105" i="8" l="1"/>
  <c r="H104" i="8"/>
  <c r="D105" i="8" l="1"/>
  <c r="F105" i="8"/>
  <c r="H105" i="8" l="1"/>
  <c r="B106" i="8"/>
  <c r="D106" i="8" l="1"/>
  <c r="F106" i="8" s="1"/>
  <c r="B107" i="8" l="1"/>
  <c r="H106" i="8"/>
  <c r="D107" i="8" l="1"/>
  <c r="F107" i="8" s="1"/>
  <c r="H107" i="8" l="1"/>
  <c r="B108" i="8"/>
  <c r="D108" i="8" l="1"/>
  <c r="F108" i="8" s="1"/>
  <c r="B109" i="8" l="1"/>
  <c r="H108" i="8"/>
  <c r="D109" i="8" l="1"/>
  <c r="F109" i="8"/>
  <c r="H109" i="8" l="1"/>
  <c r="B110" i="8"/>
  <c r="D110" i="8" s="1"/>
  <c r="F110" i="8" s="1"/>
  <c r="B111" i="8" l="1"/>
  <c r="H110" i="8"/>
  <c r="D111" i="8" l="1"/>
  <c r="F111" i="8" s="1"/>
  <c r="B112" i="8" l="1"/>
  <c r="D112" i="8" s="1"/>
  <c r="F112" i="8" s="1"/>
  <c r="H111" i="8"/>
  <c r="B113" i="8" l="1"/>
  <c r="H112" i="8"/>
  <c r="D113" i="8" l="1"/>
  <c r="F113" i="8"/>
  <c r="B114" i="8" l="1"/>
  <c r="H113" i="8"/>
  <c r="D114" i="8" l="1"/>
  <c r="F114" i="8" s="1"/>
  <c r="H114" i="8" l="1"/>
  <c r="B115" i="8"/>
  <c r="D115" i="8" s="1"/>
  <c r="F115" i="8" s="1"/>
  <c r="H115" i="8" l="1"/>
  <c r="B116" i="8"/>
  <c r="D116" i="8" s="1"/>
  <c r="F116" i="8" s="1"/>
  <c r="H116" i="8" l="1"/>
</calcChain>
</file>

<file path=xl/sharedStrings.xml><?xml version="1.0" encoding="utf-8"?>
<sst xmlns="http://schemas.openxmlformats.org/spreadsheetml/2006/main" count="100" uniqueCount="22">
  <si>
    <t>i</t>
  </si>
  <si>
    <r>
      <t>x</t>
    </r>
    <r>
      <rPr>
        <i/>
        <vertAlign val="subscript"/>
        <sz val="20"/>
        <color theme="1"/>
        <rFont val="Times New Roman"/>
        <family val="1"/>
      </rPr>
      <t>l</t>
    </r>
  </si>
  <si>
    <r>
      <t>x</t>
    </r>
    <r>
      <rPr>
        <i/>
        <vertAlign val="subscript"/>
        <sz val="20"/>
        <color theme="1"/>
        <rFont val="Times New Roman"/>
        <family val="1"/>
      </rPr>
      <t>u</t>
    </r>
  </si>
  <si>
    <r>
      <t>f(x</t>
    </r>
    <r>
      <rPr>
        <i/>
        <vertAlign val="subscript"/>
        <sz val="20"/>
        <color theme="1"/>
        <rFont val="Times New Roman"/>
        <family val="1"/>
      </rPr>
      <t>l</t>
    </r>
    <r>
      <rPr>
        <i/>
        <sz val="20"/>
        <color theme="1"/>
        <rFont val="Times New Roman"/>
        <family val="1"/>
      </rPr>
      <t>)</t>
    </r>
  </si>
  <si>
    <r>
      <t>f(x</t>
    </r>
    <r>
      <rPr>
        <i/>
        <vertAlign val="subscript"/>
        <sz val="20"/>
        <color theme="1"/>
        <rFont val="Times New Roman"/>
        <family val="1"/>
      </rPr>
      <t>u</t>
    </r>
    <r>
      <rPr>
        <i/>
        <sz val="20"/>
        <color theme="1"/>
        <rFont val="Times New Roman"/>
        <family val="1"/>
      </rPr>
      <t>)</t>
    </r>
  </si>
  <si>
    <r>
      <t>x</t>
    </r>
    <r>
      <rPr>
        <i/>
        <vertAlign val="subscript"/>
        <sz val="20"/>
        <color theme="1"/>
        <rFont val="Times New Roman"/>
        <family val="1"/>
      </rPr>
      <t>i</t>
    </r>
  </si>
  <si>
    <r>
      <t>ɛ</t>
    </r>
    <r>
      <rPr>
        <i/>
        <vertAlign val="subscript"/>
        <sz val="20"/>
        <color theme="1"/>
        <rFont val="Times New Roman"/>
        <family val="1"/>
      </rPr>
      <t>T,i</t>
    </r>
    <r>
      <rPr>
        <i/>
        <sz val="20"/>
        <color theme="1"/>
        <rFont val="Times New Roman"/>
        <family val="1"/>
      </rPr>
      <t>(%)</t>
    </r>
  </si>
  <si>
    <r>
      <t>ɛ</t>
    </r>
    <r>
      <rPr>
        <i/>
        <vertAlign val="subscript"/>
        <sz val="20"/>
        <color theme="1"/>
        <rFont val="Times New Roman"/>
        <family val="1"/>
      </rPr>
      <t>a,i</t>
    </r>
    <r>
      <rPr>
        <i/>
        <sz val="20"/>
        <color theme="1"/>
        <rFont val="Times New Roman"/>
        <family val="1"/>
      </rPr>
      <t>(%)</t>
    </r>
  </si>
  <si>
    <t>f(x) = x/a - tan(ax) [1 ; 2], para a =2</t>
  </si>
  <si>
    <t>f(x) = x/a - tan(ax) [3 ; 3,8], para a =2</t>
  </si>
  <si>
    <t>f(x) = x/a - tan(ax) [5 ; 5,4], para a =2</t>
  </si>
  <si>
    <t>f(x) = x/a - tan(ax) [6,5 ; 7], para a =2</t>
  </si>
  <si>
    <t>f(x) = x/a - tan(ax) [8 ; 8,6], para a =2</t>
  </si>
  <si>
    <t>f(x) = x/a - tan(ax) [7  ; 7,8] , para a =1</t>
  </si>
  <si>
    <t>f(x) = x/a - tan(ax) [10  ; 10,99] , para a =1</t>
  </si>
  <si>
    <t>f(x) = x/a - tan(ax) [16  ; 17,25] , para a =1</t>
  </si>
  <si>
    <t>f(x) = x/a - tan(ax) [13  ; 14,1] , para a =1</t>
  </si>
  <si>
    <t>f(x) = x/a - tan(ax) [3 ; 4,6] , para a =1</t>
  </si>
  <si>
    <r>
      <t>E</t>
    </r>
    <r>
      <rPr>
        <i/>
        <vertAlign val="subscript"/>
        <sz val="20"/>
        <color theme="1"/>
        <rFont val="Times New Roman"/>
        <family val="1"/>
      </rPr>
      <t>T,i</t>
    </r>
    <r>
      <rPr>
        <i/>
        <sz val="20"/>
        <color theme="1"/>
        <rFont val="Times New Roman"/>
        <family val="1"/>
      </rPr>
      <t>(%)</t>
    </r>
  </si>
  <si>
    <t xml:space="preserve">MÉTODO DA FALSA POSIÇÃO </t>
  </si>
  <si>
    <r>
      <t>ɛ</t>
    </r>
    <r>
      <rPr>
        <i/>
        <vertAlign val="subscript"/>
        <sz val="20"/>
        <color theme="1"/>
        <rFont val="Times New Roman"/>
        <family val="1"/>
      </rPr>
      <t>T,i</t>
    </r>
    <r>
      <rPr>
        <i/>
        <sz val="20"/>
        <color theme="1"/>
        <rFont val="Times New Roman"/>
        <family val="1"/>
      </rPr>
      <t>(%) FP</t>
    </r>
  </si>
  <si>
    <r>
      <t>ɛ</t>
    </r>
    <r>
      <rPr>
        <i/>
        <vertAlign val="subscript"/>
        <sz val="20"/>
        <color theme="1"/>
        <rFont val="Times New Roman"/>
        <family val="1"/>
      </rPr>
      <t>a,i</t>
    </r>
    <r>
      <rPr>
        <i/>
        <sz val="20"/>
        <color theme="1"/>
        <rFont val="Times New Roman"/>
        <family val="1"/>
      </rPr>
      <t>(%) BS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</si>
</sst>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"/>
    <numFmt numFmtId="166" formatCode="0.0000"/>
    <numFmt numFmtId="167" formatCode="0.000000"/>
    <numFmt numFmtId="169" formatCode="0.0000%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22"/>
      <color theme="1"/>
      <name val="Times New Roman"/>
      <family val="1"/>
    </font>
    <font>
      <i/>
      <sz val="20"/>
      <color theme="1"/>
      <name val="Times New Roman"/>
      <family val="1"/>
    </font>
    <font>
      <i/>
      <vertAlign val="subscript"/>
      <sz val="20"/>
      <color theme="1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7">
    <xf numFmtId="0" fontId="0" fillId="0" borderId="0" xfId="0"/>
    <xf numFmtId="0" fontId="5" fillId="2" borderId="4" xfId="0" applyFont="1" applyFill="1" applyBorder="1"/>
    <xf numFmtId="0" fontId="5" fillId="2" borderId="5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5" fillId="0" borderId="6" xfId="0" applyNumberFormat="1" applyFont="1" applyBorder="1"/>
    <xf numFmtId="164" fontId="0" fillId="0" borderId="0" xfId="0" applyNumberFormat="1"/>
    <xf numFmtId="165" fontId="5" fillId="0" borderId="6" xfId="0" applyNumberFormat="1" applyFont="1" applyBorder="1"/>
    <xf numFmtId="165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5" fillId="0" borderId="6" xfId="0" applyNumberFormat="1" applyFont="1" applyBorder="1"/>
    <xf numFmtId="166" fontId="0" fillId="0" borderId="0" xfId="0" applyNumberFormat="1"/>
    <xf numFmtId="164" fontId="3" fillId="2" borderId="2" xfId="0" applyNumberFormat="1" applyFont="1" applyFill="1" applyBorder="1" applyAlignment="1">
      <alignment horizontal="center" vertical="center"/>
    </xf>
    <xf numFmtId="167" fontId="3" fillId="2" borderId="2" xfId="0" applyNumberFormat="1" applyFont="1" applyFill="1" applyBorder="1" applyAlignment="1">
      <alignment horizontal="center" vertical="center"/>
    </xf>
    <xf numFmtId="167" fontId="5" fillId="0" borderId="6" xfId="0" applyNumberFormat="1" applyFont="1" applyBorder="1"/>
    <xf numFmtId="165" fontId="3" fillId="2" borderId="3" xfId="0" applyNumberFormat="1" applyFont="1" applyFill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/>
    </xf>
    <xf numFmtId="165" fontId="5" fillId="0" borderId="7" xfId="0" applyNumberFormat="1" applyFont="1" applyBorder="1"/>
    <xf numFmtId="166" fontId="5" fillId="3" borderId="6" xfId="0" applyNumberFormat="1" applyFont="1" applyFill="1" applyBorder="1"/>
    <xf numFmtId="164" fontId="5" fillId="4" borderId="6" xfId="0" applyNumberFormat="1" applyFont="1" applyFill="1" applyBorder="1"/>
    <xf numFmtId="167" fontId="5" fillId="4" borderId="6" xfId="0" applyNumberFormat="1" applyFont="1" applyFill="1" applyBorder="1"/>
    <xf numFmtId="165" fontId="5" fillId="4" borderId="7" xfId="0" applyNumberFormat="1" applyFont="1" applyFill="1" applyBorder="1"/>
    <xf numFmtId="166" fontId="5" fillId="4" borderId="6" xfId="0" applyNumberFormat="1" applyFont="1" applyFill="1" applyBorder="1"/>
    <xf numFmtId="166" fontId="5" fillId="5" borderId="6" xfId="0" applyNumberFormat="1" applyFont="1" applyFill="1" applyBorder="1"/>
    <xf numFmtId="165" fontId="5" fillId="6" borderId="7" xfId="0" applyNumberFormat="1" applyFont="1" applyFill="1" applyBorder="1"/>
    <xf numFmtId="167" fontId="5" fillId="6" borderId="6" xfId="0" applyNumberFormat="1" applyFont="1" applyFill="1" applyBorder="1"/>
    <xf numFmtId="165" fontId="5" fillId="4" borderId="6" xfId="0" applyNumberFormat="1" applyFont="1" applyFill="1" applyBorder="1"/>
    <xf numFmtId="164" fontId="5" fillId="7" borderId="6" xfId="0" applyNumberFormat="1" applyFont="1" applyFill="1" applyBorder="1"/>
    <xf numFmtId="165" fontId="5" fillId="7" borderId="6" xfId="0" applyNumberFormat="1" applyFont="1" applyFill="1" applyBorder="1"/>
    <xf numFmtId="166" fontId="5" fillId="7" borderId="6" xfId="0" applyNumberFormat="1" applyFont="1" applyFill="1" applyBorder="1"/>
    <xf numFmtId="165" fontId="5" fillId="7" borderId="7" xfId="0" applyNumberFormat="1" applyFont="1" applyFill="1" applyBorder="1"/>
    <xf numFmtId="10" fontId="3" fillId="2" borderId="2" xfId="1" applyNumberFormat="1" applyFont="1" applyFill="1" applyBorder="1" applyAlignment="1">
      <alignment horizontal="center" vertical="center"/>
    </xf>
    <xf numFmtId="10" fontId="5" fillId="0" borderId="6" xfId="1" applyNumberFormat="1" applyFont="1" applyBorder="1"/>
    <xf numFmtId="10" fontId="0" fillId="0" borderId="0" xfId="1" applyNumberFormat="1" applyFont="1"/>
    <xf numFmtId="169" fontId="3" fillId="2" borderId="2" xfId="1" applyNumberFormat="1" applyFont="1" applyFill="1" applyBorder="1" applyAlignment="1">
      <alignment horizontal="center" vertical="center"/>
    </xf>
    <xf numFmtId="169" fontId="5" fillId="0" borderId="6" xfId="1" applyNumberFormat="1" applyFont="1" applyBorder="1"/>
    <xf numFmtId="169" fontId="0" fillId="0" borderId="0" xfId="1" applyNumberFormat="1" applyFont="1"/>
    <xf numFmtId="169" fontId="3" fillId="2" borderId="3" xfId="0" applyNumberFormat="1" applyFont="1" applyFill="1" applyBorder="1" applyAlignment="1">
      <alignment horizontal="center" vertical="center"/>
    </xf>
    <xf numFmtId="169" fontId="5" fillId="0" borderId="7" xfId="0" applyNumberFormat="1" applyFont="1" applyBorder="1" applyAlignment="1">
      <alignment horizontal="center"/>
    </xf>
    <xf numFmtId="169" fontId="5" fillId="0" borderId="7" xfId="0" applyNumberFormat="1" applyFont="1" applyBorder="1"/>
    <xf numFmtId="169" fontId="0" fillId="0" borderId="0" xfId="0" applyNumberFormat="1"/>
    <xf numFmtId="10" fontId="5" fillId="4" borderId="6" xfId="1" applyNumberFormat="1" applyFont="1" applyFill="1" applyBorder="1"/>
    <xf numFmtId="10" fontId="3" fillId="2" borderId="3" xfId="1" applyNumberFormat="1" applyFont="1" applyFill="1" applyBorder="1" applyAlignment="1">
      <alignment horizontal="center" vertical="center"/>
    </xf>
    <xf numFmtId="10" fontId="5" fillId="0" borderId="7" xfId="1" applyNumberFormat="1" applyFont="1" applyBorder="1" applyAlignment="1">
      <alignment horizontal="center"/>
    </xf>
    <xf numFmtId="10" fontId="5" fillId="0" borderId="7" xfId="1" applyNumberFormat="1" applyFont="1" applyBorder="1"/>
    <xf numFmtId="10" fontId="5" fillId="4" borderId="7" xfId="1" applyNumberFormat="1" applyFont="1" applyFill="1" applyBorder="1"/>
    <xf numFmtId="166" fontId="5" fillId="6" borderId="6" xfId="0" applyNumberFormat="1" applyFont="1" applyFill="1" applyBorder="1"/>
    <xf numFmtId="165" fontId="5" fillId="6" borderId="6" xfId="0" applyNumberFormat="1" applyFont="1" applyFill="1" applyBorder="1"/>
    <xf numFmtId="164" fontId="5" fillId="8" borderId="6" xfId="0" applyNumberFormat="1" applyFont="1" applyFill="1" applyBorder="1"/>
    <xf numFmtId="167" fontId="5" fillId="8" borderId="6" xfId="0" applyNumberFormat="1" applyFont="1" applyFill="1" applyBorder="1"/>
    <xf numFmtId="165" fontId="5" fillId="8" borderId="7" xfId="0" applyNumberFormat="1" applyFont="1" applyFill="1" applyBorder="1"/>
    <xf numFmtId="166" fontId="7" fillId="4" borderId="6" xfId="0" applyNumberFormat="1" applyFont="1" applyFill="1" applyBorder="1"/>
    <xf numFmtId="165" fontId="7" fillId="4" borderId="6" xfId="0" applyNumberFormat="1" applyFont="1" applyFill="1" applyBorder="1"/>
    <xf numFmtId="165" fontId="7" fillId="4" borderId="7" xfId="0" applyNumberFormat="1" applyFont="1" applyFill="1" applyBorder="1"/>
    <xf numFmtId="166" fontId="7" fillId="5" borderId="6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6" fontId="3" fillId="2" borderId="2" xfId="1" applyNumberFormat="1" applyFont="1" applyFill="1" applyBorder="1" applyAlignment="1">
      <alignment horizontal="center" vertical="center"/>
    </xf>
    <xf numFmtId="166" fontId="5" fillId="0" borderId="6" xfId="1" applyNumberFormat="1" applyFont="1" applyBorder="1"/>
    <xf numFmtId="166" fontId="5" fillId="4" borderId="6" xfId="1" applyNumberFormat="1" applyFont="1" applyFill="1" applyBorder="1"/>
    <xf numFmtId="166" fontId="0" fillId="0" borderId="0" xfId="1" applyNumberFormat="1" applyFont="1"/>
    <xf numFmtId="166" fontId="3" fillId="2" borderId="3" xfId="1" applyNumberFormat="1" applyFont="1" applyFill="1" applyBorder="1" applyAlignment="1">
      <alignment horizontal="center" vertical="center"/>
    </xf>
    <xf numFmtId="166" fontId="5" fillId="0" borderId="7" xfId="1" applyNumberFormat="1" applyFont="1" applyBorder="1" applyAlignment="1">
      <alignment horizontal="center"/>
    </xf>
    <xf numFmtId="166" fontId="5" fillId="0" borderId="7" xfId="1" applyNumberFormat="1" applyFont="1" applyBorder="1"/>
    <xf numFmtId="166" fontId="5" fillId="6" borderId="7" xfId="1" applyNumberFormat="1" applyFont="1" applyFill="1" applyBorder="1"/>
    <xf numFmtId="166" fontId="5" fillId="4" borderId="7" xfId="1" applyNumberFormat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2AFF7-B7C7-44DC-9828-3397250AE7EF}">
  <dimension ref="A1:H7"/>
  <sheetViews>
    <sheetView zoomScale="70" zoomScaleNormal="70" workbookViewId="0">
      <selection activeCell="G11" sqref="G11"/>
    </sheetView>
  </sheetViews>
  <sheetFormatPr defaultRowHeight="15" x14ac:dyDescent="0.25"/>
  <cols>
    <col min="2" max="2" width="15.85546875" bestFit="1" customWidth="1"/>
    <col min="3" max="3" width="15" customWidth="1"/>
    <col min="4" max="6" width="14.28515625" style="11" bestFit="1" customWidth="1"/>
    <col min="7" max="7" width="20.85546875" style="36" bestFit="1" customWidth="1"/>
    <col min="8" max="8" width="21.5703125" style="40" customWidth="1"/>
  </cols>
  <sheetData>
    <row r="1" spans="1:8" ht="36" customHeight="1" x14ac:dyDescent="0.4">
      <c r="A1" s="55" t="s">
        <v>19</v>
      </c>
      <c r="B1" s="55"/>
      <c r="C1" s="55"/>
      <c r="D1" s="55"/>
      <c r="E1" s="55"/>
      <c r="F1" s="55"/>
      <c r="G1" s="55"/>
      <c r="H1" s="55"/>
    </row>
    <row r="2" spans="1:8" ht="43.5" customHeight="1" thickBot="1" x14ac:dyDescent="0.3">
      <c r="A2" s="56" t="s">
        <v>8</v>
      </c>
      <c r="B2" s="57"/>
      <c r="C2" s="57"/>
      <c r="D2" s="57"/>
      <c r="E2" s="57"/>
      <c r="F2" s="57"/>
      <c r="G2" s="57"/>
      <c r="H2" s="57"/>
    </row>
    <row r="3" spans="1:8" ht="29.25" x14ac:dyDescent="0.25">
      <c r="A3" s="3" t="s">
        <v>0</v>
      </c>
      <c r="B3" s="4" t="s">
        <v>1</v>
      </c>
      <c r="C3" s="4" t="s">
        <v>2</v>
      </c>
      <c r="D3" s="9" t="s">
        <v>3</v>
      </c>
      <c r="E3" s="9" t="s">
        <v>4</v>
      </c>
      <c r="F3" s="9" t="s">
        <v>5</v>
      </c>
      <c r="G3" s="34" t="s">
        <v>20</v>
      </c>
      <c r="H3" s="37" t="s">
        <v>21</v>
      </c>
    </row>
    <row r="4" spans="1:8" ht="26.25" x14ac:dyDescent="0.4">
      <c r="A4" s="1">
        <v>1</v>
      </c>
      <c r="B4" s="5">
        <f>1</f>
        <v>1</v>
      </c>
      <c r="C4" s="5">
        <f>2</f>
        <v>2</v>
      </c>
      <c r="D4" s="10">
        <f>B4/2 - TAN(2*B4)</f>
        <v>2.6850398632615189</v>
      </c>
      <c r="E4" s="10">
        <f>C4/2 - TAN(2*C4)</f>
        <v>-0.15782128234957749</v>
      </c>
      <c r="F4" s="18">
        <f xml:space="preserve"> C4 +(E4*(B4-C4))/(E4-D4)</f>
        <v>1.944485054223198</v>
      </c>
      <c r="G4" s="35"/>
      <c r="H4" s="38"/>
    </row>
    <row r="5" spans="1:8" ht="26.25" x14ac:dyDescent="0.4">
      <c r="A5" s="1">
        <v>2</v>
      </c>
      <c r="B5" s="5">
        <f>F4</f>
        <v>1.944485054223198</v>
      </c>
      <c r="C5" s="5">
        <f>2</f>
        <v>2</v>
      </c>
      <c r="D5" s="10">
        <f t="shared" ref="D5" si="0">B5/2 - TAN(2*B5)</f>
        <v>4.5532718079118628E-2</v>
      </c>
      <c r="E5" s="10">
        <f>C5/2 - TAN(2*C5)</f>
        <v>-0.15782128234957749</v>
      </c>
      <c r="F5" s="18">
        <f t="shared" ref="F5:F7" si="1" xml:space="preserve"> C5 +(E5*(B5-C5))/(E5-D5)</f>
        <v>1.9569153303422016</v>
      </c>
      <c r="G5" s="35">
        <f>100*ABS(F5-1.9582)/1.9582</f>
        <v>6.560461943613459E-2</v>
      </c>
      <c r="H5" s="39">
        <f>100*ABS(F5-F4)/F5</f>
        <v>0.63519744192662375</v>
      </c>
    </row>
    <row r="6" spans="1:8" ht="26.25" x14ac:dyDescent="0.4">
      <c r="A6" s="1">
        <v>3</v>
      </c>
      <c r="B6" s="5">
        <f>F5</f>
        <v>1.9569153303422016</v>
      </c>
      <c r="C6" s="5">
        <f>2</f>
        <v>2</v>
      </c>
      <c r="D6" s="10">
        <f>B6/2 - TAN(2*B6)</f>
        <v>4.4375778997362003E-3</v>
      </c>
      <c r="E6" s="10">
        <f t="shared" ref="E6:E7" si="2">C6/2 - TAN(2*C6)</f>
        <v>-0.15782128234957749</v>
      </c>
      <c r="F6" s="18">
        <f t="shared" si="1"/>
        <v>1.9580936424392859</v>
      </c>
      <c r="G6" s="35">
        <f t="shared" ref="G6:G7" si="3">100*ABS(F6-1.9582)/1.9582</f>
        <v>5.431394173939722E-3</v>
      </c>
      <c r="H6" s="39">
        <f>100*ABS(F6-F5)/F6</f>
        <v>6.0176493684766935E-2</v>
      </c>
    </row>
    <row r="7" spans="1:8" ht="26.25" x14ac:dyDescent="0.4">
      <c r="A7" s="1">
        <v>4</v>
      </c>
      <c r="B7" s="5">
        <f>F6</f>
        <v>1.9580936424392859</v>
      </c>
      <c r="C7" s="5">
        <f>2</f>
        <v>2</v>
      </c>
      <c r="D7" s="10">
        <f>B7/2 - TAN(2*B7)</f>
        <v>4.237705643437284E-4</v>
      </c>
      <c r="E7" s="10">
        <f t="shared" si="2"/>
        <v>-0.15782128234957749</v>
      </c>
      <c r="F7" s="23">
        <f t="shared" si="1"/>
        <v>1.9582058650994327</v>
      </c>
      <c r="G7" s="35">
        <f t="shared" si="3"/>
        <v>2.9951483162032086E-4</v>
      </c>
      <c r="H7" s="39">
        <f>100*ABS(F7-F6)/F7</f>
        <v>5.730891840688996E-3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10BD-B0D3-4689-8532-FC1DDA09E69E}">
  <dimension ref="A1:H22"/>
  <sheetViews>
    <sheetView tabSelected="1" workbookViewId="0">
      <selection activeCell="G5" sqref="G5"/>
    </sheetView>
  </sheetViews>
  <sheetFormatPr defaultRowHeight="15" x14ac:dyDescent="0.25"/>
  <cols>
    <col min="1" max="1" width="5.5703125" bestFit="1" customWidth="1"/>
    <col min="2" max="2" width="16.7109375" style="6" bestFit="1" customWidth="1"/>
    <col min="3" max="3" width="14.7109375" bestFit="1" customWidth="1"/>
    <col min="4" max="4" width="12.5703125" bestFit="1" customWidth="1"/>
    <col min="5" max="5" width="15.85546875" bestFit="1" customWidth="1"/>
    <col min="6" max="6" width="14.7109375" bestFit="1" customWidth="1"/>
    <col min="7" max="7" width="18.85546875" bestFit="1" customWidth="1"/>
    <col min="8" max="8" width="13.85546875" bestFit="1" customWidth="1"/>
  </cols>
  <sheetData>
    <row r="1" spans="1:8" ht="27.75" x14ac:dyDescent="0.4">
      <c r="A1" s="55" t="s">
        <v>19</v>
      </c>
      <c r="B1" s="55"/>
      <c r="C1" s="55"/>
      <c r="D1" s="55"/>
      <c r="E1" s="55"/>
      <c r="F1" s="55"/>
      <c r="G1" s="55"/>
      <c r="H1" s="55"/>
    </row>
    <row r="2" spans="1:8" ht="21" thickBot="1" x14ac:dyDescent="0.3">
      <c r="A2" s="56" t="s">
        <v>15</v>
      </c>
      <c r="B2" s="57"/>
      <c r="C2" s="57"/>
      <c r="D2" s="57"/>
      <c r="E2" s="57"/>
      <c r="F2" s="57"/>
      <c r="G2" s="57"/>
      <c r="H2" s="57"/>
    </row>
    <row r="3" spans="1:8" ht="29.25" x14ac:dyDescent="0.25">
      <c r="A3" s="3" t="s">
        <v>0</v>
      </c>
      <c r="B3" s="12" t="s">
        <v>1</v>
      </c>
      <c r="C3" s="9" t="s">
        <v>2</v>
      </c>
      <c r="D3" s="8" t="s">
        <v>3</v>
      </c>
      <c r="E3" s="8" t="s">
        <v>4</v>
      </c>
      <c r="F3" s="9" t="s">
        <v>5</v>
      </c>
      <c r="G3" s="9" t="s">
        <v>6</v>
      </c>
      <c r="H3" s="15" t="s">
        <v>7</v>
      </c>
    </row>
    <row r="4" spans="1:8" ht="26.25" x14ac:dyDescent="0.4">
      <c r="A4" s="1">
        <v>1</v>
      </c>
      <c r="B4" s="5">
        <v>16</v>
      </c>
      <c r="C4" s="10">
        <v>17.25</v>
      </c>
      <c r="D4" s="7">
        <f>B4 - TAN(B4)</f>
        <v>15.699367757976097</v>
      </c>
      <c r="E4" s="7">
        <f>C4 - TAN(C4)</f>
        <v>-17.511417500371394</v>
      </c>
      <c r="F4" s="18">
        <f xml:space="preserve"> C4 +(E4*(B4-C4)/(E4-D4))</f>
        <v>16.590898695854762</v>
      </c>
      <c r="G4" s="10">
        <f>100*ABS(F4-17.2208)/17.2208</f>
        <v>3.6577935063715916</v>
      </c>
      <c r="H4" s="16"/>
    </row>
    <row r="5" spans="1:8" ht="26.25" x14ac:dyDescent="0.4">
      <c r="A5" s="1">
        <v>2</v>
      </c>
      <c r="B5" s="5">
        <f>F4</f>
        <v>16.590898695854762</v>
      </c>
      <c r="C5" s="10">
        <v>17.25</v>
      </c>
      <c r="D5" s="7">
        <f t="shared" ref="D5:E16" si="0">B5 - TAN(B5)</f>
        <v>15.373977984308496</v>
      </c>
      <c r="E5" s="7">
        <f>C5 - TAN(C5)</f>
        <v>-17.511417500371394</v>
      </c>
      <c r="F5" s="18">
        <f t="shared" ref="F5:F17" si="1" xml:space="preserve"> C5 +(E5*(B5-C5)/(E5-D5))</f>
        <v>16.899029669802712</v>
      </c>
      <c r="G5" s="10">
        <f>100*ABS(F5-17.2208)/17.2208</f>
        <v>1.8684981545415367</v>
      </c>
      <c r="H5" s="17">
        <f>100*ABS(F5-F4)/F5</f>
        <v>1.8233648911721649</v>
      </c>
    </row>
    <row r="6" spans="1:8" ht="26.25" x14ac:dyDescent="0.4">
      <c r="A6" s="1">
        <v>3</v>
      </c>
      <c r="B6" s="5">
        <f t="shared" ref="B6:B17" si="2">F5</f>
        <v>16.899029669802712</v>
      </c>
      <c r="C6" s="10">
        <v>17.25</v>
      </c>
      <c r="D6" s="7">
        <f t="shared" si="0"/>
        <v>14.393389442010168</v>
      </c>
      <c r="E6" s="7">
        <f t="shared" si="0"/>
        <v>-17.511417500371394</v>
      </c>
      <c r="F6" s="18">
        <f t="shared" si="1"/>
        <v>17.05736482770677</v>
      </c>
      <c r="G6" s="10">
        <f t="shared" ref="G6:G22" si="3">100*ABS(F6-17.2208)/17.2208</f>
        <v>0.94905679348944372</v>
      </c>
      <c r="H6" s="17">
        <f>100*ABS(F6-F5)/F6</f>
        <v>0.92825099013459844</v>
      </c>
    </row>
    <row r="7" spans="1:8" ht="26.25" x14ac:dyDescent="0.4">
      <c r="A7" s="1">
        <v>4</v>
      </c>
      <c r="B7" s="5">
        <f t="shared" si="2"/>
        <v>17.05736482770677</v>
      </c>
      <c r="C7" s="10">
        <v>17.25</v>
      </c>
      <c r="D7" s="7">
        <f t="shared" si="0"/>
        <v>12.614586773585572</v>
      </c>
      <c r="E7" s="7">
        <f t="shared" si="0"/>
        <v>-17.511417500371394</v>
      </c>
      <c r="F7" s="18">
        <f t="shared" si="1"/>
        <v>17.138026473852729</v>
      </c>
      <c r="G7" s="10">
        <f t="shared" si="3"/>
        <v>0.48066016763025565</v>
      </c>
      <c r="H7" s="17">
        <f t="shared" ref="H7:H16" si="4">100*ABS(F7-F6)/F7</f>
        <v>0.47065889569620811</v>
      </c>
    </row>
    <row r="8" spans="1:8" ht="26.25" x14ac:dyDescent="0.4">
      <c r="A8" s="1">
        <v>5</v>
      </c>
      <c r="B8" s="5">
        <f t="shared" si="2"/>
        <v>17.138026473852729</v>
      </c>
      <c r="C8" s="10">
        <v>17.25</v>
      </c>
      <c r="D8" s="7">
        <f t="shared" si="0"/>
        <v>10.079351706929529</v>
      </c>
      <c r="E8" s="7">
        <f t="shared" si="0"/>
        <v>-17.511417500371394</v>
      </c>
      <c r="F8" s="18">
        <f t="shared" si="1"/>
        <v>17.178932203715629</v>
      </c>
      <c r="G8" s="10">
        <f t="shared" si="3"/>
        <v>0.24312341055219067</v>
      </c>
      <c r="H8" s="17">
        <f t="shared" si="4"/>
        <v>0.23811567202094158</v>
      </c>
    </row>
    <row r="9" spans="1:8" ht="26.25" x14ac:dyDescent="0.4">
      <c r="A9" s="1">
        <v>6</v>
      </c>
      <c r="B9" s="5">
        <f t="shared" si="2"/>
        <v>17.178932203715629</v>
      </c>
      <c r="C9" s="10">
        <v>17.25</v>
      </c>
      <c r="D9" s="7">
        <f t="shared" si="0"/>
        <v>7.1949393865265172</v>
      </c>
      <c r="E9" s="7">
        <f t="shared" si="0"/>
        <v>-17.511417500371394</v>
      </c>
      <c r="F9" s="18">
        <f t="shared" si="1"/>
        <v>17.199628435415868</v>
      </c>
      <c r="G9" s="10">
        <f t="shared" si="3"/>
        <v>0.12294181794186711</v>
      </c>
      <c r="H9" s="17">
        <f t="shared" si="4"/>
        <v>0.12032952791946862</v>
      </c>
    </row>
    <row r="10" spans="1:8" ht="27" thickBot="1" x14ac:dyDescent="0.45">
      <c r="A10" s="2">
        <v>7</v>
      </c>
      <c r="B10" s="5">
        <f t="shared" si="2"/>
        <v>17.199628435415868</v>
      </c>
      <c r="C10" s="10">
        <v>17.25</v>
      </c>
      <c r="D10" s="7">
        <f t="shared" si="0"/>
        <v>4.5887695797819816</v>
      </c>
      <c r="E10" s="7">
        <f t="shared" si="0"/>
        <v>-17.511417500371394</v>
      </c>
      <c r="F10" s="18">
        <f t="shared" si="1"/>
        <v>17.210087328927102</v>
      </c>
      <c r="G10" s="10">
        <f t="shared" si="3"/>
        <v>6.2207743385315525E-2</v>
      </c>
      <c r="H10" s="17">
        <f t="shared" si="4"/>
        <v>6.0771879371321322E-2</v>
      </c>
    </row>
    <row r="11" spans="1:8" ht="26.25" x14ac:dyDescent="0.4">
      <c r="A11" s="1">
        <v>8</v>
      </c>
      <c r="B11" s="5">
        <f t="shared" si="2"/>
        <v>17.210087328927102</v>
      </c>
      <c r="C11" s="10">
        <v>17.25</v>
      </c>
      <c r="D11" s="7">
        <f t="shared" si="0"/>
        <v>2.6710658817597785</v>
      </c>
      <c r="E11" s="7">
        <f t="shared" si="0"/>
        <v>-17.511417500371394</v>
      </c>
      <c r="F11" s="18">
        <f t="shared" si="1"/>
        <v>17.215369601278535</v>
      </c>
      <c r="G11" s="10">
        <f t="shared" si="3"/>
        <v>3.1533951509019463E-2</v>
      </c>
      <c r="H11" s="17">
        <f t="shared" si="4"/>
        <v>3.0683467586085946E-2</v>
      </c>
    </row>
    <row r="12" spans="1:8" ht="27" thickBot="1" x14ac:dyDescent="0.45">
      <c r="A12" s="2">
        <v>9</v>
      </c>
      <c r="B12" s="5">
        <f t="shared" si="2"/>
        <v>17.215369601278535</v>
      </c>
      <c r="C12" s="10">
        <v>17.25</v>
      </c>
      <c r="D12" s="7">
        <f t="shared" si="0"/>
        <v>1.4611447460535505</v>
      </c>
      <c r="E12" s="7">
        <f t="shared" si="0"/>
        <v>-17.511417500371394</v>
      </c>
      <c r="F12" s="18">
        <f t="shared" si="1"/>
        <v>17.218036611906218</v>
      </c>
      <c r="G12" s="10">
        <f t="shared" si="3"/>
        <v>1.6046804409683271E-2</v>
      </c>
      <c r="H12" s="17">
        <f t="shared" si="4"/>
        <v>1.5489632690397798E-2</v>
      </c>
    </row>
    <row r="13" spans="1:8" ht="26.25" x14ac:dyDescent="0.4">
      <c r="A13" s="1">
        <v>10</v>
      </c>
      <c r="B13" s="5">
        <f t="shared" si="2"/>
        <v>17.218036611906218</v>
      </c>
      <c r="C13" s="10">
        <v>17.25</v>
      </c>
      <c r="D13" s="7">
        <f t="shared" si="0"/>
        <v>0.7700533683648203</v>
      </c>
      <c r="E13" s="7">
        <f t="shared" si="0"/>
        <v>-17.511417500371394</v>
      </c>
      <c r="F13" s="18">
        <f t="shared" si="1"/>
        <v>17.21938297592926</v>
      </c>
      <c r="G13" s="10">
        <f t="shared" si="3"/>
        <v>8.2285612209657463E-3</v>
      </c>
      <c r="H13" s="17">
        <f t="shared" si="4"/>
        <v>7.8188865705857841E-3</v>
      </c>
    </row>
    <row r="14" spans="1:8" ht="27" thickBot="1" x14ac:dyDescent="0.45">
      <c r="A14" s="2">
        <v>11</v>
      </c>
      <c r="B14" s="5">
        <f t="shared" si="2"/>
        <v>17.21938297592926</v>
      </c>
      <c r="C14" s="10">
        <v>17.25</v>
      </c>
      <c r="D14" s="7">
        <f t="shared" si="0"/>
        <v>0.39753374732386604</v>
      </c>
      <c r="E14" s="7">
        <f t="shared" si="0"/>
        <v>-17.511417500371394</v>
      </c>
      <c r="F14" s="18">
        <f t="shared" si="1"/>
        <v>17.220062596982576</v>
      </c>
      <c r="G14" s="10">
        <f t="shared" si="3"/>
        <v>4.2820485542178852E-3</v>
      </c>
      <c r="H14" s="17">
        <f t="shared" si="4"/>
        <v>3.9466816655730616E-3</v>
      </c>
    </row>
    <row r="15" spans="1:8" ht="26.25" x14ac:dyDescent="0.4">
      <c r="A15" s="1">
        <v>12</v>
      </c>
      <c r="B15" s="5">
        <f t="shared" si="2"/>
        <v>17.220062596982576</v>
      </c>
      <c r="C15" s="10">
        <v>17.25</v>
      </c>
      <c r="D15" s="7">
        <f t="shared" si="0"/>
        <v>0.20298628344931657</v>
      </c>
      <c r="E15" s="7">
        <f t="shared" si="0"/>
        <v>-17.511417500371394</v>
      </c>
      <c r="F15" s="18">
        <f t="shared" si="1"/>
        <v>17.220405644496271</v>
      </c>
      <c r="G15" s="10">
        <f t="shared" si="3"/>
        <v>2.2899952599738163E-3</v>
      </c>
      <c r="H15" s="24">
        <f t="shared" si="4"/>
        <v>1.9920989132147559E-3</v>
      </c>
    </row>
    <row r="16" spans="1:8" ht="26.25" x14ac:dyDescent="0.4">
      <c r="A16" s="1">
        <v>13</v>
      </c>
      <c r="B16" s="5">
        <f t="shared" si="2"/>
        <v>17.220405644496271</v>
      </c>
      <c r="C16" s="10">
        <v>17.25</v>
      </c>
      <c r="D16" s="7">
        <f t="shared" si="0"/>
        <v>0.10306094314035619</v>
      </c>
      <c r="E16" s="7">
        <f t="shared" si="0"/>
        <v>-17.511417500371394</v>
      </c>
      <c r="F16" s="18">
        <f t="shared" si="1"/>
        <v>17.220578798768173</v>
      </c>
      <c r="G16" s="10">
        <f t="shared" si="3"/>
        <v>1.2845003241861604E-3</v>
      </c>
      <c r="H16" s="24">
        <f t="shared" si="4"/>
        <v>1.0055078515392685E-3</v>
      </c>
    </row>
    <row r="17" spans="1:8" ht="26.25" x14ac:dyDescent="0.4">
      <c r="A17" s="1">
        <v>14</v>
      </c>
      <c r="B17" s="5">
        <f t="shared" si="2"/>
        <v>17.220578798768173</v>
      </c>
      <c r="C17" s="10">
        <v>17.25</v>
      </c>
      <c r="D17" s="47">
        <f t="shared" ref="D17" si="5">B17 - TAN(B17)</f>
        <v>5.2174799955782447E-2</v>
      </c>
      <c r="E17" s="47">
        <f t="shared" ref="E17" si="6">C17 - TAN(C17)</f>
        <v>-17.511417500371394</v>
      </c>
      <c r="F17" s="18">
        <f t="shared" si="1"/>
        <v>17.22066619804632</v>
      </c>
      <c r="G17" s="10">
        <f t="shared" si="3"/>
        <v>7.769787331615857E-4</v>
      </c>
      <c r="H17" s="24">
        <f t="shared" ref="H17" si="7">100*ABS(F17-F16)/F17</f>
        <v>5.075255343900423E-4</v>
      </c>
    </row>
    <row r="18" spans="1:8" ht="26.25" x14ac:dyDescent="0.4">
      <c r="A18" s="1">
        <v>15</v>
      </c>
      <c r="B18" s="5">
        <f t="shared" ref="B18:B22" si="8">F17</f>
        <v>17.22066619804632</v>
      </c>
      <c r="C18" s="10">
        <v>17.25</v>
      </c>
      <c r="D18" s="47">
        <f t="shared" ref="D18:D22" si="9">B18 - TAN(B18)</f>
        <v>2.6374660269667061E-2</v>
      </c>
      <c r="E18" s="47">
        <f t="shared" ref="E18:E22" si="10">C18 - TAN(C18)</f>
        <v>-17.511417500371394</v>
      </c>
      <c r="F18" s="18">
        <f t="shared" ref="F18:F22" si="11" xml:space="preserve"> C18 +(E18*(B18-C18)/(E18-D18))</f>
        <v>17.220710312439618</v>
      </c>
      <c r="G18" s="10">
        <f t="shared" si="3"/>
        <v>5.2080948842595106E-4</v>
      </c>
      <c r="H18" s="24">
        <f t="shared" ref="H18:H22" si="12">100*ABS(F18-F17)/F18</f>
        <v>2.5617057889631604E-4</v>
      </c>
    </row>
    <row r="19" spans="1:8" ht="26.25" x14ac:dyDescent="0.4">
      <c r="A19" s="1">
        <v>16</v>
      </c>
      <c r="B19" s="5">
        <f t="shared" si="8"/>
        <v>17.220710312439618</v>
      </c>
      <c r="C19" s="10">
        <v>17.25</v>
      </c>
      <c r="D19" s="47">
        <f t="shared" si="9"/>
        <v>1.3322585837130418E-2</v>
      </c>
      <c r="E19" s="47">
        <f t="shared" si="10"/>
        <v>-17.511417500371394</v>
      </c>
      <c r="F19" s="18">
        <f t="shared" si="11"/>
        <v>17.220732578925439</v>
      </c>
      <c r="G19" s="10">
        <f t="shared" si="3"/>
        <v>3.915095382414293E-4</v>
      </c>
      <c r="H19" s="24">
        <f t="shared" si="12"/>
        <v>1.2930045640814167E-4</v>
      </c>
    </row>
    <row r="20" spans="1:8" ht="26.25" x14ac:dyDescent="0.4">
      <c r="A20" s="1">
        <v>17</v>
      </c>
      <c r="B20" s="5">
        <f t="shared" si="8"/>
        <v>17.220732578925439</v>
      </c>
      <c r="C20" s="10">
        <v>17.25</v>
      </c>
      <c r="D20" s="47">
        <f t="shared" si="9"/>
        <v>6.727073110525339E-3</v>
      </c>
      <c r="E20" s="47">
        <f t="shared" si="10"/>
        <v>-17.511417500371394</v>
      </c>
      <c r="F20" s="18">
        <f t="shared" si="11"/>
        <v>17.220743817791547</v>
      </c>
      <c r="G20" s="10">
        <f t="shared" si="3"/>
        <v>3.2624621651428749E-4</v>
      </c>
      <c r="H20" s="24">
        <f t="shared" si="12"/>
        <v>6.5263534646954328E-5</v>
      </c>
    </row>
    <row r="21" spans="1:8" ht="26.25" x14ac:dyDescent="0.4">
      <c r="A21" s="1">
        <v>18</v>
      </c>
      <c r="B21" s="5">
        <f t="shared" si="8"/>
        <v>17.220743817791547</v>
      </c>
      <c r="C21" s="10">
        <v>17.25</v>
      </c>
      <c r="D21" s="47">
        <f t="shared" si="9"/>
        <v>3.3961033864855494E-3</v>
      </c>
      <c r="E21" s="47">
        <f t="shared" si="10"/>
        <v>-17.511417500371394</v>
      </c>
      <c r="F21" s="18">
        <f t="shared" si="11"/>
        <v>17.220749490533588</v>
      </c>
      <c r="G21" s="10">
        <f t="shared" si="3"/>
        <v>2.9330499403077678E-4</v>
      </c>
      <c r="H21" s="24">
        <f t="shared" si="12"/>
        <v>3.2941319102044751E-5</v>
      </c>
    </row>
    <row r="22" spans="1:8" ht="26.25" x14ac:dyDescent="0.4">
      <c r="A22" s="1">
        <v>19</v>
      </c>
      <c r="B22" s="19">
        <f t="shared" si="8"/>
        <v>17.220749490533588</v>
      </c>
      <c r="C22" s="22">
        <v>17.25</v>
      </c>
      <c r="D22" s="26">
        <f t="shared" si="9"/>
        <v>1.7143275880329156E-3</v>
      </c>
      <c r="E22" s="26">
        <f t="shared" si="10"/>
        <v>-17.511417500371394</v>
      </c>
      <c r="F22" s="23">
        <f t="shared" si="11"/>
        <v>17.220752353811033</v>
      </c>
      <c r="G22" s="22">
        <f t="shared" si="3"/>
        <v>2.7667813903869802E-4</v>
      </c>
      <c r="H22" s="21">
        <f t="shared" si="12"/>
        <v>1.6626900995079007E-5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EA1B-09F1-4470-81E7-003E90023B48}">
  <dimension ref="A1:H15"/>
  <sheetViews>
    <sheetView topLeftCell="A2" zoomScale="85" zoomScaleNormal="85" workbookViewId="0">
      <selection activeCell="B15" sqref="B15:C15"/>
    </sheetView>
  </sheetViews>
  <sheetFormatPr defaultRowHeight="15" x14ac:dyDescent="0.25"/>
  <cols>
    <col min="1" max="1" width="5.5703125" bestFit="1" customWidth="1"/>
    <col min="2" max="3" width="12.5703125" style="11" bestFit="1" customWidth="1"/>
    <col min="4" max="4" width="18.140625" style="6" bestFit="1" customWidth="1"/>
    <col min="5" max="6" width="13.85546875" style="11" bestFit="1" customWidth="1"/>
    <col min="7" max="7" width="19.85546875" style="33" bestFit="1" customWidth="1"/>
    <col min="8" max="8" width="19.5703125" style="33" bestFit="1" customWidth="1"/>
  </cols>
  <sheetData>
    <row r="1" spans="1:8" ht="36" customHeight="1" x14ac:dyDescent="0.4">
      <c r="A1" s="55" t="s">
        <v>19</v>
      </c>
      <c r="B1" s="55"/>
      <c r="C1" s="55"/>
      <c r="D1" s="55"/>
      <c r="E1" s="55"/>
      <c r="F1" s="55"/>
      <c r="G1" s="55"/>
      <c r="H1" s="55"/>
    </row>
    <row r="2" spans="1:8" ht="21" thickBot="1" x14ac:dyDescent="0.3">
      <c r="A2" s="56" t="s">
        <v>9</v>
      </c>
      <c r="B2" s="57"/>
      <c r="C2" s="57"/>
      <c r="D2" s="57"/>
      <c r="E2" s="57"/>
      <c r="F2" s="57"/>
      <c r="G2" s="57"/>
      <c r="H2" s="57"/>
    </row>
    <row r="3" spans="1:8" ht="29.25" x14ac:dyDescent="0.25">
      <c r="A3" s="3" t="s">
        <v>0</v>
      </c>
      <c r="B3" s="9" t="s">
        <v>1</v>
      </c>
      <c r="C3" s="9" t="s">
        <v>2</v>
      </c>
      <c r="D3" s="12" t="s">
        <v>3</v>
      </c>
      <c r="E3" s="9" t="s">
        <v>4</v>
      </c>
      <c r="F3" s="9" t="s">
        <v>5</v>
      </c>
      <c r="G3" s="31" t="s">
        <v>20</v>
      </c>
      <c r="H3" s="42" t="s">
        <v>21</v>
      </c>
    </row>
    <row r="4" spans="1:8" ht="26.25" x14ac:dyDescent="0.4">
      <c r="A4" s="1">
        <v>1</v>
      </c>
      <c r="B4" s="10">
        <v>3</v>
      </c>
      <c r="C4" s="10">
        <v>3.8</v>
      </c>
      <c r="D4" s="5">
        <f>B4/2 - TAN(2*B4)</f>
        <v>1.7910061913847493</v>
      </c>
      <c r="E4" s="10">
        <f>C4/2 - TAN(2*C4)</f>
        <v>-1.9522656946846388</v>
      </c>
      <c r="F4" s="18">
        <f xml:space="preserve"> C4 +(E4*(B4-C4)/(E4-D4))</f>
        <v>3.3827680694100772</v>
      </c>
      <c r="G4" s="32"/>
      <c r="H4" s="43"/>
    </row>
    <row r="5" spans="1:8" ht="26.25" x14ac:dyDescent="0.4">
      <c r="A5" s="1">
        <v>2</v>
      </c>
      <c r="B5" s="10">
        <f t="shared" ref="B5:B15" si="0">F4</f>
        <v>3.3827680694100772</v>
      </c>
      <c r="C5" s="10">
        <v>3.8</v>
      </c>
      <c r="D5" s="5">
        <f t="shared" ref="D5:E15" si="1">B5/2 - TAN(2*B5)</f>
        <v>1.16778153278237</v>
      </c>
      <c r="E5" s="10">
        <f>C5/2 - TAN(2*C5)</f>
        <v>-1.9522656946846388</v>
      </c>
      <c r="F5" s="18">
        <f>C5+(E5*(B5-C5)/(E5-D5))</f>
        <v>3.5389310079517502</v>
      </c>
      <c r="G5" s="32">
        <f>100*ABS(F5-3.6779)/3.6779</f>
        <v>3.7784875077693783</v>
      </c>
      <c r="H5" s="44">
        <f>100*ABS(F5-F4)/F5</f>
        <v>4.4127149749680026</v>
      </c>
    </row>
    <row r="6" spans="1:8" ht="26.25" x14ac:dyDescent="0.4">
      <c r="A6" s="1">
        <v>3</v>
      </c>
      <c r="B6" s="10">
        <f t="shared" si="0"/>
        <v>3.5389310079517502</v>
      </c>
      <c r="C6" s="10">
        <v>3.8</v>
      </c>
      <c r="D6" s="5">
        <f t="shared" si="1"/>
        <v>0.75073407537220493</v>
      </c>
      <c r="E6" s="10">
        <f t="shared" si="1"/>
        <v>-1.9522656946846388</v>
      </c>
      <c r="F6" s="18">
        <f t="shared" ref="F6:F15" si="2">C6+(E6*(B6-C6)/(E6-D6))</f>
        <v>3.6114405917574395</v>
      </c>
      <c r="G6" s="32">
        <f t="shared" ref="G6:G15" si="3">100*ABS(F6-3.6779)/3.6779</f>
        <v>1.8069933451850428</v>
      </c>
      <c r="H6" s="44">
        <f>100*ABS(F6-F5)/F6</f>
        <v>2.0077745144467087</v>
      </c>
    </row>
    <row r="7" spans="1:8" ht="26.25" x14ac:dyDescent="0.4">
      <c r="A7" s="1">
        <v>4</v>
      </c>
      <c r="B7" s="10">
        <f t="shared" si="0"/>
        <v>3.6114405917574395</v>
      </c>
      <c r="C7" s="10">
        <v>3.8</v>
      </c>
      <c r="D7" s="5">
        <f t="shared" si="1"/>
        <v>0.43735974654160192</v>
      </c>
      <c r="E7" s="10">
        <f t="shared" si="1"/>
        <v>-1.9522656946846388</v>
      </c>
      <c r="F7" s="18">
        <f t="shared" si="2"/>
        <v>3.645951563047853</v>
      </c>
      <c r="G7" s="32">
        <f t="shared" si="3"/>
        <v>0.86865975018753139</v>
      </c>
      <c r="H7" s="44">
        <f t="shared" ref="H7:H15" si="4">100*ABS(F7-F6)/F7</f>
        <v>0.94655594550915645</v>
      </c>
    </row>
    <row r="8" spans="1:8" ht="26.25" x14ac:dyDescent="0.4">
      <c r="A8" s="1">
        <v>5</v>
      </c>
      <c r="B8" s="10">
        <f t="shared" si="0"/>
        <v>3.645951563047853</v>
      </c>
      <c r="C8" s="10">
        <v>3.8</v>
      </c>
      <c r="D8" s="5">
        <f t="shared" si="1"/>
        <v>0.2352931892364245</v>
      </c>
      <c r="E8" s="10">
        <f t="shared" si="1"/>
        <v>-1.9522656946846388</v>
      </c>
      <c r="F8" s="18">
        <f t="shared" si="2"/>
        <v>3.6625209675533843</v>
      </c>
      <c r="G8" s="32">
        <f t="shared" si="3"/>
        <v>0.41814710695276841</v>
      </c>
      <c r="H8" s="44">
        <f t="shared" si="4"/>
        <v>0.45240435897353909</v>
      </c>
    </row>
    <row r="9" spans="1:8" ht="26.25" x14ac:dyDescent="0.4">
      <c r="A9" s="1">
        <v>6</v>
      </c>
      <c r="B9" s="10">
        <f t="shared" si="0"/>
        <v>3.6625209675533843</v>
      </c>
      <c r="C9" s="10">
        <v>3.8</v>
      </c>
      <c r="D9" s="5">
        <f t="shared" si="1"/>
        <v>0.12037774999386208</v>
      </c>
      <c r="E9" s="10">
        <f t="shared" si="1"/>
        <v>-1.9522656946846388</v>
      </c>
      <c r="F9" s="18">
        <f t="shared" si="2"/>
        <v>3.6705056581376461</v>
      </c>
      <c r="G9" s="32">
        <f t="shared" si="3"/>
        <v>0.20104793122037312</v>
      </c>
      <c r="H9" s="44">
        <f t="shared" si="4"/>
        <v>0.2175365284224372</v>
      </c>
    </row>
    <row r="10" spans="1:8" ht="27" thickBot="1" x14ac:dyDescent="0.45">
      <c r="A10" s="2">
        <v>7</v>
      </c>
      <c r="B10" s="10">
        <f t="shared" si="0"/>
        <v>3.6705056581376461</v>
      </c>
      <c r="C10" s="10">
        <v>3.8</v>
      </c>
      <c r="D10" s="5">
        <f t="shared" si="1"/>
        <v>5.9889212193768193E-2</v>
      </c>
      <c r="E10" s="10">
        <f t="shared" si="1"/>
        <v>-1.9522656946846388</v>
      </c>
      <c r="F10" s="18">
        <f t="shared" si="2"/>
        <v>3.6743598912740589</v>
      </c>
      <c r="G10" s="32">
        <f t="shared" si="3"/>
        <v>9.6253533971593502E-2</v>
      </c>
      <c r="H10" s="44">
        <f t="shared" si="4"/>
        <v>0.10489536274239149</v>
      </c>
    </row>
    <row r="11" spans="1:8" ht="26.25" x14ac:dyDescent="0.4">
      <c r="A11" s="1">
        <v>8</v>
      </c>
      <c r="B11" s="10">
        <f t="shared" si="0"/>
        <v>3.6743598912740589</v>
      </c>
      <c r="C11" s="10">
        <v>3.8</v>
      </c>
      <c r="D11" s="5">
        <f t="shared" si="1"/>
        <v>2.9366697871417768E-2</v>
      </c>
      <c r="E11" s="10">
        <f t="shared" si="1"/>
        <v>-1.9522656946846388</v>
      </c>
      <c r="F11" s="18">
        <f t="shared" si="2"/>
        <v>3.67622180831142</v>
      </c>
      <c r="G11" s="32">
        <f t="shared" si="3"/>
        <v>4.562907334566433E-2</v>
      </c>
      <c r="H11" s="44">
        <f t="shared" si="4"/>
        <v>5.0647570643085713E-2</v>
      </c>
    </row>
    <row r="12" spans="1:8" ht="27" thickBot="1" x14ac:dyDescent="0.45">
      <c r="A12" s="2">
        <v>9</v>
      </c>
      <c r="B12" s="10">
        <f t="shared" si="0"/>
        <v>3.67622180831142</v>
      </c>
      <c r="C12" s="10">
        <v>3.8</v>
      </c>
      <c r="D12" s="5">
        <f t="shared" si="1"/>
        <v>1.4295831531598191E-2</v>
      </c>
      <c r="E12" s="10">
        <f t="shared" si="1"/>
        <v>-1.9522656946846388</v>
      </c>
      <c r="F12" s="18">
        <f t="shared" si="2"/>
        <v>3.6771216083695806</v>
      </c>
      <c r="G12" s="32">
        <f t="shared" si="3"/>
        <v>2.116402377496927E-2</v>
      </c>
      <c r="H12" s="44">
        <f t="shared" si="4"/>
        <v>2.4470228455663205E-2</v>
      </c>
    </row>
    <row r="13" spans="1:8" ht="26.25" x14ac:dyDescent="0.4">
      <c r="A13" s="1">
        <v>10</v>
      </c>
      <c r="B13" s="10">
        <f t="shared" si="0"/>
        <v>3.6771216083695806</v>
      </c>
      <c r="C13" s="10">
        <v>3.8</v>
      </c>
      <c r="D13" s="5">
        <f t="shared" si="1"/>
        <v>6.934472963919136E-3</v>
      </c>
      <c r="E13" s="10">
        <f t="shared" si="1"/>
        <v>-1.9522656946846388</v>
      </c>
      <c r="F13" s="18">
        <f t="shared" si="2"/>
        <v>3.6775565291595442</v>
      </c>
      <c r="G13" s="32">
        <f t="shared" si="3"/>
        <v>9.3387759443144033E-3</v>
      </c>
      <c r="H13" s="44">
        <f t="shared" si="4"/>
        <v>1.1826352267195485E-2</v>
      </c>
    </row>
    <row r="14" spans="1:8" ht="27" thickBot="1" x14ac:dyDescent="0.45">
      <c r="A14" s="2">
        <v>11</v>
      </c>
      <c r="B14" s="10">
        <f t="shared" si="0"/>
        <v>3.6775565291595442</v>
      </c>
      <c r="C14" s="10">
        <v>3.8</v>
      </c>
      <c r="D14" s="5">
        <f t="shared" si="1"/>
        <v>3.3578536117433444E-3</v>
      </c>
      <c r="E14" s="10">
        <f t="shared" si="1"/>
        <v>-1.9522656946846388</v>
      </c>
      <c r="F14" s="18">
        <f t="shared" si="2"/>
        <v>3.6777667676030084</v>
      </c>
      <c r="G14" s="32">
        <f t="shared" si="3"/>
        <v>3.622512765214156E-3</v>
      </c>
      <c r="H14" s="44">
        <f t="shared" si="4"/>
        <v>5.716470258965098E-3</v>
      </c>
    </row>
    <row r="15" spans="1:8" ht="26.25" x14ac:dyDescent="0.4">
      <c r="A15" s="1">
        <v>12</v>
      </c>
      <c r="B15" s="22">
        <f t="shared" si="0"/>
        <v>3.6777667676030084</v>
      </c>
      <c r="C15" s="22">
        <v>3.8</v>
      </c>
      <c r="D15" s="19">
        <f t="shared" si="1"/>
        <v>1.6245879440823785E-3</v>
      </c>
      <c r="E15" s="22">
        <f t="shared" si="1"/>
        <v>-1.9522656946846388</v>
      </c>
      <c r="F15" s="23">
        <f t="shared" si="2"/>
        <v>3.6778684000423953</v>
      </c>
      <c r="G15" s="41">
        <f t="shared" si="3"/>
        <v>8.5918479580255139E-4</v>
      </c>
      <c r="H15" s="45">
        <f t="shared" si="4"/>
        <v>2.7633517117093662E-3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3617-F1A1-4DFD-B3FA-6BA500524CF6}">
  <dimension ref="A1:H14"/>
  <sheetViews>
    <sheetView workbookViewId="0">
      <selection activeCell="G5" sqref="G5"/>
    </sheetView>
  </sheetViews>
  <sheetFormatPr defaultRowHeight="15" x14ac:dyDescent="0.25"/>
  <cols>
    <col min="1" max="1" width="5.5703125" bestFit="1" customWidth="1"/>
    <col min="2" max="3" width="14.7109375" bestFit="1" customWidth="1"/>
    <col min="4" max="5" width="18" bestFit="1" customWidth="1"/>
    <col min="6" max="6" width="16.7109375" style="11" bestFit="1" customWidth="1"/>
    <col min="7" max="7" width="16.7109375" bestFit="1" customWidth="1"/>
    <col min="8" max="8" width="13.85546875" bestFit="1" customWidth="1"/>
  </cols>
  <sheetData>
    <row r="1" spans="1:8" ht="36" customHeight="1" x14ac:dyDescent="0.4">
      <c r="A1" s="55" t="s">
        <v>19</v>
      </c>
      <c r="B1" s="55"/>
      <c r="C1" s="55"/>
      <c r="D1" s="55"/>
      <c r="E1" s="55"/>
      <c r="F1" s="55"/>
      <c r="G1" s="55"/>
      <c r="H1" s="55"/>
    </row>
    <row r="2" spans="1:8" ht="21" thickBot="1" x14ac:dyDescent="0.3">
      <c r="A2" s="56" t="s">
        <v>10</v>
      </c>
      <c r="B2" s="57"/>
      <c r="C2" s="57"/>
      <c r="D2" s="57"/>
      <c r="E2" s="57"/>
      <c r="F2" s="57"/>
      <c r="G2" s="57"/>
      <c r="H2" s="57"/>
    </row>
    <row r="3" spans="1:8" ht="29.25" x14ac:dyDescent="0.25">
      <c r="A3" s="3" t="s">
        <v>0</v>
      </c>
      <c r="B3" s="4" t="s">
        <v>1</v>
      </c>
      <c r="C3" s="4" t="s">
        <v>2</v>
      </c>
      <c r="D3" s="13" t="s">
        <v>3</v>
      </c>
      <c r="E3" s="12" t="s">
        <v>4</v>
      </c>
      <c r="F3" s="9" t="s">
        <v>5</v>
      </c>
      <c r="G3" s="12" t="s">
        <v>18</v>
      </c>
      <c r="H3" s="15" t="s">
        <v>7</v>
      </c>
    </row>
    <row r="4" spans="1:8" ht="26.25" x14ac:dyDescent="0.4">
      <c r="A4" s="1">
        <v>1</v>
      </c>
      <c r="B4" s="5">
        <v>5</v>
      </c>
      <c r="C4" s="5">
        <v>5.4</v>
      </c>
      <c r="D4" s="14">
        <f>B4/2 - TAN(2*B4)</f>
        <v>1.8516391725409134</v>
      </c>
      <c r="E4" s="14">
        <f>C4/2 - TAN(2*C4)</f>
        <v>-2.3477883098860648</v>
      </c>
      <c r="F4" s="18">
        <f>C4+(E4*(B4-C4)/(E4-D4))</f>
        <v>5.1763706295955174</v>
      </c>
      <c r="G4" s="10">
        <f>100*ABS(F4-5.3179)/5.3179</f>
        <v>2.6613770549367688</v>
      </c>
      <c r="H4" s="16"/>
    </row>
    <row r="5" spans="1:8" ht="26.25" x14ac:dyDescent="0.4">
      <c r="A5" s="1">
        <v>2</v>
      </c>
      <c r="B5" s="5">
        <f>F4</f>
        <v>5.1763706295955174</v>
      </c>
      <c r="C5" s="5">
        <v>5.4</v>
      </c>
      <c r="D5" s="14">
        <f t="shared" ref="D5:E14" si="0">B5/2 - TAN(2*B5)</f>
        <v>1.2529945476900031</v>
      </c>
      <c r="E5" s="14">
        <f>C5/2 - TAN(2*C5)</f>
        <v>-2.3477883098860648</v>
      </c>
      <c r="F5" s="18">
        <f t="shared" ref="F5:F14" si="1">C5+(E5*(B5-C5)/(E5-D5))</f>
        <v>5.2541888132803818</v>
      </c>
      <c r="G5" s="5">
        <f>100*ABS(F5-5.3179)/5.3179</f>
        <v>1.1980516128475163</v>
      </c>
      <c r="H5" s="17">
        <f>100*ABS(F5-F4)/F5</f>
        <v>1.4810694181406785</v>
      </c>
    </row>
    <row r="6" spans="1:8" ht="26.25" x14ac:dyDescent="0.4">
      <c r="A6" s="1">
        <v>3</v>
      </c>
      <c r="B6" s="5">
        <f>F5</f>
        <v>5.2541888132803818</v>
      </c>
      <c r="C6" s="5">
        <v>5.4</v>
      </c>
      <c r="D6" s="14">
        <f t="shared" si="0"/>
        <v>0.73956338210307226</v>
      </c>
      <c r="E6" s="14">
        <f t="shared" si="0"/>
        <v>-2.3477883098860648</v>
      </c>
      <c r="F6" s="18">
        <f t="shared" si="1"/>
        <v>5.28911732974277</v>
      </c>
      <c r="G6" s="5">
        <f t="shared" ref="G6:G14" si="2">100*ABS(F6-5.3179)/5.3179</f>
        <v>0.54124128428947149</v>
      </c>
      <c r="H6" s="17">
        <f>100*ABS(F6-F5)/F6</f>
        <v>0.66038460266274646</v>
      </c>
    </row>
    <row r="7" spans="1:8" ht="26.25" x14ac:dyDescent="0.4">
      <c r="A7" s="1">
        <v>4</v>
      </c>
      <c r="B7" s="5">
        <f>F6</f>
        <v>5.28911732974277</v>
      </c>
      <c r="C7" s="5">
        <v>5.4</v>
      </c>
      <c r="D7" s="14">
        <f t="shared" si="0"/>
        <v>0.38918446285219543</v>
      </c>
      <c r="E7" s="14">
        <f t="shared" si="0"/>
        <v>-2.3477883098860648</v>
      </c>
      <c r="F7" s="18">
        <f t="shared" si="1"/>
        <v>5.304884316135003</v>
      </c>
      <c r="G7" s="5">
        <f t="shared" si="2"/>
        <v>0.24475232450773524</v>
      </c>
      <c r="H7" s="17">
        <f t="shared" ref="H7:H14" si="3">100*ABS(F7-F6)/F7</f>
        <v>0.29721640383895037</v>
      </c>
    </row>
    <row r="8" spans="1:8" ht="26.25" x14ac:dyDescent="0.4">
      <c r="A8" s="1">
        <v>5</v>
      </c>
      <c r="B8" s="5">
        <f>F7</f>
        <v>5.304884316135003</v>
      </c>
      <c r="C8" s="5">
        <v>5.4</v>
      </c>
      <c r="D8" s="14">
        <f t="shared" si="0"/>
        <v>0.19035993767168335</v>
      </c>
      <c r="E8" s="14">
        <f t="shared" si="0"/>
        <v>-2.3477883098860648</v>
      </c>
      <c r="F8" s="18">
        <f t="shared" si="1"/>
        <v>5.3120179481714933</v>
      </c>
      <c r="G8" s="5">
        <f t="shared" si="2"/>
        <v>0.11060854526235056</v>
      </c>
      <c r="H8" s="17">
        <f t="shared" si="3"/>
        <v>0.13429231802475095</v>
      </c>
    </row>
    <row r="9" spans="1:8" ht="26.25" x14ac:dyDescent="0.4">
      <c r="A9" s="1">
        <v>6</v>
      </c>
      <c r="B9" s="5">
        <f>F8</f>
        <v>5.3120179481714933</v>
      </c>
      <c r="C9" s="5">
        <v>5.4</v>
      </c>
      <c r="D9" s="14">
        <f t="shared" si="0"/>
        <v>8.949812237655852E-2</v>
      </c>
      <c r="E9" s="14">
        <f t="shared" si="0"/>
        <v>-2.3477883098860648</v>
      </c>
      <c r="F9" s="18">
        <f t="shared" si="1"/>
        <v>5.3152486839345352</v>
      </c>
      <c r="G9" s="5">
        <f t="shared" si="2"/>
        <v>4.9856448324802051E-2</v>
      </c>
      <c r="H9" s="17">
        <f t="shared" si="3"/>
        <v>6.0782400883835734E-2</v>
      </c>
    </row>
    <row r="10" spans="1:8" ht="27" thickBot="1" x14ac:dyDescent="0.45">
      <c r="A10" s="2">
        <v>7</v>
      </c>
      <c r="B10" s="5">
        <f t="shared" ref="B10:B11" si="4">F9</f>
        <v>5.3152486839345352</v>
      </c>
      <c r="C10" s="5">
        <v>5.4</v>
      </c>
      <c r="D10" s="14">
        <f t="shared" si="0"/>
        <v>4.1263063080633433E-2</v>
      </c>
      <c r="E10" s="14">
        <f t="shared" si="0"/>
        <v>-2.3477883098860648</v>
      </c>
      <c r="F10" s="18">
        <f t="shared" si="1"/>
        <v>5.3167124862372184</v>
      </c>
      <c r="G10" s="5">
        <f t="shared" si="2"/>
        <v>2.2330501942147803E-2</v>
      </c>
      <c r="H10" s="17">
        <f t="shared" si="3"/>
        <v>2.753209443753734E-2</v>
      </c>
    </row>
    <row r="11" spans="1:8" ht="26.25" x14ac:dyDescent="0.4">
      <c r="A11" s="1">
        <v>8</v>
      </c>
      <c r="B11" s="5">
        <f t="shared" si="4"/>
        <v>5.3167124862372184</v>
      </c>
      <c r="C11" s="5">
        <v>5.4</v>
      </c>
      <c r="D11" s="14">
        <f t="shared" si="0"/>
        <v>1.88495396811037E-2</v>
      </c>
      <c r="E11" s="14">
        <f t="shared" si="0"/>
        <v>-2.3477883098860648</v>
      </c>
      <c r="F11" s="18">
        <f t="shared" si="1"/>
        <v>5.3173758455661071</v>
      </c>
      <c r="G11" s="5">
        <f t="shared" si="2"/>
        <v>9.8564176440465966E-3</v>
      </c>
      <c r="H11" s="17">
        <f t="shared" si="3"/>
        <v>1.2475313917143287E-2</v>
      </c>
    </row>
    <row r="12" spans="1:8" ht="27" thickBot="1" x14ac:dyDescent="0.45">
      <c r="A12" s="2">
        <v>9</v>
      </c>
      <c r="B12" s="5">
        <f>F11</f>
        <v>5.3173758455661071</v>
      </c>
      <c r="C12" s="5">
        <v>5.4</v>
      </c>
      <c r="D12" s="14">
        <f t="shared" si="0"/>
        <v>8.5741064974289571E-3</v>
      </c>
      <c r="E12" s="14">
        <f t="shared" si="0"/>
        <v>-2.3477883098860648</v>
      </c>
      <c r="F12" s="18">
        <f t="shared" si="1"/>
        <v>5.3176764904475782</v>
      </c>
      <c r="G12" s="5">
        <f t="shared" si="2"/>
        <v>4.202966442048075E-3</v>
      </c>
      <c r="H12" s="17">
        <f t="shared" si="3"/>
        <v>5.6536888246425596E-3</v>
      </c>
    </row>
    <row r="13" spans="1:8" ht="26.25" x14ac:dyDescent="0.4">
      <c r="A13" s="1">
        <v>10</v>
      </c>
      <c r="B13" s="5">
        <f>F12</f>
        <v>5.3176764904475782</v>
      </c>
      <c r="C13" s="5">
        <v>5.4</v>
      </c>
      <c r="D13" s="14">
        <f t="shared" si="0"/>
        <v>3.8925189285961004E-3</v>
      </c>
      <c r="E13" s="14">
        <f t="shared" si="0"/>
        <v>-2.3477883098860648</v>
      </c>
      <c r="F13" s="18">
        <f t="shared" si="1"/>
        <v>5.3178127529094201</v>
      </c>
      <c r="G13" s="5">
        <f t="shared" si="2"/>
        <v>1.6406305229455782E-3</v>
      </c>
      <c r="H13" s="17">
        <f t="shared" si="3"/>
        <v>2.5623779582573934E-3</v>
      </c>
    </row>
    <row r="14" spans="1:8" ht="27" thickBot="1" x14ac:dyDescent="0.45">
      <c r="A14" s="2">
        <v>11</v>
      </c>
      <c r="B14" s="19">
        <f>F13</f>
        <v>5.3178127529094201</v>
      </c>
      <c r="C14" s="19">
        <v>5.4</v>
      </c>
      <c r="D14" s="20">
        <f t="shared" si="0"/>
        <v>1.7655805021492554E-3</v>
      </c>
      <c r="E14" s="20">
        <f t="shared" si="0"/>
        <v>-2.3477883098860648</v>
      </c>
      <c r="F14" s="23">
        <f t="shared" si="1"/>
        <v>5.317874512804174</v>
      </c>
      <c r="G14" s="19">
        <f t="shared" si="2"/>
        <v>4.7927181454796524E-4</v>
      </c>
      <c r="H14" s="21">
        <f t="shared" si="3"/>
        <v>1.1613642744892449E-3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54DE-5660-43D8-AF6D-90EE29106AEE}">
  <dimension ref="A1:H19"/>
  <sheetViews>
    <sheetView workbookViewId="0">
      <selection activeCell="J2" sqref="J2"/>
    </sheetView>
  </sheetViews>
  <sheetFormatPr defaultRowHeight="15" x14ac:dyDescent="0.25"/>
  <cols>
    <col min="1" max="1" width="5.5703125" bestFit="1" customWidth="1"/>
    <col min="2" max="2" width="14.7109375" style="11" bestFit="1" customWidth="1"/>
    <col min="3" max="3" width="14.7109375" bestFit="1" customWidth="1"/>
    <col min="4" max="5" width="18" bestFit="1" customWidth="1"/>
    <col min="6" max="6" width="16.7109375" style="11" bestFit="1" customWidth="1"/>
    <col min="7" max="7" width="21.5703125" style="61" bestFit="1" customWidth="1"/>
    <col min="8" max="8" width="19.5703125" style="61" bestFit="1" customWidth="1"/>
  </cols>
  <sheetData>
    <row r="1" spans="1:8" ht="36" customHeight="1" x14ac:dyDescent="0.4">
      <c r="A1" s="55" t="s">
        <v>19</v>
      </c>
      <c r="B1" s="55"/>
      <c r="C1" s="55"/>
      <c r="D1" s="55"/>
      <c r="E1" s="55"/>
      <c r="F1" s="55"/>
      <c r="G1" s="55"/>
      <c r="H1" s="55"/>
    </row>
    <row r="2" spans="1:8" ht="21" thickBot="1" x14ac:dyDescent="0.3">
      <c r="A2" s="56" t="s">
        <v>11</v>
      </c>
      <c r="B2" s="57"/>
      <c r="C2" s="57"/>
      <c r="D2" s="57"/>
      <c r="E2" s="57"/>
      <c r="F2" s="57"/>
      <c r="G2" s="57"/>
      <c r="H2" s="57"/>
    </row>
    <row r="3" spans="1:8" ht="29.25" x14ac:dyDescent="0.25">
      <c r="A3" s="3" t="s">
        <v>0</v>
      </c>
      <c r="B3" s="9" t="s">
        <v>1</v>
      </c>
      <c r="C3" s="4" t="s">
        <v>2</v>
      </c>
      <c r="D3" s="13" t="s">
        <v>3</v>
      </c>
      <c r="E3" s="12" t="s">
        <v>4</v>
      </c>
      <c r="F3" s="9" t="s">
        <v>5</v>
      </c>
      <c r="G3" s="58" t="s">
        <v>6</v>
      </c>
      <c r="H3" s="62" t="s">
        <v>7</v>
      </c>
    </row>
    <row r="4" spans="1:8" ht="26.25" x14ac:dyDescent="0.4">
      <c r="A4" s="1">
        <v>1</v>
      </c>
      <c r="B4" s="10">
        <v>6.5</v>
      </c>
      <c r="C4" s="5">
        <v>7</v>
      </c>
      <c r="D4" s="14">
        <f>B4/2 - TAN(2*B4)</f>
        <v>2.7869788670635103</v>
      </c>
      <c r="E4" s="14">
        <f>C4/2 - TAN(2*C4)</f>
        <v>-3.7446066160948055</v>
      </c>
      <c r="F4" s="18">
        <f>C4+(E4*(B4-C4)/(E4-D4))</f>
        <v>6.7133462751310331</v>
      </c>
      <c r="G4" s="59">
        <f>100*ABS(F4-6.9281)/6.9281</f>
        <v>3.0997492078487121</v>
      </c>
      <c r="H4" s="63"/>
    </row>
    <row r="5" spans="1:8" ht="26.25" x14ac:dyDescent="0.4">
      <c r="A5" s="1">
        <v>2</v>
      </c>
      <c r="B5" s="10">
        <f>F4</f>
        <v>6.7133462751310331</v>
      </c>
      <c r="C5" s="5">
        <v>7</v>
      </c>
      <c r="D5" s="14">
        <f t="shared" ref="D5:E15" si="0">B5/2 - TAN(2*B5)</f>
        <v>2.1943607012813047</v>
      </c>
      <c r="E5" s="14">
        <f>C5/2 - TAN(2*C5)</f>
        <v>-3.7446066160948055</v>
      </c>
      <c r="F5" s="18">
        <f t="shared" ref="F5:F15" si="1">C5+(E5*(B5-C5)/(E5-D5))</f>
        <v>6.8192605924043388</v>
      </c>
      <c r="G5" s="59">
        <f>100*ABS(F5-6.9281)/6.9281</f>
        <v>1.5709849395311979</v>
      </c>
      <c r="H5" s="64">
        <f>100*ABS(F5-F4)/F5</f>
        <v>1.5531642446877421</v>
      </c>
    </row>
    <row r="6" spans="1:8" ht="26.25" x14ac:dyDescent="0.4">
      <c r="A6" s="1">
        <v>3</v>
      </c>
      <c r="B6" s="10">
        <f>F5</f>
        <v>6.8192605924043388</v>
      </c>
      <c r="C6" s="5">
        <v>7</v>
      </c>
      <c r="D6" s="14">
        <f t="shared" si="0"/>
        <v>1.573236041057525</v>
      </c>
      <c r="E6" s="14">
        <f t="shared" si="0"/>
        <v>-3.7446066160948055</v>
      </c>
      <c r="F6" s="18">
        <f t="shared" si="1"/>
        <v>6.8727307246367104</v>
      </c>
      <c r="G6" s="59">
        <f t="shared" ref="G6:G19" si="2">100*ABS(F6-6.9281)/6.9281</f>
        <v>0.79919855895973335</v>
      </c>
      <c r="H6" s="64">
        <f>100*ABS(F6-F5)/F6</f>
        <v>0.77800417875673478</v>
      </c>
    </row>
    <row r="7" spans="1:8" ht="26.25" x14ac:dyDescent="0.4">
      <c r="A7" s="1">
        <v>4</v>
      </c>
      <c r="B7" s="10">
        <f t="shared" ref="B7:B9" si="3">F6</f>
        <v>6.8727307246367104</v>
      </c>
      <c r="C7" s="5">
        <v>7</v>
      </c>
      <c r="D7" s="14">
        <f t="shared" si="0"/>
        <v>1.015350828293387</v>
      </c>
      <c r="E7" s="14">
        <f t="shared" si="0"/>
        <v>-3.7446066160948055</v>
      </c>
      <c r="F7" s="18">
        <f t="shared" si="1"/>
        <v>6.89987864889153</v>
      </c>
      <c r="G7" s="59">
        <f t="shared" si="2"/>
        <v>0.40734618594520411</v>
      </c>
      <c r="H7" s="64">
        <f t="shared" ref="H7:H15" si="4">100*ABS(F7-F6)/F7</f>
        <v>0.39345509734697914</v>
      </c>
    </row>
    <row r="8" spans="1:8" ht="26.25" x14ac:dyDescent="0.4">
      <c r="A8" s="1">
        <v>5</v>
      </c>
      <c r="B8" s="10">
        <f t="shared" si="3"/>
        <v>6.89987864889153</v>
      </c>
      <c r="C8" s="5">
        <v>7</v>
      </c>
      <c r="D8" s="14">
        <f t="shared" si="0"/>
        <v>0.59951574852216405</v>
      </c>
      <c r="E8" s="14">
        <f t="shared" si="0"/>
        <v>-3.7446066160948055</v>
      </c>
      <c r="F8" s="18">
        <f t="shared" si="1"/>
        <v>6.9136960144523494</v>
      </c>
      <c r="G8" s="59">
        <f t="shared" si="2"/>
        <v>0.20790672114505163</v>
      </c>
      <c r="H8" s="64">
        <f t="shared" si="4"/>
        <v>0.19985497672931557</v>
      </c>
    </row>
    <row r="9" spans="1:8" ht="26.25" x14ac:dyDescent="0.4">
      <c r="A9" s="1">
        <v>6</v>
      </c>
      <c r="B9" s="10">
        <f t="shared" si="3"/>
        <v>6.9136960144523494</v>
      </c>
      <c r="C9" s="5">
        <v>7</v>
      </c>
      <c r="D9" s="14">
        <f t="shared" si="0"/>
        <v>0.33262261036472829</v>
      </c>
      <c r="E9" s="14">
        <f t="shared" si="0"/>
        <v>-3.7446066160948055</v>
      </c>
      <c r="F9" s="18">
        <f t="shared" si="1"/>
        <v>6.9207367412212655</v>
      </c>
      <c r="G9" s="59">
        <f t="shared" si="2"/>
        <v>0.10628106953903996</v>
      </c>
      <c r="H9" s="64">
        <f t="shared" si="4"/>
        <v>0.10173377535053667</v>
      </c>
    </row>
    <row r="10" spans="1:8" ht="27" thickBot="1" x14ac:dyDescent="0.45">
      <c r="A10" s="2">
        <v>7</v>
      </c>
      <c r="B10" s="10">
        <f t="shared" ref="B10:B18" si="5">F9</f>
        <v>6.9207367412212655</v>
      </c>
      <c r="C10" s="5">
        <v>7</v>
      </c>
      <c r="D10" s="14">
        <f t="shared" si="0"/>
        <v>0.17763151695696555</v>
      </c>
      <c r="E10" s="14">
        <f t="shared" si="0"/>
        <v>-3.7446066160948055</v>
      </c>
      <c r="F10" s="18">
        <f t="shared" si="1"/>
        <v>6.9243264398622459</v>
      </c>
      <c r="G10" s="59">
        <f t="shared" si="2"/>
        <v>5.4467460598919791E-2</v>
      </c>
      <c r="H10" s="64">
        <f t="shared" si="4"/>
        <v>5.1841845877097031E-2</v>
      </c>
    </row>
    <row r="11" spans="1:8" ht="26.25" x14ac:dyDescent="0.4">
      <c r="A11" s="1">
        <v>8</v>
      </c>
      <c r="B11" s="10">
        <f t="shared" si="5"/>
        <v>6.9243264398622459</v>
      </c>
      <c r="C11" s="5">
        <v>7</v>
      </c>
      <c r="D11" s="14">
        <f t="shared" si="0"/>
        <v>9.2836957174101453E-2</v>
      </c>
      <c r="E11" s="14">
        <f t="shared" si="0"/>
        <v>-3.7446066160948055</v>
      </c>
      <c r="F11" s="18">
        <f t="shared" si="1"/>
        <v>6.9261571646475319</v>
      </c>
      <c r="G11" s="59">
        <f t="shared" si="2"/>
        <v>2.8042830681828401E-2</v>
      </c>
      <c r="H11" s="64">
        <f t="shared" si="4"/>
        <v>2.6432042209934073E-2</v>
      </c>
    </row>
    <row r="12" spans="1:8" ht="27" thickBot="1" x14ac:dyDescent="0.45">
      <c r="A12" s="2">
        <v>9</v>
      </c>
      <c r="B12" s="10">
        <f t="shared" si="5"/>
        <v>6.9261571646475319</v>
      </c>
      <c r="C12" s="5">
        <v>7</v>
      </c>
      <c r="D12" s="14">
        <f t="shared" si="0"/>
        <v>4.7959646954518487E-2</v>
      </c>
      <c r="E12" s="14">
        <f t="shared" si="0"/>
        <v>-3.7446066160948055</v>
      </c>
      <c r="F12" s="18">
        <f t="shared" si="1"/>
        <v>6.9270909588301492</v>
      </c>
      <c r="G12" s="59">
        <f t="shared" si="2"/>
        <v>1.4564471786643602E-2</v>
      </c>
      <c r="H12" s="64">
        <f t="shared" si="4"/>
        <v>1.3480322232913159E-2</v>
      </c>
    </row>
    <row r="13" spans="1:8" ht="26.25" x14ac:dyDescent="0.4">
      <c r="A13" s="1">
        <v>10</v>
      </c>
      <c r="B13" s="10">
        <f t="shared" si="5"/>
        <v>6.9270909588301492</v>
      </c>
      <c r="C13" s="5">
        <v>7</v>
      </c>
      <c r="D13" s="14">
        <f t="shared" si="0"/>
        <v>2.4625370412552972E-2</v>
      </c>
      <c r="E13" s="14">
        <f t="shared" si="0"/>
        <v>-3.7446066160948055</v>
      </c>
      <c r="F13" s="18">
        <f t="shared" si="1"/>
        <v>6.9275672925107656</v>
      </c>
      <c r="G13" s="59">
        <f t="shared" si="2"/>
        <v>7.689084875132624E-3</v>
      </c>
      <c r="H13" s="64">
        <f t="shared" si="4"/>
        <v>6.8759156064979038E-3</v>
      </c>
    </row>
    <row r="14" spans="1:8" ht="27" thickBot="1" x14ac:dyDescent="0.45">
      <c r="A14" s="2">
        <v>11</v>
      </c>
      <c r="B14" s="10">
        <f t="shared" si="5"/>
        <v>6.9275672925107656</v>
      </c>
      <c r="C14" s="5">
        <v>7</v>
      </c>
      <c r="D14" s="14">
        <f t="shared" si="0"/>
        <v>1.2604295493723328E-2</v>
      </c>
      <c r="E14" s="14">
        <f t="shared" si="0"/>
        <v>-3.7446066160948055</v>
      </c>
      <c r="F14" s="18">
        <f t="shared" si="1"/>
        <v>6.9278102821299505</v>
      </c>
      <c r="G14" s="59">
        <f t="shared" si="2"/>
        <v>4.1817795650923991E-3</v>
      </c>
      <c r="H14" s="64">
        <f t="shared" si="4"/>
        <v>3.5074519839505451E-3</v>
      </c>
    </row>
    <row r="15" spans="1:8" ht="26.25" x14ac:dyDescent="0.4">
      <c r="A15" s="1">
        <v>12</v>
      </c>
      <c r="B15" s="10">
        <f t="shared" si="5"/>
        <v>6.9278102821299505</v>
      </c>
      <c r="C15" s="5">
        <v>7</v>
      </c>
      <c r="D15" s="25">
        <f t="shared" si="0"/>
        <v>6.4409463939347766E-3</v>
      </c>
      <c r="E15" s="25">
        <f t="shared" si="0"/>
        <v>-3.7446066160948055</v>
      </c>
      <c r="F15" s="18">
        <f t="shared" si="1"/>
        <v>6.9279342395299164</v>
      </c>
      <c r="G15" s="59">
        <f t="shared" si="2"/>
        <v>2.3925819500775162E-3</v>
      </c>
      <c r="H15" s="65">
        <f t="shared" si="4"/>
        <v>1.7892404240583124E-3</v>
      </c>
    </row>
    <row r="16" spans="1:8" ht="27" thickBot="1" x14ac:dyDescent="0.45">
      <c r="A16" s="2">
        <v>13</v>
      </c>
      <c r="B16" s="10">
        <f t="shared" si="5"/>
        <v>6.9279342395299164</v>
      </c>
      <c r="C16" s="5">
        <v>7</v>
      </c>
      <c r="D16" s="25">
        <f t="shared" ref="D16:D17" si="6">B16/2 - TAN(2*B16)</f>
        <v>3.2886670453851075E-3</v>
      </c>
      <c r="E16" s="25">
        <f t="shared" ref="E16:E17" si="7">C16/2 - TAN(2*C16)</f>
        <v>-3.7446066160948055</v>
      </c>
      <c r="F16" s="18">
        <f t="shared" ref="F16:F17" si="8">C16+(E16*(B16-C16)/(E16-D16))</f>
        <v>6.927997475099124</v>
      </c>
      <c r="G16" s="59">
        <f t="shared" si="2"/>
        <v>1.4798415276295104E-3</v>
      </c>
      <c r="H16" s="65">
        <f t="shared" ref="H16:H17" si="9">100*ABS(F16-F15)/F16</f>
        <v>9.1275392975970367E-4</v>
      </c>
    </row>
    <row r="17" spans="1:8" ht="26.25" x14ac:dyDescent="0.4">
      <c r="A17" s="1">
        <v>14</v>
      </c>
      <c r="B17" s="10">
        <f t="shared" si="5"/>
        <v>6.927997475099124</v>
      </c>
      <c r="C17" s="5">
        <v>7</v>
      </c>
      <c r="D17" s="25">
        <f t="shared" si="6"/>
        <v>1.6784393792570462E-3</v>
      </c>
      <c r="E17" s="25">
        <f t="shared" si="7"/>
        <v>-3.7446066160948055</v>
      </c>
      <c r="F17" s="18">
        <f t="shared" si="8"/>
        <v>6.9280297342228723</v>
      </c>
      <c r="G17" s="59">
        <f t="shared" si="2"/>
        <v>1.0142142452827148E-3</v>
      </c>
      <c r="H17" s="65">
        <f t="shared" si="9"/>
        <v>4.6563200485291929E-4</v>
      </c>
    </row>
    <row r="18" spans="1:8" ht="27" thickBot="1" x14ac:dyDescent="0.45">
      <c r="A18" s="2">
        <v>15</v>
      </c>
      <c r="B18" s="10">
        <f t="shared" si="5"/>
        <v>6.9280297342228723</v>
      </c>
      <c r="C18" s="5">
        <v>7</v>
      </c>
      <c r="D18" s="25">
        <f t="shared" ref="D18" si="10">B18/2 - TAN(2*B18)</f>
        <v>8.5644053501221507E-4</v>
      </c>
      <c r="E18" s="25">
        <f t="shared" ref="E18" si="11">C18/2 - TAN(2*C18)</f>
        <v>-3.7446066160948055</v>
      </c>
      <c r="F18" s="18">
        <f t="shared" ref="F18" si="12">C18+(E18*(B18-C18)/(E18-D18))</f>
        <v>6.9280461910005782</v>
      </c>
      <c r="G18" s="59">
        <f t="shared" si="2"/>
        <v>7.7667758002243116E-4</v>
      </c>
      <c r="H18" s="65">
        <f t="shared" ref="H18" si="13">100*ABS(F18-F17)/F18</f>
        <v>2.3753851016863599E-4</v>
      </c>
    </row>
    <row r="19" spans="1:8" ht="26.25" x14ac:dyDescent="0.4">
      <c r="A19" s="1">
        <v>16</v>
      </c>
      <c r="B19" s="22">
        <f t="shared" ref="B19" si="14">F18</f>
        <v>6.9280461910005782</v>
      </c>
      <c r="C19" s="19">
        <v>7</v>
      </c>
      <c r="D19" s="20">
        <f t="shared" ref="D19" si="15">B19/2 - TAN(2*B19)</f>
        <v>4.3695899860907161E-4</v>
      </c>
      <c r="E19" s="20">
        <f t="shared" ref="E19" si="16">C19/2 - TAN(2*C19)</f>
        <v>-3.7446066160948055</v>
      </c>
      <c r="F19" s="23">
        <f t="shared" ref="F19" si="17">C19+(E19*(B19-C19)/(E19-D19))</f>
        <v>6.9280545863272804</v>
      </c>
      <c r="G19" s="60">
        <f t="shared" si="2"/>
        <v>6.5549967118348946E-4</v>
      </c>
      <c r="H19" s="66">
        <f t="shared" ref="H19" si="18">100*ABS(F19-F18)/F19</f>
        <v>1.2117870316494253E-4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A32B-8A12-49F7-A28F-9D641BBE1B86}">
  <dimension ref="A1:H24"/>
  <sheetViews>
    <sheetView zoomScale="85" zoomScaleNormal="85" workbookViewId="0">
      <selection activeCell="G5" sqref="G5"/>
    </sheetView>
  </sheetViews>
  <sheetFormatPr defaultRowHeight="15" x14ac:dyDescent="0.25"/>
  <cols>
    <col min="1" max="1" width="5.5703125" bestFit="1" customWidth="1"/>
    <col min="2" max="2" width="14.7109375" bestFit="1" customWidth="1"/>
    <col min="3" max="3" width="16.7109375" bestFit="1" customWidth="1"/>
    <col min="4" max="5" width="18" bestFit="1" customWidth="1"/>
    <col min="6" max="7" width="16.7109375" style="11" bestFit="1" customWidth="1"/>
    <col min="8" max="8" width="13.85546875" bestFit="1" customWidth="1"/>
  </cols>
  <sheetData>
    <row r="1" spans="1:8" ht="36" customHeight="1" x14ac:dyDescent="0.4">
      <c r="A1" s="55" t="s">
        <v>19</v>
      </c>
      <c r="B1" s="55"/>
      <c r="C1" s="55"/>
      <c r="D1" s="55"/>
      <c r="E1" s="55"/>
      <c r="F1" s="55"/>
      <c r="G1" s="55"/>
      <c r="H1" s="55"/>
    </row>
    <row r="2" spans="1:8" ht="21" thickBot="1" x14ac:dyDescent="0.3">
      <c r="A2" s="56" t="s">
        <v>12</v>
      </c>
      <c r="B2" s="56"/>
      <c r="C2" s="56"/>
      <c r="D2" s="56"/>
      <c r="E2" s="56"/>
      <c r="F2" s="56"/>
      <c r="G2" s="56"/>
      <c r="H2" s="56"/>
    </row>
    <row r="3" spans="1:8" ht="29.25" x14ac:dyDescent="0.25">
      <c r="A3" s="3" t="s">
        <v>0</v>
      </c>
      <c r="B3" s="4" t="s">
        <v>1</v>
      </c>
      <c r="C3" s="4" t="s">
        <v>2</v>
      </c>
      <c r="D3" s="13" t="s">
        <v>3</v>
      </c>
      <c r="E3" s="12" t="s">
        <v>4</v>
      </c>
      <c r="F3" s="9" t="s">
        <v>5</v>
      </c>
      <c r="G3" s="9" t="s">
        <v>6</v>
      </c>
      <c r="H3" s="15" t="s">
        <v>7</v>
      </c>
    </row>
    <row r="4" spans="1:8" ht="26.25" x14ac:dyDescent="0.4">
      <c r="A4" s="1">
        <v>1</v>
      </c>
      <c r="B4" s="5">
        <v>8</v>
      </c>
      <c r="C4" s="5">
        <v>8.6</v>
      </c>
      <c r="D4" s="14">
        <f>B4/2 - TAN(2*B4)</f>
        <v>3.6993677579760966</v>
      </c>
      <c r="E4" s="14">
        <f>C4/2 - TAN(2*C4)</f>
        <v>-8.3706016760977136</v>
      </c>
      <c r="F4" s="18">
        <f>C4+(E4*(B4-C4))/(E4-D4)</f>
        <v>8.1838961288932204</v>
      </c>
      <c r="G4" s="10">
        <f>100*ABS(F4-8.5242)/8.5242</f>
        <v>3.9922089006215251</v>
      </c>
      <c r="H4" s="16"/>
    </row>
    <row r="5" spans="1:8" ht="26.25" x14ac:dyDescent="0.4">
      <c r="A5" s="1">
        <v>2</v>
      </c>
      <c r="B5" s="5">
        <f>F4</f>
        <v>8.1838961288932204</v>
      </c>
      <c r="C5" s="5">
        <v>8.6</v>
      </c>
      <c r="D5" s="14">
        <f>B5/2 - TAN(2*B5)</f>
        <v>3.3161171314672302</v>
      </c>
      <c r="E5" s="14">
        <f>C5/2 - TAN(2*C5)</f>
        <v>-8.3706016760977136</v>
      </c>
      <c r="F5" s="18">
        <f t="shared" ref="F5:F21" si="0">C5+(E5*(B5-C5))/(E5-D5)</f>
        <v>8.3019659822171352</v>
      </c>
      <c r="G5" s="10">
        <f>100*ABS(F5-8.5242)/8.5242</f>
        <v>2.6070953025839985</v>
      </c>
      <c r="H5" s="17">
        <f>100*ABS(F5-F4)/F5</f>
        <v>1.4221914854484015</v>
      </c>
    </row>
    <row r="6" spans="1:8" ht="26.25" x14ac:dyDescent="0.4">
      <c r="A6" s="1">
        <v>3</v>
      </c>
      <c r="B6" s="5">
        <f>F5</f>
        <v>8.3019659822171352</v>
      </c>
      <c r="C6" s="5">
        <v>8.6</v>
      </c>
      <c r="D6" s="14">
        <f t="shared" ref="D6:E15" si="1">B6/2 - TAN(2*B6)</f>
        <v>2.9012051052612873</v>
      </c>
      <c r="E6" s="14">
        <f t="shared" si="1"/>
        <v>-8.3706016760977136</v>
      </c>
      <c r="F6" s="18">
        <f t="shared" si="0"/>
        <v>8.3786757618208032</v>
      </c>
      <c r="G6" s="10">
        <f t="shared" ref="G6:G24" si="2">100*ABS(F6-8.5242)/8.5242</f>
        <v>1.7071893923089232</v>
      </c>
      <c r="H6" s="17">
        <f>100*ABS(F6-F5)/F6</f>
        <v>0.91553584103602881</v>
      </c>
    </row>
    <row r="7" spans="1:8" ht="26.25" x14ac:dyDescent="0.4">
      <c r="A7" s="1">
        <v>4</v>
      </c>
      <c r="B7" s="5">
        <f t="shared" ref="B7:B16" si="3">F6</f>
        <v>8.3786757618208032</v>
      </c>
      <c r="C7" s="5">
        <v>8.6</v>
      </c>
      <c r="D7" s="14">
        <f t="shared" si="1"/>
        <v>2.4484908648512249</v>
      </c>
      <c r="E7" s="14">
        <f t="shared" si="1"/>
        <v>-8.3706016760977136</v>
      </c>
      <c r="F7" s="18">
        <f t="shared" si="0"/>
        <v>8.4287641008659548</v>
      </c>
      <c r="G7" s="10">
        <f t="shared" si="2"/>
        <v>1.1195877517426338</v>
      </c>
      <c r="H7" s="17">
        <f t="shared" ref="H7:H15" si="4">100*ABS(F7-F6)/F7</f>
        <v>0.5942548450253301</v>
      </c>
    </row>
    <row r="8" spans="1:8" ht="26.25" x14ac:dyDescent="0.4">
      <c r="A8" s="1">
        <v>5</v>
      </c>
      <c r="B8" s="5">
        <f t="shared" si="3"/>
        <v>8.4287641008659548</v>
      </c>
      <c r="C8" s="5">
        <v>8.6</v>
      </c>
      <c r="D8" s="14">
        <f t="shared" si="1"/>
        <v>1.9824899112299836</v>
      </c>
      <c r="E8" s="14">
        <f t="shared" si="1"/>
        <v>-8.3706016760977136</v>
      </c>
      <c r="F8" s="18">
        <f t="shared" si="0"/>
        <v>8.4615536729092629</v>
      </c>
      <c r="G8" s="10">
        <f t="shared" si="2"/>
        <v>0.73492324312824175</v>
      </c>
      <c r="H8" s="17">
        <f t="shared" si="4"/>
        <v>0.38751242751420445</v>
      </c>
    </row>
    <row r="9" spans="1:8" ht="26.25" x14ac:dyDescent="0.4">
      <c r="A9" s="1">
        <v>6</v>
      </c>
      <c r="B9" s="5">
        <f t="shared" si="3"/>
        <v>8.4615536729092629</v>
      </c>
      <c r="C9" s="5">
        <v>8.6</v>
      </c>
      <c r="D9" s="14">
        <f t="shared" si="1"/>
        <v>1.5386041221447471</v>
      </c>
      <c r="E9" s="14">
        <f t="shared" si="1"/>
        <v>-8.3706016760977136</v>
      </c>
      <c r="F9" s="18">
        <f t="shared" si="0"/>
        <v>8.4830502583970109</v>
      </c>
      <c r="G9" s="10">
        <f t="shared" si="2"/>
        <v>0.48274021729886163</v>
      </c>
      <c r="H9" s="17">
        <f t="shared" si="4"/>
        <v>0.25340632004943581</v>
      </c>
    </row>
    <row r="10" spans="1:8" ht="27" thickBot="1" x14ac:dyDescent="0.45">
      <c r="A10" s="2">
        <v>7</v>
      </c>
      <c r="B10" s="5">
        <f t="shared" si="3"/>
        <v>8.4830502583970109</v>
      </c>
      <c r="C10" s="5">
        <v>8.6</v>
      </c>
      <c r="D10" s="14">
        <f t="shared" si="1"/>
        <v>1.1480585417219693</v>
      </c>
      <c r="E10" s="14">
        <f t="shared" si="1"/>
        <v>-8.3706016760977136</v>
      </c>
      <c r="F10" s="18">
        <f t="shared" si="0"/>
        <v>8.497155725629483</v>
      </c>
      <c r="G10" s="10">
        <f t="shared" si="2"/>
        <v>0.31726466261370551</v>
      </c>
      <c r="H10" s="17">
        <f t="shared" si="4"/>
        <v>0.16600222107177073</v>
      </c>
    </row>
    <row r="11" spans="1:8" ht="26.25" x14ac:dyDescent="0.4">
      <c r="A11" s="1">
        <v>8</v>
      </c>
      <c r="B11" s="5">
        <f t="shared" si="3"/>
        <v>8.497155725629483</v>
      </c>
      <c r="C11" s="5">
        <v>8.6</v>
      </c>
      <c r="D11" s="14">
        <f t="shared" si="1"/>
        <v>0.8283300444754782</v>
      </c>
      <c r="E11" s="14">
        <f t="shared" si="1"/>
        <v>-8.3706016760977136</v>
      </c>
      <c r="F11" s="18">
        <f t="shared" si="0"/>
        <v>8.5064164751329123</v>
      </c>
      <c r="G11" s="10">
        <f t="shared" si="2"/>
        <v>0.20862397488430723</v>
      </c>
      <c r="H11" s="17">
        <f t="shared" si="4"/>
        <v>0.10886781208634236</v>
      </c>
    </row>
    <row r="12" spans="1:8" ht="27" thickBot="1" x14ac:dyDescent="0.45">
      <c r="A12" s="2">
        <v>9</v>
      </c>
      <c r="B12" s="5">
        <f>F11</f>
        <v>8.5064164751329123</v>
      </c>
      <c r="C12" s="5">
        <v>8.6</v>
      </c>
      <c r="D12" s="14">
        <f t="shared" si="1"/>
        <v>0.58183566616177096</v>
      </c>
      <c r="E12" s="14">
        <f t="shared" si="1"/>
        <v>-8.3706016760977136</v>
      </c>
      <c r="F12" s="18">
        <f t="shared" si="0"/>
        <v>8.5124986436476</v>
      </c>
      <c r="G12" s="10">
        <f t="shared" si="2"/>
        <v>0.13727219389972592</v>
      </c>
      <c r="H12" s="17">
        <f t="shared" si="4"/>
        <v>7.144986177738144E-2</v>
      </c>
    </row>
    <row r="13" spans="1:8" ht="26.25" x14ac:dyDescent="0.4">
      <c r="A13" s="1">
        <v>10</v>
      </c>
      <c r="B13" s="5">
        <f t="shared" si="3"/>
        <v>8.5124986436476</v>
      </c>
      <c r="C13" s="5">
        <v>8.6</v>
      </c>
      <c r="D13" s="14">
        <f t="shared" si="1"/>
        <v>0.40050656788380712</v>
      </c>
      <c r="E13" s="14">
        <f t="shared" si="1"/>
        <v>-8.3706016760977136</v>
      </c>
      <c r="F13" s="18">
        <f t="shared" si="0"/>
        <v>8.5164941328084964</v>
      </c>
      <c r="G13" s="10">
        <f t="shared" si="2"/>
        <v>9.0399887279791785E-2</v>
      </c>
      <c r="H13" s="17">
        <f t="shared" si="4"/>
        <v>4.691471747164614E-2</v>
      </c>
    </row>
    <row r="14" spans="1:8" ht="27" thickBot="1" x14ac:dyDescent="0.45">
      <c r="A14" s="2">
        <v>11</v>
      </c>
      <c r="B14" s="5">
        <f t="shared" si="3"/>
        <v>8.5164941328084964</v>
      </c>
      <c r="C14" s="5">
        <v>8.6</v>
      </c>
      <c r="D14" s="14">
        <f t="shared" si="1"/>
        <v>0.27167980053117802</v>
      </c>
      <c r="E14" s="14">
        <f t="shared" si="1"/>
        <v>-8.3706016760977136</v>
      </c>
      <c r="F14" s="18">
        <f t="shared" si="0"/>
        <v>8.5191192332988148</v>
      </c>
      <c r="G14" s="10">
        <f t="shared" si="2"/>
        <v>5.9604029717576119E-2</v>
      </c>
      <c r="H14" s="17">
        <f t="shared" si="4"/>
        <v>3.0814224081494444E-2</v>
      </c>
    </row>
    <row r="15" spans="1:8" ht="26.25" x14ac:dyDescent="0.4">
      <c r="A15" s="1">
        <v>12</v>
      </c>
      <c r="B15" s="5">
        <f t="shared" si="3"/>
        <v>8.5191192332988148</v>
      </c>
      <c r="C15" s="5">
        <v>8.6</v>
      </c>
      <c r="D15" s="25">
        <f t="shared" si="1"/>
        <v>0.18240533941053894</v>
      </c>
      <c r="E15" s="25">
        <f t="shared" si="1"/>
        <v>-8.3706016760977136</v>
      </c>
      <c r="F15" s="18">
        <f t="shared" si="0"/>
        <v>8.5208441335210594</v>
      </c>
      <c r="G15" s="10">
        <f t="shared" si="2"/>
        <v>3.9368697108714462E-2</v>
      </c>
      <c r="H15" s="24">
        <f t="shared" si="4"/>
        <v>2.0243302133163263E-2</v>
      </c>
    </row>
    <row r="16" spans="1:8" ht="26.25" x14ac:dyDescent="0.4">
      <c r="A16" s="1">
        <v>13</v>
      </c>
      <c r="B16" s="5">
        <f t="shared" si="3"/>
        <v>8.5208441335210594</v>
      </c>
      <c r="C16" s="5">
        <v>8.6</v>
      </c>
      <c r="D16" s="25">
        <f t="shared" ref="D16" si="5">B16/2 - TAN(2*B16)</f>
        <v>0.12160373894729481</v>
      </c>
      <c r="E16" s="25">
        <f t="shared" ref="E16" si="6">C16/2 - TAN(2*C16)</f>
        <v>-8.3706016760977136</v>
      </c>
      <c r="F16" s="18">
        <f t="shared" si="0"/>
        <v>8.5219776022553884</v>
      </c>
      <c r="G16" s="10">
        <f t="shared" si="2"/>
        <v>2.6071628359401248E-2</v>
      </c>
      <c r="H16" s="24">
        <f t="shared" ref="H16" si="7">100*ABS(F16-F15)/F16</f>
        <v>1.3300536415737335E-2</v>
      </c>
    </row>
    <row r="17" spans="1:8" ht="26.25" x14ac:dyDescent="0.4">
      <c r="A17" s="1">
        <v>14</v>
      </c>
      <c r="B17" s="5">
        <f t="shared" ref="B17:B18" si="8">F16</f>
        <v>8.5219776022553884</v>
      </c>
      <c r="C17" s="5">
        <v>8.6</v>
      </c>
      <c r="D17" s="25">
        <f t="shared" ref="D17:D18" si="9">B17/2 - TAN(2*B17)</f>
        <v>8.068197702147728E-2</v>
      </c>
      <c r="E17" s="25">
        <f t="shared" ref="E17:E18" si="10">C17/2 - TAN(2*C17)</f>
        <v>-8.3706016760977136</v>
      </c>
      <c r="F17" s="18">
        <f t="shared" si="0"/>
        <v>8.522722459671181</v>
      </c>
      <c r="G17" s="10">
        <f t="shared" si="2"/>
        <v>1.7333477966488531E-2</v>
      </c>
      <c r="H17" s="24">
        <f t="shared" ref="H17:H18" si="11">100*ABS(F17-F16)/F17</f>
        <v>8.73966528086852E-3</v>
      </c>
    </row>
    <row r="18" spans="1:8" ht="26.25" x14ac:dyDescent="0.4">
      <c r="A18" s="1">
        <v>15</v>
      </c>
      <c r="B18" s="5">
        <f t="shared" si="8"/>
        <v>8.522722459671181</v>
      </c>
      <c r="C18" s="5">
        <v>8.6</v>
      </c>
      <c r="D18" s="25">
        <f t="shared" si="9"/>
        <v>5.3359486512286836E-2</v>
      </c>
      <c r="E18" s="25">
        <f t="shared" si="10"/>
        <v>-8.3706016760977136</v>
      </c>
      <c r="F18" s="18">
        <f t="shared" si="0"/>
        <v>8.523211955027497</v>
      </c>
      <c r="G18" s="10">
        <f t="shared" si="2"/>
        <v>1.1591058075872079E-2</v>
      </c>
      <c r="H18" s="24">
        <f t="shared" si="11"/>
        <v>5.743085575000798E-3</v>
      </c>
    </row>
    <row r="19" spans="1:8" ht="26.25" x14ac:dyDescent="0.4">
      <c r="A19" s="1">
        <v>16</v>
      </c>
      <c r="B19" s="5">
        <f t="shared" ref="B19" si="12">F18</f>
        <v>8.523211955027497</v>
      </c>
      <c r="C19" s="5">
        <v>8.6</v>
      </c>
      <c r="D19" s="25">
        <f t="shared" ref="D19" si="13">B19/2 - TAN(2*B19)</f>
        <v>3.5214216820266486E-2</v>
      </c>
      <c r="E19" s="25">
        <f t="shared" ref="E19" si="14">C19/2 - TAN(2*C19)</f>
        <v>-8.3706016760977136</v>
      </c>
      <c r="F19" s="18">
        <f t="shared" si="0"/>
        <v>8.5235336407388314</v>
      </c>
      <c r="G19" s="10">
        <f t="shared" si="2"/>
        <v>7.8172645077437368E-3</v>
      </c>
      <c r="H19" s="24">
        <f t="shared" ref="H19" si="15">100*ABS(F19-F18)/F19</f>
        <v>3.7740885986168541E-3</v>
      </c>
    </row>
    <row r="20" spans="1:8" ht="26.25" x14ac:dyDescent="0.4">
      <c r="A20" s="1">
        <v>17</v>
      </c>
      <c r="B20" s="5">
        <f t="shared" ref="B20:B21" si="16">F19</f>
        <v>8.5235336407388314</v>
      </c>
      <c r="C20" s="5">
        <v>8.6</v>
      </c>
      <c r="D20" s="25">
        <f t="shared" ref="D20:D21" si="17">B20/2 - TAN(2*B20)</f>
        <v>2.3206448882816311E-2</v>
      </c>
      <c r="E20" s="25">
        <f t="shared" ref="E20:E21" si="18">C20/2 - TAN(2*C20)</f>
        <v>-8.3706016760977136</v>
      </c>
      <c r="F20" s="18">
        <f t="shared" si="0"/>
        <v>8.5237450480799364</v>
      </c>
      <c r="G20" s="10">
        <f t="shared" si="2"/>
        <v>5.3371802640020376E-3</v>
      </c>
      <c r="H20" s="24">
        <f t="shared" ref="H20:H21" si="19">100*ABS(F20-F19)/F20</f>
        <v>2.4802166173735055E-3</v>
      </c>
    </row>
    <row r="21" spans="1:8" ht="26.25" x14ac:dyDescent="0.4">
      <c r="A21" s="1">
        <v>18</v>
      </c>
      <c r="B21" s="5">
        <f t="shared" si="16"/>
        <v>8.5237450480799364</v>
      </c>
      <c r="C21" s="5">
        <v>8.6</v>
      </c>
      <c r="D21" s="25">
        <f t="shared" si="17"/>
        <v>1.527890844588331E-2</v>
      </c>
      <c r="E21" s="25">
        <f t="shared" si="18"/>
        <v>-8.3706016760977136</v>
      </c>
      <c r="F21" s="18">
        <f t="shared" si="0"/>
        <v>8.5238839830930431</v>
      </c>
      <c r="G21" s="10">
        <f t="shared" si="2"/>
        <v>3.7072910883997629E-3</v>
      </c>
      <c r="H21" s="24">
        <f t="shared" si="19"/>
        <v>1.6299496025786364E-3</v>
      </c>
    </row>
    <row r="22" spans="1:8" ht="26.25" x14ac:dyDescent="0.4">
      <c r="A22" s="1">
        <v>19</v>
      </c>
      <c r="B22" s="5">
        <f t="shared" ref="B22:B24" si="20">F21</f>
        <v>8.5238839830930431</v>
      </c>
      <c r="C22" s="5">
        <v>8.6</v>
      </c>
      <c r="D22" s="25">
        <f t="shared" ref="D22:D24" si="21">B22/2 - TAN(2*B22)</f>
        <v>1.0053272512491773E-2</v>
      </c>
      <c r="E22" s="25">
        <f t="shared" ref="E22:E24" si="22">C22/2 - TAN(2*C22)</f>
        <v>-8.3706016760977136</v>
      </c>
      <c r="F22" s="18">
        <f t="shared" ref="F22:F24" si="23">C22+(E22*(B22-C22))/(E22-D22)</f>
        <v>8.5239752904031789</v>
      </c>
      <c r="G22" s="10">
        <f t="shared" si="2"/>
        <v>2.6361370782187915E-3</v>
      </c>
      <c r="H22" s="24">
        <f t="shared" ref="H22:H24" si="24">100*ABS(F22-F21)/F22</f>
        <v>1.0711822480133865E-3</v>
      </c>
    </row>
    <row r="23" spans="1:8" ht="26.25" x14ac:dyDescent="0.4">
      <c r="A23" s="1">
        <v>20</v>
      </c>
      <c r="B23" s="5">
        <f t="shared" si="20"/>
        <v>8.5239752904031789</v>
      </c>
      <c r="C23" s="5">
        <v>8.6</v>
      </c>
      <c r="D23" s="25">
        <f t="shared" si="21"/>
        <v>6.6121952661415406E-3</v>
      </c>
      <c r="E23" s="25">
        <f t="shared" si="22"/>
        <v>-8.3706016760977136</v>
      </c>
      <c r="F23" s="18">
        <f t="shared" si="23"/>
        <v>8.524035297254219</v>
      </c>
      <c r="G23" s="10">
        <f t="shared" si="2"/>
        <v>1.9321783367518084E-3</v>
      </c>
      <c r="H23" s="24">
        <f t="shared" si="24"/>
        <v>7.0397234346810051E-4</v>
      </c>
    </row>
    <row r="24" spans="1:8" ht="26.25" x14ac:dyDescent="0.4">
      <c r="A24" s="1">
        <v>21</v>
      </c>
      <c r="B24" s="48">
        <f t="shared" si="20"/>
        <v>8.524035297254219</v>
      </c>
      <c r="C24" s="19">
        <v>8.6</v>
      </c>
      <c r="D24" s="49">
        <f t="shared" si="21"/>
        <v>4.3477786638685956E-3</v>
      </c>
      <c r="E24" s="49">
        <f t="shared" si="22"/>
        <v>-8.3706016760977136</v>
      </c>
      <c r="F24" s="23">
        <f t="shared" si="23"/>
        <v>8.5240747336371587</v>
      </c>
      <c r="G24" s="22">
        <f t="shared" si="2"/>
        <v>1.4695380545002919E-3</v>
      </c>
      <c r="H24" s="50">
        <f t="shared" si="24"/>
        <v>4.6264708102643014E-4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F99EA-2EFF-4C64-B414-2FE639943381}">
  <dimension ref="A1:H18"/>
  <sheetViews>
    <sheetView zoomScale="85" zoomScaleNormal="85" workbookViewId="0">
      <selection activeCell="G5" sqref="G5"/>
    </sheetView>
  </sheetViews>
  <sheetFormatPr defaultRowHeight="15" x14ac:dyDescent="0.25"/>
  <cols>
    <col min="1" max="1" width="5.5703125" bestFit="1" customWidth="1"/>
    <col min="2" max="2" width="14.7109375" style="11" bestFit="1" customWidth="1"/>
    <col min="3" max="3" width="16.7109375" style="11" bestFit="1" customWidth="1"/>
    <col min="4" max="5" width="18.85546875" style="11" bestFit="1" customWidth="1"/>
    <col min="6" max="6" width="16.7109375" style="11" bestFit="1" customWidth="1"/>
    <col min="7" max="7" width="18.85546875" style="11" bestFit="1" customWidth="1"/>
    <col min="8" max="8" width="13.85546875" bestFit="1" customWidth="1"/>
  </cols>
  <sheetData>
    <row r="1" spans="1:8" ht="36" customHeight="1" x14ac:dyDescent="0.4">
      <c r="A1" s="55" t="s">
        <v>19</v>
      </c>
      <c r="B1" s="55"/>
      <c r="C1" s="55"/>
      <c r="D1" s="55"/>
      <c r="E1" s="55"/>
      <c r="F1" s="55"/>
      <c r="G1" s="55"/>
      <c r="H1" s="55"/>
    </row>
    <row r="2" spans="1:8" ht="21" thickBot="1" x14ac:dyDescent="0.3">
      <c r="A2" s="56" t="s">
        <v>17</v>
      </c>
      <c r="B2" s="57"/>
      <c r="C2" s="57"/>
      <c r="D2" s="57"/>
      <c r="E2" s="57"/>
      <c r="F2" s="57"/>
      <c r="G2" s="57"/>
      <c r="H2" s="57"/>
    </row>
    <row r="3" spans="1:8" ht="29.25" x14ac:dyDescent="0.25">
      <c r="A3" s="3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5" t="s">
        <v>7</v>
      </c>
    </row>
    <row r="4" spans="1:8" ht="26.25" x14ac:dyDescent="0.4">
      <c r="A4" s="1">
        <v>1</v>
      </c>
      <c r="B4" s="10">
        <v>3</v>
      </c>
      <c r="C4" s="10">
        <v>4.5999999999999996</v>
      </c>
      <c r="D4" s="10">
        <f>B4 - TAN(B4)</f>
        <v>3.1425465430742778</v>
      </c>
      <c r="E4" s="10">
        <f>C4 - TAN(C4)</f>
        <v>-4.2601748956480456</v>
      </c>
      <c r="F4" s="18">
        <f xml:space="preserve"> C4 +(E4*(B4-C4)/(E4-D4))</f>
        <v>3.6792197316270578</v>
      </c>
      <c r="G4" s="10">
        <f>100*ABS(F4-4.4934)/4.4934</f>
        <v>18.119470075509469</v>
      </c>
      <c r="H4" s="16"/>
    </row>
    <row r="5" spans="1:8" ht="26.25" x14ac:dyDescent="0.4">
      <c r="A5" s="1">
        <v>2</v>
      </c>
      <c r="B5" s="10">
        <f>F4</f>
        <v>3.6792197316270578</v>
      </c>
      <c r="C5" s="10">
        <v>4.5999999999999996</v>
      </c>
      <c r="D5" s="10">
        <f t="shared" ref="D5:D15" si="0">B5 - TAN(B5)</f>
        <v>3.0830110834857525</v>
      </c>
      <c r="E5" s="10">
        <f>C5 - TAN(C5)</f>
        <v>-4.2601748956480456</v>
      </c>
      <c r="F5" s="18">
        <f t="shared" ref="F5:F17" si="1" xml:space="preserve"> C5 +(E5*(B5-C5)/(E5-D5))</f>
        <v>4.0658061235440481</v>
      </c>
      <c r="G5" s="10">
        <f>100*ABS(F5-4.4934)/4.4934</f>
        <v>9.5160430065418637</v>
      </c>
      <c r="H5" s="17">
        <f>100*ABS(F5-F4)/F5</f>
        <v>9.5082347797738542</v>
      </c>
    </row>
    <row r="6" spans="1:8" ht="26.25" x14ac:dyDescent="0.4">
      <c r="A6" s="1">
        <v>3</v>
      </c>
      <c r="B6" s="10">
        <f t="shared" ref="B6:B15" si="2">F5</f>
        <v>4.0658061235440481</v>
      </c>
      <c r="C6" s="10">
        <v>4.5999999999999996</v>
      </c>
      <c r="D6" s="10">
        <f t="shared" si="0"/>
        <v>2.7409981975658488</v>
      </c>
      <c r="E6" s="10">
        <f t="shared" ref="E6:E15" si="3">C6 - TAN(C6)</f>
        <v>-4.2601748956480456</v>
      </c>
      <c r="F6" s="18">
        <f t="shared" si="1"/>
        <v>4.2749459966798407</v>
      </c>
      <c r="G6" s="10">
        <f t="shared" ref="G6:G18" si="4">100*ABS(F6-4.4934)/4.4934</f>
        <v>4.8616638474242135</v>
      </c>
      <c r="H6" s="17">
        <f>100*ABS(F6-F5)/F6</f>
        <v>4.8922225754014699</v>
      </c>
    </row>
    <row r="7" spans="1:8" ht="26.25" x14ac:dyDescent="0.4">
      <c r="A7" s="1">
        <v>4</v>
      </c>
      <c r="B7" s="10">
        <f>F6</f>
        <v>4.2749459966798407</v>
      </c>
      <c r="C7" s="10">
        <v>4.5999999999999996</v>
      </c>
      <c r="D7" s="10">
        <f t="shared" si="0"/>
        <v>2.1366428475726957</v>
      </c>
      <c r="E7" s="10">
        <f t="shared" si="3"/>
        <v>-4.2601748956480456</v>
      </c>
      <c r="F7" s="18">
        <f t="shared" si="1"/>
        <v>4.3835194060137139</v>
      </c>
      <c r="G7" s="10">
        <f t="shared" si="4"/>
        <v>2.4453775311854353</v>
      </c>
      <c r="H7" s="17">
        <f t="shared" ref="H7:H15" si="5">100*ABS(F7-F6)/F7</f>
        <v>2.4768547661708151</v>
      </c>
    </row>
    <row r="8" spans="1:8" ht="26.25" x14ac:dyDescent="0.4">
      <c r="A8" s="1">
        <v>5</v>
      </c>
      <c r="B8" s="10">
        <f t="shared" si="2"/>
        <v>4.3835194060137139</v>
      </c>
      <c r="C8" s="10">
        <v>4.5999999999999996</v>
      </c>
      <c r="D8" s="10">
        <f t="shared" si="0"/>
        <v>1.4532221378619812</v>
      </c>
      <c r="E8" s="10">
        <f t="shared" si="3"/>
        <v>-4.2601748956480456</v>
      </c>
      <c r="F8" s="18">
        <f t="shared" si="1"/>
        <v>4.4385819878285666</v>
      </c>
      <c r="G8" s="10">
        <f t="shared" si="4"/>
        <v>1.2199673336768075</v>
      </c>
      <c r="H8" s="17">
        <f t="shared" si="5"/>
        <v>1.240544434367659</v>
      </c>
    </row>
    <row r="9" spans="1:8" ht="26.25" x14ac:dyDescent="0.4">
      <c r="A9" s="1">
        <v>6</v>
      </c>
      <c r="B9" s="10">
        <f t="shared" si="2"/>
        <v>4.4385819878285666</v>
      </c>
      <c r="C9" s="10">
        <v>4.5999999999999996</v>
      </c>
      <c r="D9" s="10">
        <f t="shared" si="0"/>
        <v>0.87810275490138912</v>
      </c>
      <c r="E9" s="10">
        <f t="shared" si="3"/>
        <v>-4.2601748956480456</v>
      </c>
      <c r="F9" s="18">
        <f t="shared" si="1"/>
        <v>4.4661674183596096</v>
      </c>
      <c r="G9" s="10">
        <f t="shared" si="4"/>
        <v>0.60605736503295193</v>
      </c>
      <c r="H9" s="17">
        <f t="shared" si="5"/>
        <v>0.61765330197081891</v>
      </c>
    </row>
    <row r="10" spans="1:8" ht="27" thickBot="1" x14ac:dyDescent="0.45">
      <c r="A10" s="2">
        <v>7</v>
      </c>
      <c r="B10" s="10">
        <f t="shared" si="2"/>
        <v>4.4661674183596096</v>
      </c>
      <c r="C10" s="10">
        <v>4.5999999999999996</v>
      </c>
      <c r="D10" s="10">
        <f t="shared" si="0"/>
        <v>0.48719218382429519</v>
      </c>
      <c r="E10" s="10">
        <f t="shared" si="3"/>
        <v>-4.2601748956480456</v>
      </c>
      <c r="F10" s="18">
        <f t="shared" si="1"/>
        <v>4.4799018076799886</v>
      </c>
      <c r="G10" s="10">
        <f t="shared" si="4"/>
        <v>0.30040041661128997</v>
      </c>
      <c r="H10" s="17">
        <f t="shared" si="5"/>
        <v>0.30657790973975835</v>
      </c>
    </row>
    <row r="11" spans="1:8" ht="26.25" x14ac:dyDescent="0.4">
      <c r="A11" s="1">
        <v>8</v>
      </c>
      <c r="B11" s="10">
        <f t="shared" si="2"/>
        <v>4.4799018076799886</v>
      </c>
      <c r="C11" s="10">
        <v>4.5999999999999996</v>
      </c>
      <c r="D11" s="10">
        <f t="shared" si="0"/>
        <v>0.25636564434689291</v>
      </c>
      <c r="E11" s="10">
        <f t="shared" si="3"/>
        <v>-4.2601748956480456</v>
      </c>
      <c r="F11" s="18">
        <f t="shared" si="1"/>
        <v>4.486718761980824</v>
      </c>
      <c r="G11" s="10">
        <f t="shared" si="4"/>
        <v>0.14869003469925457</v>
      </c>
      <c r="H11" s="17">
        <f t="shared" si="5"/>
        <v>0.15193629604334299</v>
      </c>
    </row>
    <row r="12" spans="1:8" ht="27" thickBot="1" x14ac:dyDescent="0.45">
      <c r="A12" s="2">
        <v>9</v>
      </c>
      <c r="B12" s="10">
        <f t="shared" si="2"/>
        <v>4.486718761980824</v>
      </c>
      <c r="C12" s="10">
        <v>4.5999999999999996</v>
      </c>
      <c r="D12" s="10">
        <f t="shared" si="0"/>
        <v>0.13095392632419234</v>
      </c>
      <c r="E12" s="10">
        <f t="shared" si="3"/>
        <v>-4.2601748956480456</v>
      </c>
      <c r="F12" s="18">
        <f t="shared" si="1"/>
        <v>4.4900970784682039</v>
      </c>
      <c r="G12" s="10">
        <f t="shared" si="4"/>
        <v>7.3506065157705594E-2</v>
      </c>
      <c r="H12" s="17">
        <f t="shared" si="5"/>
        <v>7.5239274972034115E-2</v>
      </c>
    </row>
    <row r="13" spans="1:8" ht="26.25" x14ac:dyDescent="0.4">
      <c r="A13" s="1">
        <v>10</v>
      </c>
      <c r="B13" s="10">
        <f t="shared" si="2"/>
        <v>4.4900970784682039</v>
      </c>
      <c r="C13" s="10">
        <v>4.5999999999999996</v>
      </c>
      <c r="D13" s="10">
        <f t="shared" si="0"/>
        <v>6.5850199784164509E-2</v>
      </c>
      <c r="E13" s="10">
        <f t="shared" si="3"/>
        <v>-4.2601748956480456</v>
      </c>
      <c r="F13" s="18">
        <f t="shared" si="1"/>
        <v>4.4917700066598076</v>
      </c>
      <c r="G13" s="10">
        <f t="shared" si="4"/>
        <v>3.6275277967522321E-2</v>
      </c>
      <c r="H13" s="17">
        <f t="shared" si="5"/>
        <v>3.7244297662687463E-2</v>
      </c>
    </row>
    <row r="14" spans="1:8" ht="27" thickBot="1" x14ac:dyDescent="0.45">
      <c r="A14" s="2">
        <v>11</v>
      </c>
      <c r="B14" s="10">
        <f t="shared" si="2"/>
        <v>4.4917700066598076</v>
      </c>
      <c r="C14" s="10">
        <v>4.5999999999999996</v>
      </c>
      <c r="D14" s="10">
        <f t="shared" si="0"/>
        <v>3.2847688751164839E-2</v>
      </c>
      <c r="E14" s="10">
        <f t="shared" si="3"/>
        <v>-4.2601748956480456</v>
      </c>
      <c r="F14" s="18">
        <f t="shared" si="1"/>
        <v>4.4925981190363178</v>
      </c>
      <c r="G14" s="10">
        <f t="shared" si="4"/>
        <v>1.7845750738471975E-2</v>
      </c>
      <c r="H14" s="17">
        <f t="shared" si="5"/>
        <v>1.8432816703573347E-2</v>
      </c>
    </row>
    <row r="15" spans="1:8" ht="26.25" x14ac:dyDescent="0.4">
      <c r="A15" s="1">
        <v>12</v>
      </c>
      <c r="B15" s="10">
        <f t="shared" si="2"/>
        <v>4.4925981190363178</v>
      </c>
      <c r="C15" s="10">
        <v>4.5999999999999996</v>
      </c>
      <c r="D15" s="46">
        <f t="shared" si="0"/>
        <v>1.6319074737722872E-2</v>
      </c>
      <c r="E15" s="46">
        <f t="shared" si="3"/>
        <v>-4.2601748956480456</v>
      </c>
      <c r="F15" s="18">
        <f t="shared" si="1"/>
        <v>4.4930079639547387</v>
      </c>
      <c r="G15" s="10">
        <f t="shared" si="4"/>
        <v>8.7247083558466259E-3</v>
      </c>
      <c r="H15" s="24">
        <f t="shared" si="5"/>
        <v>9.1218382364081675E-3</v>
      </c>
    </row>
    <row r="16" spans="1:8" ht="26.25" x14ac:dyDescent="0.4">
      <c r="A16" s="1">
        <v>13</v>
      </c>
      <c r="B16" s="10">
        <f t="shared" ref="B16:B17" si="6">F15</f>
        <v>4.4930079639547387</v>
      </c>
      <c r="C16" s="10">
        <v>4.5999999999999996</v>
      </c>
      <c r="D16" s="46">
        <f t="shared" ref="D16:D17" si="7">B16 - TAN(B16)</f>
        <v>8.0911345516838651E-3</v>
      </c>
      <c r="E16" s="46">
        <f t="shared" ref="E16:E17" si="8">C16 - TAN(C16)</f>
        <v>-4.2601748956480456</v>
      </c>
      <c r="F16" s="18">
        <f t="shared" si="1"/>
        <v>4.4932107833088919</v>
      </c>
      <c r="G16" s="10">
        <f t="shared" si="4"/>
        <v>4.2109914787996795E-3</v>
      </c>
      <c r="H16" s="24">
        <f t="shared" ref="H16:H17" si="9">100*ABS(F16-F15)/F16</f>
        <v>4.5139069572842786E-3</v>
      </c>
    </row>
    <row r="17" spans="1:8" ht="26.25" x14ac:dyDescent="0.4">
      <c r="A17" s="1">
        <v>14</v>
      </c>
      <c r="B17" s="10">
        <f t="shared" si="6"/>
        <v>4.4932107833088919</v>
      </c>
      <c r="C17" s="10">
        <v>4.5999999999999996</v>
      </c>
      <c r="D17" s="46">
        <f t="shared" si="7"/>
        <v>4.0076298997098192E-3</v>
      </c>
      <c r="E17" s="46">
        <f t="shared" si="8"/>
        <v>-4.2601748956480456</v>
      </c>
      <c r="F17" s="18">
        <f t="shared" si="1"/>
        <v>4.4933111476003393</v>
      </c>
      <c r="G17" s="10">
        <f t="shared" si="4"/>
        <v>1.9773979539089242E-3</v>
      </c>
      <c r="H17" s="24">
        <f t="shared" si="9"/>
        <v>2.2336376927967901E-3</v>
      </c>
    </row>
    <row r="18" spans="1:8" ht="26.25" x14ac:dyDescent="0.4">
      <c r="A18" s="1">
        <v>15</v>
      </c>
      <c r="B18" s="22">
        <f t="shared" ref="B18" si="10">F17</f>
        <v>4.4933111476003393</v>
      </c>
      <c r="C18" s="22">
        <v>4.5999999999999996</v>
      </c>
      <c r="D18" s="22">
        <f t="shared" ref="D18" si="11">B18 - TAN(B18)</f>
        <v>1.9840368907786399E-3</v>
      </c>
      <c r="E18" s="22">
        <f t="shared" ref="E18" si="12">C18 - TAN(C18)</f>
        <v>-4.2601748956480456</v>
      </c>
      <c r="F18" s="23">
        <f xml:space="preserve"> C18 +(E18*(B18-C18)/(E18-D18))</f>
        <v>4.4933608113088841</v>
      </c>
      <c r="G18" s="22">
        <f t="shared" si="4"/>
        <v>8.7213893969349734E-4</v>
      </c>
      <c r="H18" s="21">
        <f t="shared" ref="H18" si="13">100*ABS(F18-F17)/F18</f>
        <v>1.1052686536937438E-3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37AA-239A-4FC6-A49E-6DEE505B458A}">
  <dimension ref="A1:H20"/>
  <sheetViews>
    <sheetView workbookViewId="0">
      <selection activeCell="G5" sqref="G5"/>
    </sheetView>
  </sheetViews>
  <sheetFormatPr defaultRowHeight="15" x14ac:dyDescent="0.25"/>
  <cols>
    <col min="1" max="1" width="5.5703125" bestFit="1" customWidth="1"/>
    <col min="2" max="2" width="12.5703125" style="11" bestFit="1" customWidth="1"/>
    <col min="3" max="3" width="16.7109375" bestFit="1" customWidth="1"/>
    <col min="4" max="4" width="15.5703125" customWidth="1"/>
    <col min="5" max="5" width="13.85546875" bestFit="1" customWidth="1"/>
    <col min="6" max="6" width="14.7109375" style="11" bestFit="1" customWidth="1"/>
    <col min="7" max="7" width="16.7109375" bestFit="1" customWidth="1"/>
    <col min="8" max="8" width="13.85546875" bestFit="1" customWidth="1"/>
  </cols>
  <sheetData>
    <row r="1" spans="1:8" ht="27.75" x14ac:dyDescent="0.4">
      <c r="A1" s="55" t="s">
        <v>19</v>
      </c>
      <c r="B1" s="55"/>
      <c r="C1" s="55"/>
      <c r="D1" s="55"/>
      <c r="E1" s="55"/>
      <c r="F1" s="55"/>
      <c r="G1" s="55"/>
      <c r="H1" s="55"/>
    </row>
    <row r="2" spans="1:8" ht="21" thickBot="1" x14ac:dyDescent="0.3">
      <c r="A2" s="56" t="s">
        <v>13</v>
      </c>
      <c r="B2" s="57"/>
      <c r="C2" s="57"/>
      <c r="D2" s="57"/>
      <c r="E2" s="57"/>
      <c r="F2" s="57"/>
      <c r="G2" s="57"/>
      <c r="H2" s="57"/>
    </row>
    <row r="3" spans="1:8" ht="29.25" x14ac:dyDescent="0.25">
      <c r="A3" s="3" t="s">
        <v>0</v>
      </c>
      <c r="B3" s="9" t="s">
        <v>1</v>
      </c>
      <c r="C3" s="4" t="s">
        <v>2</v>
      </c>
      <c r="D3" s="8" t="s">
        <v>3</v>
      </c>
      <c r="E3" s="8" t="s">
        <v>4</v>
      </c>
      <c r="F3" s="9" t="s">
        <v>5</v>
      </c>
      <c r="G3" s="9" t="s">
        <v>6</v>
      </c>
      <c r="H3" s="15" t="s">
        <v>7</v>
      </c>
    </row>
    <row r="4" spans="1:8" ht="26.25" x14ac:dyDescent="0.4">
      <c r="A4" s="1">
        <v>1</v>
      </c>
      <c r="B4" s="10">
        <v>7</v>
      </c>
      <c r="C4" s="5">
        <v>7.8</v>
      </c>
      <c r="D4" s="7">
        <f>B4 - TAN(B4)</f>
        <v>6.1285520172756813</v>
      </c>
      <c r="E4" s="7">
        <f>C4 - TAN(C4)</f>
        <v>-10.706821649460728</v>
      </c>
      <c r="F4" s="18">
        <f xml:space="preserve"> C4 +(E4*(B4-C4)/(E4-D4))</f>
        <v>7.2912226191633422</v>
      </c>
      <c r="G4" s="10">
        <f>100*ABS(F4-7.7253)/7.7253</f>
        <v>5.6189064610650412</v>
      </c>
      <c r="H4" s="16"/>
    </row>
    <row r="5" spans="1:8" ht="26.25" x14ac:dyDescent="0.4">
      <c r="A5" s="1">
        <v>2</v>
      </c>
      <c r="B5" s="10">
        <f>F4</f>
        <v>7.2912226191633422</v>
      </c>
      <c r="C5" s="5">
        <v>7.8</v>
      </c>
      <c r="D5" s="7">
        <f t="shared" ref="D5:E16" si="0">B5 - TAN(B5)</f>
        <v>5.7059333267191459</v>
      </c>
      <c r="E5" s="7">
        <f>C5 - TAN(C5)</f>
        <v>-10.706821649460728</v>
      </c>
      <c r="F5" s="18">
        <f t="shared" ref="F5:F16" si="1" xml:space="preserve"> C5 +(E5*(B5-C5)/(E5-D5))</f>
        <v>7.4681002864050701</v>
      </c>
      <c r="G5" s="10">
        <f>100*ABS(F5-7.7253)/7.7253</f>
        <v>3.3293168368209618</v>
      </c>
      <c r="H5" s="17">
        <f>100*ABS(F5-F4)/F5</f>
        <v>2.368442581893496</v>
      </c>
    </row>
    <row r="6" spans="1:8" ht="26.25" x14ac:dyDescent="0.4">
      <c r="A6" s="1">
        <v>3</v>
      </c>
      <c r="B6" s="10">
        <f t="shared" ref="B6:B16" si="2">F5</f>
        <v>7.4681002864050701</v>
      </c>
      <c r="C6" s="5">
        <v>7.8</v>
      </c>
      <c r="D6" s="7">
        <f t="shared" si="0"/>
        <v>5.0065524938209087</v>
      </c>
      <c r="E6" s="7">
        <f t="shared" si="0"/>
        <v>-10.706821649460728</v>
      </c>
      <c r="F6" s="18">
        <f t="shared" si="1"/>
        <v>7.5738492696371402</v>
      </c>
      <c r="G6" s="10">
        <f t="shared" ref="G6:G20" si="3">100*ABS(F6-7.7253)/7.7253</f>
        <v>1.9604511198640779</v>
      </c>
      <c r="H6" s="17">
        <f>100*ABS(F6-F5)/F6</f>
        <v>1.3962382860721567</v>
      </c>
    </row>
    <row r="7" spans="1:8" ht="26.25" x14ac:dyDescent="0.4">
      <c r="A7" s="1">
        <v>4</v>
      </c>
      <c r="B7" s="10">
        <f t="shared" si="2"/>
        <v>7.5738492696371402</v>
      </c>
      <c r="C7" s="5">
        <v>7.8</v>
      </c>
      <c r="D7" s="7">
        <f t="shared" si="0"/>
        <v>4.0979778701517873</v>
      </c>
      <c r="E7" s="7">
        <f t="shared" si="0"/>
        <v>-10.706821649460728</v>
      </c>
      <c r="F7" s="18">
        <f t="shared" si="1"/>
        <v>7.6364479348279755</v>
      </c>
      <c r="G7" s="10">
        <f t="shared" si="3"/>
        <v>1.1501438801344204</v>
      </c>
      <c r="H7" s="17">
        <f t="shared" ref="H7:H16" si="4">100*ABS(F7-F6)/F7</f>
        <v>0.81973537598990232</v>
      </c>
    </row>
    <row r="8" spans="1:8" ht="26.25" x14ac:dyDescent="0.4">
      <c r="A8" s="1">
        <v>5</v>
      </c>
      <c r="B8" s="10">
        <f t="shared" si="2"/>
        <v>7.6364479348279755</v>
      </c>
      <c r="C8" s="5">
        <v>7.8</v>
      </c>
      <c r="D8" s="7">
        <f t="shared" si="0"/>
        <v>3.1122000585031246</v>
      </c>
      <c r="E8" s="7">
        <f t="shared" si="0"/>
        <v>-10.706821649460728</v>
      </c>
      <c r="F8" s="18">
        <f t="shared" si="1"/>
        <v>7.6732817105867426</v>
      </c>
      <c r="G8" s="10">
        <f t="shared" si="3"/>
        <v>0.67334976522927603</v>
      </c>
      <c r="H8" s="17">
        <f t="shared" si="4"/>
        <v>0.48002637134966597</v>
      </c>
    </row>
    <row r="9" spans="1:8" ht="26.25" x14ac:dyDescent="0.4">
      <c r="A9" s="1">
        <v>6</v>
      </c>
      <c r="B9" s="10">
        <f t="shared" si="2"/>
        <v>7.6732817105867426</v>
      </c>
      <c r="C9" s="5">
        <v>7.8</v>
      </c>
      <c r="D9" s="7">
        <f t="shared" si="0"/>
        <v>2.1996098878785055</v>
      </c>
      <c r="E9" s="7">
        <f t="shared" si="0"/>
        <v>-10.706821649460728</v>
      </c>
      <c r="F9" s="18">
        <f t="shared" si="1"/>
        <v>7.694877982303062</v>
      </c>
      <c r="G9" s="10">
        <f t="shared" si="3"/>
        <v>0.39379723372474679</v>
      </c>
      <c r="H9" s="17">
        <f t="shared" si="4"/>
        <v>0.28065775397592035</v>
      </c>
    </row>
    <row r="10" spans="1:8" ht="27" thickBot="1" x14ac:dyDescent="0.45">
      <c r="A10" s="2">
        <v>7</v>
      </c>
      <c r="B10" s="10">
        <f t="shared" si="2"/>
        <v>7.694877982303062</v>
      </c>
      <c r="C10" s="5">
        <v>7.8</v>
      </c>
      <c r="D10" s="7">
        <f t="shared" si="0"/>
        <v>1.4627913861102542</v>
      </c>
      <c r="E10" s="7">
        <f t="shared" si="0"/>
        <v>-10.706821649460728</v>
      </c>
      <c r="F10" s="18">
        <f t="shared" si="1"/>
        <v>7.7075136825121113</v>
      </c>
      <c r="G10" s="10">
        <f t="shared" si="3"/>
        <v>0.23023465092473436</v>
      </c>
      <c r="H10" s="17">
        <f t="shared" si="4"/>
        <v>0.16394002955478382</v>
      </c>
    </row>
    <row r="11" spans="1:8" ht="26.25" x14ac:dyDescent="0.4">
      <c r="A11" s="1">
        <v>8</v>
      </c>
      <c r="B11" s="10">
        <f t="shared" si="2"/>
        <v>7.7075136825121113</v>
      </c>
      <c r="C11" s="5">
        <v>7.8</v>
      </c>
      <c r="D11" s="7">
        <f t="shared" si="0"/>
        <v>0.92897415685181972</v>
      </c>
      <c r="E11" s="7">
        <f t="shared" si="0"/>
        <v>-10.706821649460728</v>
      </c>
      <c r="F11" s="18">
        <f t="shared" si="1"/>
        <v>7.7148975692903603</v>
      </c>
      <c r="G11" s="10">
        <f t="shared" si="3"/>
        <v>0.13465406792797086</v>
      </c>
      <c r="H11" s="17">
        <f t="shared" si="4"/>
        <v>9.5709459677611297E-2</v>
      </c>
    </row>
    <row r="12" spans="1:8" ht="27" thickBot="1" x14ac:dyDescent="0.45">
      <c r="A12" s="2">
        <v>9</v>
      </c>
      <c r="B12" s="10">
        <f t="shared" si="2"/>
        <v>7.7148975692903603</v>
      </c>
      <c r="C12" s="5">
        <v>7.8</v>
      </c>
      <c r="D12" s="7">
        <f t="shared" si="0"/>
        <v>0.57142253813812971</v>
      </c>
      <c r="E12" s="7">
        <f t="shared" si="0"/>
        <v>-10.706821649460728</v>
      </c>
      <c r="F12" s="18">
        <f t="shared" si="1"/>
        <v>7.7192093616357766</v>
      </c>
      <c r="G12" s="10">
        <f t="shared" si="3"/>
        <v>7.8840153317323455E-2</v>
      </c>
      <c r="H12" s="17">
        <f t="shared" si="4"/>
        <v>5.5857953106516492E-2</v>
      </c>
    </row>
    <row r="13" spans="1:8" ht="26.25" x14ac:dyDescent="0.4">
      <c r="A13" s="1">
        <v>10</v>
      </c>
      <c r="B13" s="10">
        <f t="shared" si="2"/>
        <v>7.7192093616357766</v>
      </c>
      <c r="C13" s="5">
        <v>7.8</v>
      </c>
      <c r="D13" s="7">
        <f t="shared" si="0"/>
        <v>0.34426407947396953</v>
      </c>
      <c r="E13" s="7">
        <f t="shared" si="0"/>
        <v>-10.706821649460728</v>
      </c>
      <c r="F13" s="18">
        <f t="shared" si="1"/>
        <v>7.7217261564040722</v>
      </c>
      <c r="G13" s="10">
        <f t="shared" si="3"/>
        <v>4.6261550955012831E-2</v>
      </c>
      <c r="H13" s="17">
        <f t="shared" si="4"/>
        <v>3.2593680704517861E-2</v>
      </c>
    </row>
    <row r="14" spans="1:8" ht="27" thickBot="1" x14ac:dyDescent="0.45">
      <c r="A14" s="2">
        <v>11</v>
      </c>
      <c r="B14" s="10">
        <f t="shared" si="2"/>
        <v>7.7217261564040722</v>
      </c>
      <c r="C14" s="5">
        <v>7.8</v>
      </c>
      <c r="D14" s="7">
        <f t="shared" si="0"/>
        <v>0.20473930504700188</v>
      </c>
      <c r="E14" s="7">
        <f t="shared" si="0"/>
        <v>-10.706821649460728</v>
      </c>
      <c r="F14" s="18">
        <f t="shared" si="1"/>
        <v>7.7231948493260107</v>
      </c>
      <c r="G14" s="10">
        <f t="shared" si="3"/>
        <v>2.7250083155205454E-2</v>
      </c>
      <c r="H14" s="17">
        <f t="shared" si="4"/>
        <v>1.9016649852705573E-2</v>
      </c>
    </row>
    <row r="15" spans="1:8" ht="26.25" x14ac:dyDescent="0.4">
      <c r="A15" s="1">
        <v>12</v>
      </c>
      <c r="B15" s="10">
        <f t="shared" si="2"/>
        <v>7.7231948493260107</v>
      </c>
      <c r="C15" s="5">
        <v>7.8</v>
      </c>
      <c r="D15" s="7">
        <f t="shared" si="0"/>
        <v>0.12080778519756041</v>
      </c>
      <c r="E15" s="7">
        <f t="shared" si="0"/>
        <v>-10.706821649460728</v>
      </c>
      <c r="F15" s="18">
        <f t="shared" si="1"/>
        <v>7.7240517922238707</v>
      </c>
      <c r="G15" s="10">
        <f t="shared" si="3"/>
        <v>1.6157401992532416E-2</v>
      </c>
      <c r="H15" s="24">
        <f t="shared" si="4"/>
        <v>1.1094473741394391E-2</v>
      </c>
    </row>
    <row r="16" spans="1:8" ht="26.25" x14ac:dyDescent="0.4">
      <c r="A16" s="1">
        <v>13</v>
      </c>
      <c r="B16" s="10">
        <f t="shared" si="2"/>
        <v>7.7240517922238707</v>
      </c>
      <c r="C16" s="5">
        <v>7.8</v>
      </c>
      <c r="D16" s="47">
        <f t="shared" si="0"/>
        <v>7.0949251564742966E-2</v>
      </c>
      <c r="E16" s="47">
        <f t="shared" si="0"/>
        <v>-10.706821649460728</v>
      </c>
      <c r="F16" s="18">
        <f t="shared" si="1"/>
        <v>7.7245517535376607</v>
      </c>
      <c r="G16" s="10">
        <f t="shared" si="3"/>
        <v>9.6856622052111235E-3</v>
      </c>
      <c r="H16" s="24">
        <f t="shared" si="4"/>
        <v>6.4723666788944912E-3</v>
      </c>
    </row>
    <row r="17" spans="1:8" ht="26.25" x14ac:dyDescent="0.4">
      <c r="A17" s="1">
        <v>14</v>
      </c>
      <c r="B17" s="10">
        <f t="shared" ref="B17:B19" si="5">F16</f>
        <v>7.7245517535376607</v>
      </c>
      <c r="C17" s="5">
        <v>7.8</v>
      </c>
      <c r="D17" s="47">
        <f t="shared" ref="D17:D20" si="6">B17 - TAN(B17)</f>
        <v>4.155213181336137E-2</v>
      </c>
      <c r="E17" s="47">
        <f t="shared" ref="E17:E20" si="7">C17 - TAN(C17)</f>
        <v>-10.706821649460728</v>
      </c>
      <c r="F17" s="18">
        <f t="shared" ref="F17:F20" si="8" xml:space="preserve"> C17 +(E17*(B17-C17)/(E17-D17))</f>
        <v>7.7248434288688212</v>
      </c>
      <c r="G17" s="10">
        <f t="shared" si="3"/>
        <v>5.9100763876947784E-3</v>
      </c>
      <c r="H17" s="24">
        <f t="shared" ref="H17:H20" si="9">100*ABS(F17-F16)/F17</f>
        <v>3.7758089707107673E-3</v>
      </c>
    </row>
    <row r="18" spans="1:8" ht="26.25" x14ac:dyDescent="0.4">
      <c r="A18" s="1">
        <v>15</v>
      </c>
      <c r="B18" s="10">
        <f t="shared" si="5"/>
        <v>7.7248434288688212</v>
      </c>
      <c r="C18" s="5">
        <v>7.8</v>
      </c>
      <c r="D18" s="47">
        <f t="shared" si="6"/>
        <v>2.4295654551456991E-2</v>
      </c>
      <c r="E18" s="47">
        <f t="shared" si="7"/>
        <v>-10.706821649460728</v>
      </c>
      <c r="F18" s="18">
        <f t="shared" si="8"/>
        <v>7.7250135861821505</v>
      </c>
      <c r="G18" s="10">
        <f t="shared" si="3"/>
        <v>3.7074782577936026E-3</v>
      </c>
      <c r="H18" s="24">
        <f t="shared" si="9"/>
        <v>2.2026797937756189E-3</v>
      </c>
    </row>
    <row r="19" spans="1:8" ht="26.25" x14ac:dyDescent="0.4">
      <c r="A19" s="1">
        <v>16</v>
      </c>
      <c r="B19" s="10">
        <f t="shared" si="5"/>
        <v>7.7250135861821505</v>
      </c>
      <c r="C19" s="5">
        <v>7.8</v>
      </c>
      <c r="D19" s="47">
        <f t="shared" si="6"/>
        <v>1.4192130242268952E-2</v>
      </c>
      <c r="E19" s="47">
        <f t="shared" si="7"/>
        <v>-10.706821649460728</v>
      </c>
      <c r="F19" s="18">
        <f t="shared" si="8"/>
        <v>7.7251128507641358</v>
      </c>
      <c r="G19" s="10">
        <f t="shared" si="3"/>
        <v>2.4225497503533597E-3</v>
      </c>
      <c r="H19" s="24">
        <f t="shared" si="9"/>
        <v>1.2849596362267026E-3</v>
      </c>
    </row>
    <row r="20" spans="1:8" ht="26.25" x14ac:dyDescent="0.4">
      <c r="A20" s="1">
        <v>17</v>
      </c>
      <c r="B20" s="29">
        <f>F19</f>
        <v>7.7251128507641358</v>
      </c>
      <c r="C20" s="27">
        <v>7.8</v>
      </c>
      <c r="D20" s="28">
        <f t="shared" si="6"/>
        <v>8.285582130025837E-3</v>
      </c>
      <c r="E20" s="28">
        <f t="shared" si="7"/>
        <v>-10.706821649460728</v>
      </c>
      <c r="F20" s="23">
        <f t="shared" si="8"/>
        <v>7.7251707581291358</v>
      </c>
      <c r="G20" s="22">
        <f t="shared" si="3"/>
        <v>1.672968957374467E-3</v>
      </c>
      <c r="H20" s="30">
        <f t="shared" si="9"/>
        <v>7.4959333344266747E-4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BAAA-6B45-4B0D-AF81-2281FE99CE79}">
  <dimension ref="A1:H116"/>
  <sheetViews>
    <sheetView zoomScaleNormal="100" workbookViewId="0">
      <selection activeCell="G5" sqref="G5"/>
    </sheetView>
  </sheetViews>
  <sheetFormatPr defaultRowHeight="15" x14ac:dyDescent="0.25"/>
  <cols>
    <col min="1" max="1" width="7.5703125" bestFit="1" customWidth="1"/>
    <col min="2" max="2" width="16.7109375" style="11" bestFit="1" customWidth="1"/>
    <col min="3" max="3" width="14.7109375" style="11" bestFit="1" customWidth="1"/>
    <col min="4" max="4" width="11.7109375" bestFit="1" customWidth="1"/>
    <col min="5" max="5" width="15.85546875" bestFit="1" customWidth="1"/>
    <col min="6" max="6" width="14.7109375" bestFit="1" customWidth="1"/>
    <col min="7" max="7" width="18.85546875" bestFit="1" customWidth="1"/>
    <col min="8" max="8" width="13.85546875" bestFit="1" customWidth="1"/>
  </cols>
  <sheetData>
    <row r="1" spans="1:8" ht="27.75" x14ac:dyDescent="0.4">
      <c r="A1" s="55" t="s">
        <v>19</v>
      </c>
      <c r="B1" s="55"/>
      <c r="C1" s="55"/>
      <c r="D1" s="55"/>
      <c r="E1" s="55"/>
      <c r="F1" s="55"/>
      <c r="G1" s="55"/>
      <c r="H1" s="55"/>
    </row>
    <row r="2" spans="1:8" ht="21" thickBot="1" x14ac:dyDescent="0.3">
      <c r="A2" s="56" t="s">
        <v>14</v>
      </c>
      <c r="B2" s="57"/>
      <c r="C2" s="57"/>
      <c r="D2" s="57"/>
      <c r="E2" s="57"/>
      <c r="F2" s="57"/>
      <c r="G2" s="57"/>
      <c r="H2" s="57"/>
    </row>
    <row r="3" spans="1:8" ht="29.25" x14ac:dyDescent="0.25">
      <c r="A3" s="3" t="s">
        <v>0</v>
      </c>
      <c r="B3" s="9" t="s">
        <v>1</v>
      </c>
      <c r="C3" s="9" t="s">
        <v>2</v>
      </c>
      <c r="D3" s="8" t="s">
        <v>3</v>
      </c>
      <c r="E3" s="8" t="s">
        <v>4</v>
      </c>
      <c r="F3" s="9" t="s">
        <v>5</v>
      </c>
      <c r="G3" s="9" t="s">
        <v>6</v>
      </c>
      <c r="H3" s="15" t="s">
        <v>7</v>
      </c>
    </row>
    <row r="4" spans="1:8" ht="26.25" x14ac:dyDescent="0.4">
      <c r="A4" s="1">
        <v>1</v>
      </c>
      <c r="B4" s="10">
        <v>10</v>
      </c>
      <c r="C4" s="10">
        <v>10.99</v>
      </c>
      <c r="D4" s="7">
        <f>B4 - TAN(B4)</f>
        <v>9.3516391725409136</v>
      </c>
      <c r="E4" s="7">
        <f>C4 - TAN(C4)</f>
        <v>-168.40326432072698</v>
      </c>
      <c r="F4" s="18">
        <f xml:space="preserve"> C4 +(E4*(B4-C4)/(E4-D4))</f>
        <v>10.052083642132359</v>
      </c>
      <c r="G4" s="10">
        <f>100*ABS(F4-10.9041)/10.9041</f>
        <v>7.8137247261822642</v>
      </c>
      <c r="H4" s="16"/>
    </row>
    <row r="5" spans="1:8" ht="26.25" x14ac:dyDescent="0.4">
      <c r="A5" s="1">
        <v>2</v>
      </c>
      <c r="B5" s="10">
        <f>F4</f>
        <v>10.052083642132359</v>
      </c>
      <c r="C5" s="10">
        <v>10.99</v>
      </c>
      <c r="D5" s="7">
        <f t="shared" ref="D5:E16" si="0">B5 - TAN(B5)</f>
        <v>9.3270874728367001</v>
      </c>
      <c r="E5" s="7">
        <f>C5 - TAN(C5)</f>
        <v>-168.40326432072698</v>
      </c>
      <c r="F5" s="18">
        <f t="shared" ref="F5:F16" si="1" xml:space="preserve"> C5 +(E5*(B5-C5)/(E5-D5))</f>
        <v>10.10130442982425</v>
      </c>
      <c r="G5" s="10">
        <f>100*ABS(F5-10.9041)/10.9041</f>
        <v>7.3623276581813251</v>
      </c>
      <c r="H5" s="17">
        <f>100*ABS(F5-F4)/F5</f>
        <v>0.48727159976057471</v>
      </c>
    </row>
    <row r="6" spans="1:8" ht="26.25" x14ac:dyDescent="0.4">
      <c r="A6" s="1">
        <v>3</v>
      </c>
      <c r="B6" s="10">
        <f t="shared" ref="B6:B41" si="2">F5</f>
        <v>10.10130442982425</v>
      </c>
      <c r="C6" s="10">
        <v>10.99</v>
      </c>
      <c r="D6" s="7">
        <f t="shared" si="0"/>
        <v>9.2983719739216042</v>
      </c>
      <c r="E6" s="7">
        <f t="shared" si="0"/>
        <v>-168.40326432072698</v>
      </c>
      <c r="F6" s="18">
        <f t="shared" si="1"/>
        <v>10.147806094948868</v>
      </c>
      <c r="G6" s="10">
        <f t="shared" ref="G6:G69" si="3">100*ABS(F6-10.9041)/10.9041</f>
        <v>6.9358672889200585</v>
      </c>
      <c r="H6" s="17">
        <f>100*ABS(F6-F5)/F6</f>
        <v>0.45824353253817313</v>
      </c>
    </row>
    <row r="7" spans="1:8" ht="26.25" x14ac:dyDescent="0.4">
      <c r="A7" s="1">
        <v>4</v>
      </c>
      <c r="B7" s="10">
        <f t="shared" si="2"/>
        <v>10.147806094948868</v>
      </c>
      <c r="C7" s="10">
        <v>10.99</v>
      </c>
      <c r="D7" s="7">
        <f t="shared" si="0"/>
        <v>9.2653663911455482</v>
      </c>
      <c r="E7" s="7">
        <f t="shared" si="0"/>
        <v>-168.40326432072698</v>
      </c>
      <c r="F7" s="18">
        <f t="shared" si="1"/>
        <v>10.191726257283788</v>
      </c>
      <c r="G7" s="10">
        <f t="shared" si="3"/>
        <v>6.533081526363584</v>
      </c>
      <c r="H7" s="17">
        <f t="shared" ref="H7:H16" si="4">100*ABS(F7-F6)/F7</f>
        <v>0.43093938383138836</v>
      </c>
    </row>
    <row r="8" spans="1:8" ht="26.25" x14ac:dyDescent="0.4">
      <c r="A8" s="1">
        <v>5</v>
      </c>
      <c r="B8" s="10">
        <f t="shared" si="2"/>
        <v>10.191726257283788</v>
      </c>
      <c r="C8" s="10">
        <v>10.99</v>
      </c>
      <c r="D8" s="7">
        <f t="shared" si="0"/>
        <v>9.2279615659916097</v>
      </c>
      <c r="E8" s="7">
        <f t="shared" si="0"/>
        <v>-168.40326432072698</v>
      </c>
      <c r="F8" s="18">
        <f t="shared" si="1"/>
        <v>10.233196665316795</v>
      </c>
      <c r="G8" s="10">
        <f t="shared" si="3"/>
        <v>6.1527621232674381</v>
      </c>
      <c r="H8" s="17">
        <f t="shared" si="4"/>
        <v>0.40525369920390375</v>
      </c>
    </row>
    <row r="9" spans="1:8" ht="26.25" x14ac:dyDescent="0.4">
      <c r="A9" s="1">
        <v>6</v>
      </c>
      <c r="B9" s="10">
        <f t="shared" si="2"/>
        <v>10.233196665316795</v>
      </c>
      <c r="C9" s="10">
        <v>10.99</v>
      </c>
      <c r="D9" s="7">
        <f t="shared" si="0"/>
        <v>9.1860621954899688</v>
      </c>
      <c r="E9" s="7">
        <f t="shared" si="0"/>
        <v>-168.40326432072698</v>
      </c>
      <c r="F9" s="18">
        <f t="shared" si="1"/>
        <v>10.272343401432826</v>
      </c>
      <c r="G9" s="10">
        <f t="shared" si="3"/>
        <v>5.7937527954363386</v>
      </c>
      <c r="H9" s="17">
        <f t="shared" si="4"/>
        <v>0.38108866289040322</v>
      </c>
    </row>
    <row r="10" spans="1:8" ht="27" thickBot="1" x14ac:dyDescent="0.45">
      <c r="A10" s="2">
        <v>7</v>
      </c>
      <c r="B10" s="10">
        <f t="shared" si="2"/>
        <v>10.272343401432826</v>
      </c>
      <c r="C10" s="10">
        <v>10.99</v>
      </c>
      <c r="D10" s="7">
        <f t="shared" si="0"/>
        <v>9.1395845169007934</v>
      </c>
      <c r="E10" s="7">
        <f t="shared" si="0"/>
        <v>-168.40326432072698</v>
      </c>
      <c r="F10" s="18">
        <f t="shared" si="1"/>
        <v>10.309287064214281</v>
      </c>
      <c r="G10" s="10">
        <f t="shared" si="3"/>
        <v>5.4549475498731521</v>
      </c>
      <c r="H10" s="17">
        <f t="shared" si="4"/>
        <v>0.35835322608965581</v>
      </c>
    </row>
    <row r="11" spans="1:8" ht="26.25" x14ac:dyDescent="0.4">
      <c r="A11" s="1">
        <v>8</v>
      </c>
      <c r="B11" s="10">
        <f t="shared" si="2"/>
        <v>10.309287064214281</v>
      </c>
      <c r="C11" s="10">
        <v>10.99</v>
      </c>
      <c r="D11" s="7">
        <f t="shared" si="0"/>
        <v>9.0884547331587431</v>
      </c>
      <c r="E11" s="7">
        <f t="shared" si="0"/>
        <v>-168.40326432072698</v>
      </c>
      <c r="F11" s="18">
        <f t="shared" si="1"/>
        <v>10.344142936567886</v>
      </c>
      <c r="G11" s="10">
        <f t="shared" si="3"/>
        <v>5.1352891429105894</v>
      </c>
      <c r="H11" s="17">
        <f t="shared" si="4"/>
        <v>0.33696240053281495</v>
      </c>
    </row>
    <row r="12" spans="1:8" ht="27" thickBot="1" x14ac:dyDescent="0.45">
      <c r="A12" s="2">
        <v>9</v>
      </c>
      <c r="B12" s="10">
        <f t="shared" si="2"/>
        <v>10.344142936567886</v>
      </c>
      <c r="C12" s="10">
        <v>10.99</v>
      </c>
      <c r="D12" s="7">
        <f t="shared" si="0"/>
        <v>9.032608021774136</v>
      </c>
      <c r="E12" s="7">
        <f t="shared" si="0"/>
        <v>-168.40326432072698</v>
      </c>
      <c r="F12" s="18">
        <f t="shared" si="1"/>
        <v>10.377021145551556</v>
      </c>
      <c r="G12" s="10">
        <f t="shared" si="3"/>
        <v>4.8337676144610189</v>
      </c>
      <c r="H12" s="17">
        <f t="shared" si="4"/>
        <v>0.31683667713989355</v>
      </c>
    </row>
    <row r="13" spans="1:8" ht="26.25" x14ac:dyDescent="0.4">
      <c r="A13" s="1">
        <v>10</v>
      </c>
      <c r="B13" s="10">
        <f t="shared" si="2"/>
        <v>10.377021145551556</v>
      </c>
      <c r="C13" s="10">
        <v>10.99</v>
      </c>
      <c r="D13" s="7">
        <f t="shared" si="0"/>
        <v>8.9719880094702411</v>
      </c>
      <c r="E13" s="7">
        <f t="shared" si="0"/>
        <v>-168.40326432072698</v>
      </c>
      <c r="F13" s="18">
        <f t="shared" si="1"/>
        <v>10.408026817762988</v>
      </c>
      <c r="G13" s="10">
        <f t="shared" si="3"/>
        <v>4.5494188629690866</v>
      </c>
      <c r="H13" s="17">
        <f t="shared" si="4"/>
        <v>0.29790154036224797</v>
      </c>
    </row>
    <row r="14" spans="1:8" ht="27" thickBot="1" x14ac:dyDescent="0.45">
      <c r="A14" s="2">
        <v>11</v>
      </c>
      <c r="B14" s="10">
        <f t="shared" si="2"/>
        <v>10.408026817762988</v>
      </c>
      <c r="C14" s="10">
        <v>10.99</v>
      </c>
      <c r="D14" s="7">
        <f t="shared" si="0"/>
        <v>8.9065466224551226</v>
      </c>
      <c r="E14" s="7">
        <f t="shared" si="0"/>
        <v>-168.40326432072698</v>
      </c>
      <c r="F14" s="18">
        <f t="shared" si="1"/>
        <v>10.437260232727676</v>
      </c>
      <c r="G14" s="10">
        <f t="shared" si="3"/>
        <v>4.281323238711348</v>
      </c>
      <c r="H14" s="17">
        <f t="shared" si="4"/>
        <v>0.28008705649612936</v>
      </c>
    </row>
    <row r="15" spans="1:8" ht="26.25" x14ac:dyDescent="0.4">
      <c r="A15" s="1">
        <v>12</v>
      </c>
      <c r="B15" s="10">
        <f t="shared" si="2"/>
        <v>10.437260232727676</v>
      </c>
      <c r="C15" s="10">
        <v>10.99</v>
      </c>
      <c r="D15" s="7">
        <f t="shared" si="0"/>
        <v>8.8362442415798945</v>
      </c>
      <c r="E15" s="7">
        <f t="shared" si="0"/>
        <v>-168.40326432072698</v>
      </c>
      <c r="F15" s="18">
        <f t="shared" si="1"/>
        <v>10.464816975720648</v>
      </c>
      <c r="G15" s="10">
        <f t="shared" si="3"/>
        <v>4.0286041422891525</v>
      </c>
      <c r="H15" s="24">
        <f t="shared" si="4"/>
        <v>0.26332751979233687</v>
      </c>
    </row>
    <row r="16" spans="1:8" ht="26.25" x14ac:dyDescent="0.4">
      <c r="A16" s="1">
        <v>13</v>
      </c>
      <c r="B16" s="10">
        <f t="shared" si="2"/>
        <v>10.464816975720648</v>
      </c>
      <c r="C16" s="10">
        <v>10.99</v>
      </c>
      <c r="D16" s="47">
        <f t="shared" si="0"/>
        <v>8.7610501051898595</v>
      </c>
      <c r="E16" s="47">
        <f t="shared" si="0"/>
        <v>-168.40326432072698</v>
      </c>
      <c r="F16" s="18">
        <f t="shared" si="1"/>
        <v>10.490788090755954</v>
      </c>
      <c r="G16" s="10">
        <f t="shared" si="3"/>
        <v>3.7904266215831255</v>
      </c>
      <c r="H16" s="24">
        <f t="shared" si="4"/>
        <v>0.24756114422128667</v>
      </c>
    </row>
    <row r="17" spans="1:8" ht="26.25" x14ac:dyDescent="0.4">
      <c r="A17" s="1">
        <v>14</v>
      </c>
      <c r="B17" s="10">
        <f t="shared" si="2"/>
        <v>10.490788090755954</v>
      </c>
      <c r="C17" s="10">
        <v>10.99</v>
      </c>
      <c r="D17" s="47">
        <f t="shared" ref="D17:D41" si="5">B17 - TAN(B17)</f>
        <v>8.6809429119060049</v>
      </c>
      <c r="E17" s="47">
        <f t="shared" ref="E17:E41" si="6">C17 - TAN(C17)</f>
        <v>-168.40326432072698</v>
      </c>
      <c r="F17" s="18">
        <f t="shared" ref="F17:F41" si="7" xml:space="preserve"> C17 +(E17*(B17-C17)/(E17-D17))</f>
        <v>10.515260233996814</v>
      </c>
      <c r="G17" s="10">
        <f t="shared" si="3"/>
        <v>3.5659959648497837</v>
      </c>
      <c r="H17" s="24">
        <f t="shared" ref="H17:H41" si="8">100*ABS(F17-F16)/F17</f>
        <v>0.23272979171489849</v>
      </c>
    </row>
    <row r="18" spans="1:8" ht="26.25" x14ac:dyDescent="0.4">
      <c r="A18" s="1">
        <v>15</v>
      </c>
      <c r="B18" s="10">
        <f t="shared" si="2"/>
        <v>10.515260233996814</v>
      </c>
      <c r="C18" s="10">
        <v>10.99</v>
      </c>
      <c r="D18" s="47">
        <f t="shared" si="5"/>
        <v>8.5959115820438594</v>
      </c>
      <c r="E18" s="47">
        <f t="shared" si="6"/>
        <v>-168.40326432072698</v>
      </c>
      <c r="F18" s="18">
        <f t="shared" si="7"/>
        <v>10.53831582751712</v>
      </c>
      <c r="G18" s="10">
        <f t="shared" si="3"/>
        <v>3.3545562905960069</v>
      </c>
      <c r="H18" s="24">
        <f t="shared" si="8"/>
        <v>0.21877872990012745</v>
      </c>
    </row>
    <row r="19" spans="1:8" ht="26.25" x14ac:dyDescent="0.4">
      <c r="A19" s="1">
        <v>16</v>
      </c>
      <c r="B19" s="10">
        <f t="shared" si="2"/>
        <v>10.53831582751712</v>
      </c>
      <c r="C19" s="10">
        <v>10.99</v>
      </c>
      <c r="D19" s="47">
        <f t="shared" si="5"/>
        <v>8.5059561407087685</v>
      </c>
      <c r="E19" s="47">
        <f t="shared" si="6"/>
        <v>-168.40326432072698</v>
      </c>
      <c r="F19" s="18">
        <f t="shared" si="7"/>
        <v>10.56003321313767</v>
      </c>
      <c r="G19" s="10">
        <f t="shared" si="3"/>
        <v>3.1553891367680937</v>
      </c>
      <c r="H19" s="24">
        <f t="shared" si="8"/>
        <v>0.20565641397349979</v>
      </c>
    </row>
    <row r="20" spans="1:8" ht="26.25" x14ac:dyDescent="0.4">
      <c r="A20" s="1">
        <v>17</v>
      </c>
      <c r="B20" s="10">
        <f t="shared" si="2"/>
        <v>10.56003321313767</v>
      </c>
      <c r="C20" s="10">
        <v>10.99</v>
      </c>
      <c r="D20" s="47">
        <f t="shared" si="5"/>
        <v>8.411088688402252</v>
      </c>
      <c r="E20" s="47">
        <f t="shared" si="6"/>
        <v>-168.40326432072698</v>
      </c>
      <c r="F20" s="18">
        <f t="shared" si="7"/>
        <v>10.580486805936099</v>
      </c>
      <c r="G20" s="10">
        <f t="shared" si="3"/>
        <v>2.9678120529333083</v>
      </c>
      <c r="H20" s="24">
        <f t="shared" si="8"/>
        <v>0.19331428859165078</v>
      </c>
    </row>
    <row r="21" spans="1:8" ht="26.25" x14ac:dyDescent="0.4">
      <c r="A21" s="1">
        <v>18</v>
      </c>
      <c r="B21" s="10">
        <f t="shared" si="2"/>
        <v>10.580486805936099</v>
      </c>
      <c r="C21" s="10">
        <v>10.99</v>
      </c>
      <c r="D21" s="47">
        <f t="shared" si="5"/>
        <v>8.311334426685562</v>
      </c>
      <c r="E21" s="47">
        <f t="shared" si="6"/>
        <v>-168.40326432072698</v>
      </c>
      <c r="F21" s="18">
        <f t="shared" si="7"/>
        <v>10.599747246964348</v>
      </c>
      <c r="G21" s="10">
        <f t="shared" si="3"/>
        <v>2.7911771997290136</v>
      </c>
      <c r="H21" s="24">
        <f t="shared" si="8"/>
        <v>0.18170660657748713</v>
      </c>
    </row>
    <row r="22" spans="1:8" ht="26.25" x14ac:dyDescent="0.4">
      <c r="A22" s="1">
        <v>19</v>
      </c>
      <c r="B22" s="10">
        <f t="shared" si="2"/>
        <v>10.599747246964348</v>
      </c>
      <c r="C22" s="10">
        <v>10.99</v>
      </c>
      <c r="D22" s="47">
        <f t="shared" si="5"/>
        <v>8.2067327074254734</v>
      </c>
      <c r="E22" s="47">
        <f t="shared" si="6"/>
        <v>-168.40326432072698</v>
      </c>
      <c r="F22" s="18">
        <f t="shared" si="7"/>
        <v>10.617881554684143</v>
      </c>
      <c r="G22" s="10">
        <f t="shared" si="3"/>
        <v>2.6248699600687533</v>
      </c>
      <c r="H22" s="24">
        <f t="shared" si="8"/>
        <v>0.17079026194066319</v>
      </c>
    </row>
    <row r="23" spans="1:8" ht="26.25" x14ac:dyDescent="0.4">
      <c r="A23" s="1">
        <v>20</v>
      </c>
      <c r="B23" s="10">
        <f t="shared" si="2"/>
        <v>10.617881554684143</v>
      </c>
      <c r="C23" s="10">
        <v>10.99</v>
      </c>
      <c r="D23" s="47">
        <f t="shared" si="5"/>
        <v>8.097338074678909</v>
      </c>
      <c r="E23" s="47">
        <f t="shared" si="6"/>
        <v>-168.40326432072698</v>
      </c>
      <c r="F23" s="18">
        <f t="shared" si="7"/>
        <v>10.634953274636668</v>
      </c>
      <c r="G23" s="10">
        <f t="shared" si="3"/>
        <v>2.4683075665422298</v>
      </c>
      <c r="H23" s="24">
        <f t="shared" si="8"/>
        <v>0.16052463524442603</v>
      </c>
    </row>
    <row r="24" spans="1:8" ht="26.25" x14ac:dyDescent="0.4">
      <c r="A24" s="1">
        <v>21</v>
      </c>
      <c r="B24" s="10">
        <f t="shared" si="2"/>
        <v>10.634953274636668</v>
      </c>
      <c r="C24" s="10">
        <v>10.99</v>
      </c>
      <c r="D24" s="47">
        <f t="shared" si="5"/>
        <v>7.9832212685934678</v>
      </c>
      <c r="E24" s="47">
        <f t="shared" si="6"/>
        <v>-168.40326432072698</v>
      </c>
      <c r="F24" s="18">
        <f t="shared" si="7"/>
        <v>10.65102262688775</v>
      </c>
      <c r="G24" s="10">
        <f t="shared" si="3"/>
        <v>2.3209377492158891</v>
      </c>
      <c r="H24" s="24">
        <f t="shared" si="8"/>
        <v>0.15087144975652936</v>
      </c>
    </row>
    <row r="25" spans="1:8" ht="26.25" x14ac:dyDescent="0.4">
      <c r="A25" s="1">
        <v>22</v>
      </c>
      <c r="B25" s="10">
        <f t="shared" si="2"/>
        <v>10.65102262688775</v>
      </c>
      <c r="C25" s="10">
        <v>10.99</v>
      </c>
      <c r="D25" s="47">
        <f t="shared" si="5"/>
        <v>7.8644701610143182</v>
      </c>
      <c r="E25" s="47">
        <f t="shared" si="6"/>
        <v>-168.40326432072698</v>
      </c>
      <c r="F25" s="18">
        <f t="shared" si="7"/>
        <v>10.666146650827461</v>
      </c>
      <c r="G25" s="10">
        <f t="shared" si="3"/>
        <v>2.1822374076956281</v>
      </c>
      <c r="H25" s="24">
        <f t="shared" si="8"/>
        <v>0.14179463713390347</v>
      </c>
    </row>
    <row r="26" spans="1:8" ht="26.25" x14ac:dyDescent="0.4">
      <c r="A26" s="1">
        <v>23</v>
      </c>
      <c r="B26" s="10">
        <f t="shared" si="2"/>
        <v>10.666146650827461</v>
      </c>
      <c r="C26" s="10">
        <v>10.99</v>
      </c>
      <c r="D26" s="47">
        <f t="shared" si="5"/>
        <v>7.7411905929692395</v>
      </c>
      <c r="E26" s="47">
        <f t="shared" si="6"/>
        <v>-168.40326432072698</v>
      </c>
      <c r="F26" s="18">
        <f t="shared" si="7"/>
        <v>10.680379346948065</v>
      </c>
      <c r="G26" s="10">
        <f t="shared" si="3"/>
        <v>2.0517113109008029</v>
      </c>
      <c r="H26" s="24">
        <f t="shared" si="8"/>
        <v>0.13326021162976323</v>
      </c>
    </row>
    <row r="27" spans="1:8" ht="26.25" x14ac:dyDescent="0.4">
      <c r="A27" s="1">
        <v>24</v>
      </c>
      <c r="B27" s="10">
        <f t="shared" si="2"/>
        <v>10.680379346948065</v>
      </c>
      <c r="C27" s="10">
        <v>10.99</v>
      </c>
      <c r="D27" s="47">
        <f t="shared" si="5"/>
        <v>7.6135070850062174</v>
      </c>
      <c r="E27" s="47">
        <f t="shared" si="6"/>
        <v>-168.40326432072698</v>
      </c>
      <c r="F27" s="18">
        <f t="shared" si="7"/>
        <v>10.693771815272811</v>
      </c>
      <c r="G27" s="10">
        <f t="shared" si="3"/>
        <v>1.9288908275528356</v>
      </c>
      <c r="H27" s="24">
        <f t="shared" si="8"/>
        <v>0.12523615199661023</v>
      </c>
    </row>
    <row r="28" spans="1:8" ht="26.25" x14ac:dyDescent="0.4">
      <c r="A28" s="1">
        <v>25</v>
      </c>
      <c r="B28" s="10">
        <f t="shared" si="2"/>
        <v>10.693771815272811</v>
      </c>
      <c r="C28" s="10">
        <v>10.99</v>
      </c>
      <c r="D28" s="47">
        <f t="shared" si="5"/>
        <v>7.48156339261008</v>
      </c>
      <c r="E28" s="47">
        <f t="shared" si="6"/>
        <v>-168.40326432072698</v>
      </c>
      <c r="F28" s="18">
        <f t="shared" si="7"/>
        <v>10.70637239015768</v>
      </c>
      <c r="G28" s="10">
        <f t="shared" si="3"/>
        <v>1.8133326899269018</v>
      </c>
      <c r="H28" s="24">
        <f t="shared" si="8"/>
        <v>0.1176922904013042</v>
      </c>
    </row>
    <row r="29" spans="1:8" ht="26.25" x14ac:dyDescent="0.4">
      <c r="A29" s="1">
        <v>26</v>
      </c>
      <c r="B29" s="10">
        <f t="shared" si="2"/>
        <v>10.70637239015768</v>
      </c>
      <c r="C29" s="10">
        <v>10.99</v>
      </c>
      <c r="D29" s="47">
        <f t="shared" si="5"/>
        <v>7.3455228807312078</v>
      </c>
      <c r="E29" s="47">
        <f t="shared" si="6"/>
        <v>-168.40326432072698</v>
      </c>
      <c r="F29" s="18">
        <f t="shared" si="7"/>
        <v>10.718226771236941</v>
      </c>
      <c r="G29" s="10">
        <f t="shared" si="3"/>
        <v>1.7046177929683251</v>
      </c>
      <c r="H29" s="24">
        <f t="shared" si="8"/>
        <v>0.11060020777944522</v>
      </c>
    </row>
    <row r="30" spans="1:8" ht="26.25" x14ac:dyDescent="0.4">
      <c r="A30" s="1">
        <v>27</v>
      </c>
      <c r="B30" s="10">
        <f t="shared" si="2"/>
        <v>10.718226771236941</v>
      </c>
      <c r="C30" s="10">
        <v>10.99</v>
      </c>
      <c r="D30" s="47">
        <f t="shared" si="5"/>
        <v>7.2055686938964545</v>
      </c>
      <c r="E30" s="47">
        <f t="shared" si="6"/>
        <v>-168.40326432072698</v>
      </c>
      <c r="F30" s="18">
        <f t="shared" si="7"/>
        <v>10.729378150329877</v>
      </c>
      <c r="G30" s="10">
        <f t="shared" si="3"/>
        <v>1.6023500304483875</v>
      </c>
      <c r="H30" s="24">
        <f t="shared" si="8"/>
        <v>0.10393313514253999</v>
      </c>
    </row>
    <row r="31" spans="1:8" ht="26.25" x14ac:dyDescent="0.4">
      <c r="A31" s="1">
        <v>28</v>
      </c>
      <c r="B31" s="10">
        <f t="shared" si="2"/>
        <v>10.729378150329877</v>
      </c>
      <c r="C31" s="10">
        <v>10.99</v>
      </c>
      <c r="D31" s="47">
        <f t="shared" si="5"/>
        <v>7.0619037014866102</v>
      </c>
      <c r="E31" s="47">
        <f t="shared" si="6"/>
        <v>-168.40326432072698</v>
      </c>
      <c r="F31" s="18">
        <f t="shared" si="7"/>
        <v>10.73986733416972</v>
      </c>
      <c r="G31" s="10">
        <f t="shared" si="3"/>
        <v>1.5061551694342492</v>
      </c>
      <c r="H31" s="24">
        <f t="shared" si="8"/>
        <v>9.7665860419620845E-2</v>
      </c>
    </row>
    <row r="32" spans="1:8" ht="26.25" x14ac:dyDescent="0.4">
      <c r="A32" s="1">
        <v>29</v>
      </c>
      <c r="B32" s="10">
        <f t="shared" si="2"/>
        <v>10.73986733416972</v>
      </c>
      <c r="C32" s="10">
        <v>10.99</v>
      </c>
      <c r="D32" s="47">
        <f t="shared" si="5"/>
        <v>6.9147502015667133</v>
      </c>
      <c r="E32" s="47">
        <f t="shared" si="6"/>
        <v>-168.40326432072698</v>
      </c>
      <c r="F32" s="18">
        <f t="shared" si="7"/>
        <v>10.749732862855868</v>
      </c>
      <c r="G32" s="10">
        <f t="shared" si="3"/>
        <v>1.415679763979891</v>
      </c>
      <c r="H32" s="24">
        <f t="shared" si="8"/>
        <v>9.1774640467927757E-2</v>
      </c>
    </row>
    <row r="33" spans="1:8" ht="26.25" x14ac:dyDescent="0.4">
      <c r="A33" s="1">
        <v>30</v>
      </c>
      <c r="B33" s="10">
        <f t="shared" si="2"/>
        <v>10.749732862855868</v>
      </c>
      <c r="C33" s="10">
        <v>10.99</v>
      </c>
      <c r="D33" s="47">
        <f t="shared" si="5"/>
        <v>6.7643493711215967</v>
      </c>
      <c r="E33" s="47">
        <f t="shared" si="6"/>
        <v>-168.40326432072698</v>
      </c>
      <c r="F33" s="18">
        <f t="shared" si="7"/>
        <v>10.759011123966973</v>
      </c>
      <c r="G33" s="10">
        <f t="shared" si="3"/>
        <v>1.3305901086107692</v>
      </c>
      <c r="H33" s="24">
        <f t="shared" si="8"/>
        <v>8.623711793025278E-2</v>
      </c>
    </row>
    <row r="34" spans="1:8" ht="26.25" x14ac:dyDescent="0.4">
      <c r="A34" s="1">
        <v>31</v>
      </c>
      <c r="B34" s="10">
        <f t="shared" si="2"/>
        <v>10.759011123966973</v>
      </c>
      <c r="C34" s="10">
        <v>10.99</v>
      </c>
      <c r="D34" s="47">
        <f t="shared" si="5"/>
        <v>6.610960455614471</v>
      </c>
      <c r="E34" s="47">
        <f t="shared" si="6"/>
        <v>-168.40326432072698</v>
      </c>
      <c r="F34" s="18">
        <f t="shared" si="7"/>
        <v>10.767736462305001</v>
      </c>
      <c r="G34" s="10">
        <f t="shared" si="3"/>
        <v>1.250571231876074</v>
      </c>
      <c r="H34" s="24">
        <f t="shared" si="8"/>
        <v>8.103224264981794E-2</v>
      </c>
    </row>
    <row r="35" spans="1:8" ht="26.25" x14ac:dyDescent="0.4">
      <c r="A35" s="1">
        <v>32</v>
      </c>
      <c r="B35" s="10">
        <f t="shared" si="2"/>
        <v>10.767736462305001</v>
      </c>
      <c r="C35" s="10">
        <v>10.99</v>
      </c>
      <c r="D35" s="47">
        <f t="shared" si="5"/>
        <v>6.454859696352246</v>
      </c>
      <c r="E35" s="47">
        <f t="shared" si="6"/>
        <v>-168.40326432072698</v>
      </c>
      <c r="F35" s="18">
        <f t="shared" si="7"/>
        <v>10.775941285269337</v>
      </c>
      <c r="G35" s="10">
        <f t="shared" si="3"/>
        <v>1.1753259299773764</v>
      </c>
      <c r="H35" s="24">
        <f t="shared" si="8"/>
        <v>7.6140197381660252E-2</v>
      </c>
    </row>
    <row r="36" spans="1:8" ht="26.25" x14ac:dyDescent="0.4">
      <c r="A36" s="1">
        <v>33</v>
      </c>
      <c r="B36" s="10">
        <f t="shared" si="2"/>
        <v>10.775941285269337</v>
      </c>
      <c r="C36" s="10">
        <v>10.99</v>
      </c>
      <c r="D36" s="47">
        <f t="shared" si="5"/>
        <v>6.296339000069116</v>
      </c>
      <c r="E36" s="47">
        <f t="shared" si="6"/>
        <v>-168.40326432072698</v>
      </c>
      <c r="F36" s="18">
        <f t="shared" si="7"/>
        <v>10.783656163885222</v>
      </c>
      <c r="G36" s="10">
        <f t="shared" si="3"/>
        <v>1.1045738402507064</v>
      </c>
      <c r="H36" s="24">
        <f t="shared" si="8"/>
        <v>7.154232756162214E-2</v>
      </c>
    </row>
    <row r="37" spans="1:8" ht="26.25" x14ac:dyDescent="0.4">
      <c r="A37" s="1">
        <v>34</v>
      </c>
      <c r="B37" s="10">
        <f t="shared" si="2"/>
        <v>10.783656163885222</v>
      </c>
      <c r="C37" s="10">
        <v>10.99</v>
      </c>
      <c r="D37" s="47">
        <f t="shared" si="5"/>
        <v>6.1357043612634774</v>
      </c>
      <c r="E37" s="47">
        <f t="shared" si="6"/>
        <v>-168.40326432072698</v>
      </c>
      <c r="F37" s="18">
        <f t="shared" si="7"/>
        <v>10.790909929532686</v>
      </c>
      <c r="G37" s="10">
        <f t="shared" si="3"/>
        <v>1.0380505540788623</v>
      </c>
      <c r="H37" s="24">
        <f t="shared" si="8"/>
        <v>6.7221074912430331E-2</v>
      </c>
    </row>
    <row r="38" spans="1:8" ht="26.25" x14ac:dyDescent="0.4">
      <c r="A38" s="1">
        <v>35</v>
      </c>
      <c r="B38" s="10">
        <f t="shared" si="2"/>
        <v>10.790909929532686</v>
      </c>
      <c r="C38" s="10">
        <v>10.99</v>
      </c>
      <c r="D38" s="47">
        <f t="shared" si="5"/>
        <v>5.9732740539506723</v>
      </c>
      <c r="E38" s="47">
        <f t="shared" si="6"/>
        <v>-168.40326432072698</v>
      </c>
      <c r="F38" s="18">
        <f t="shared" si="7"/>
        <v>10.797729766440828</v>
      </c>
      <c r="G38" s="10">
        <f t="shared" si="3"/>
        <v>0.97550676863906316</v>
      </c>
      <c r="H38" s="24">
        <f t="shared" si="8"/>
        <v>6.3159914682594534E-2</v>
      </c>
    </row>
    <row r="39" spans="1:8" ht="26.25" x14ac:dyDescent="0.4">
      <c r="A39" s="1">
        <v>36</v>
      </c>
      <c r="B39" s="10">
        <f t="shared" si="2"/>
        <v>10.797729766440828</v>
      </c>
      <c r="C39" s="10">
        <v>10.99</v>
      </c>
      <c r="D39" s="47">
        <f t="shared" si="5"/>
        <v>5.8093766154153883</v>
      </c>
      <c r="E39" s="47">
        <f t="shared" si="6"/>
        <v>-168.40326432072698</v>
      </c>
      <c r="F39" s="18">
        <f t="shared" si="7"/>
        <v>10.804141300028041</v>
      </c>
      <c r="G39" s="10">
        <f t="shared" si="3"/>
        <v>0.91670747674689901</v>
      </c>
      <c r="H39" s="24">
        <f t="shared" si="8"/>
        <v>5.9343296326537572E-2</v>
      </c>
    </row>
    <row r="40" spans="1:8" ht="26.25" x14ac:dyDescent="0.4">
      <c r="A40" s="1">
        <v>37</v>
      </c>
      <c r="B40" s="10">
        <f t="shared" si="2"/>
        <v>10.804141300028041</v>
      </c>
      <c r="C40" s="10">
        <v>10.99</v>
      </c>
      <c r="D40" s="47">
        <f t="shared" si="5"/>
        <v>5.6443486500516666</v>
      </c>
      <c r="E40" s="47">
        <f t="shared" si="6"/>
        <v>-168.40326432072698</v>
      </c>
      <c r="F40" s="18">
        <f t="shared" si="7"/>
        <v>10.810168681181858</v>
      </c>
      <c r="G40" s="10">
        <f t="shared" si="3"/>
        <v>0.86143119393752088</v>
      </c>
      <c r="H40" s="24">
        <f t="shared" si="8"/>
        <v>5.5756587446315758E-2</v>
      </c>
    </row>
    <row r="41" spans="1:8" ht="26.25" x14ac:dyDescent="0.4">
      <c r="A41" s="1">
        <v>38</v>
      </c>
      <c r="B41" s="10">
        <f t="shared" si="2"/>
        <v>10.810168681181858</v>
      </c>
      <c r="C41" s="10">
        <v>10.99</v>
      </c>
      <c r="D41" s="47">
        <f t="shared" si="5"/>
        <v>5.4785324862548439</v>
      </c>
      <c r="E41" s="47">
        <f t="shared" si="6"/>
        <v>-168.40326432072698</v>
      </c>
      <c r="F41" s="18">
        <f t="shared" si="7"/>
        <v>10.815834666582763</v>
      </c>
      <c r="G41" s="10">
        <f t="shared" si="3"/>
        <v>0.80946922182698933</v>
      </c>
      <c r="H41" s="24">
        <f t="shared" si="8"/>
        <v>5.2386020825655015E-2</v>
      </c>
    </row>
    <row r="42" spans="1:8" ht="26.25" x14ac:dyDescent="0.4">
      <c r="A42" s="1">
        <v>39</v>
      </c>
      <c r="B42" s="10">
        <f t="shared" ref="B42:B63" si="9">F41</f>
        <v>10.815834666582763</v>
      </c>
      <c r="C42" s="10">
        <v>10.99</v>
      </c>
      <c r="D42" s="47">
        <f t="shared" ref="D42:D63" si="10">B42 - TAN(B42)</f>
        <v>5.312273723386844</v>
      </c>
      <c r="E42" s="47">
        <f t="shared" ref="E42:E63" si="11">C42 - TAN(C42)</f>
        <v>-168.40326432072698</v>
      </c>
      <c r="F42" s="18">
        <f t="shared" ref="F42:F63" si="12" xml:space="preserve"> C42 +(E42*(B42-C42)/(E42-D42))</f>
        <v>10.821160695184778</v>
      </c>
      <c r="G42" s="10">
        <f t="shared" si="3"/>
        <v>0.76062494671932213</v>
      </c>
      <c r="H42" s="24">
        <f t="shared" ref="H42:H63" si="13">100*ABS(F42-F41)/F42</f>
        <v>4.921864439537553E-2</v>
      </c>
    </row>
    <row r="43" spans="1:8" ht="26.25" x14ac:dyDescent="0.4">
      <c r="A43" s="1">
        <v>40</v>
      </c>
      <c r="B43" s="10">
        <f t="shared" si="9"/>
        <v>10.821160695184778</v>
      </c>
      <c r="C43" s="10">
        <v>10.99</v>
      </c>
      <c r="D43" s="47">
        <f t="shared" si="10"/>
        <v>5.1459187089131557</v>
      </c>
      <c r="E43" s="47">
        <f t="shared" si="11"/>
        <v>-168.40326432072698</v>
      </c>
      <c r="F43" s="18">
        <f t="shared" si="12"/>
        <v>10.826166960972271</v>
      </c>
      <c r="G43" s="10">
        <f t="shared" si="3"/>
        <v>0.71471317236386689</v>
      </c>
      <c r="H43" s="24">
        <f t="shared" si="13"/>
        <v>4.6242273978782153E-2</v>
      </c>
    </row>
    <row r="44" spans="1:8" ht="26.25" x14ac:dyDescent="0.4">
      <c r="A44" s="1">
        <v>41</v>
      </c>
      <c r="B44" s="10">
        <f t="shared" si="9"/>
        <v>10.826166960972271</v>
      </c>
      <c r="C44" s="10">
        <v>10.99</v>
      </c>
      <c r="D44" s="47">
        <f t="shared" si="10"/>
        <v>4.9798119877745455</v>
      </c>
      <c r="E44" s="47">
        <f t="shared" si="11"/>
        <v>-168.40326432072698</v>
      </c>
      <c r="F44" s="18">
        <f t="shared" si="12"/>
        <v>10.830872482117208</v>
      </c>
      <c r="G44" s="10">
        <f t="shared" si="3"/>
        <v>0.67155948572364443</v>
      </c>
      <c r="H44" s="24">
        <f t="shared" si="13"/>
        <v>4.344544867189376E-2</v>
      </c>
    </row>
    <row r="45" spans="1:8" ht="26.25" x14ac:dyDescent="0.4">
      <c r="A45" s="1">
        <v>42</v>
      </c>
      <c r="B45" s="10">
        <f t="shared" si="9"/>
        <v>10.830872482117208</v>
      </c>
      <c r="C45" s="10">
        <v>10.99</v>
      </c>
      <c r="D45" s="47">
        <f t="shared" si="10"/>
        <v>4.8142937668352861</v>
      </c>
      <c r="E45" s="47">
        <f t="shared" si="11"/>
        <v>-168.40326432072698</v>
      </c>
      <c r="F45" s="18">
        <f t="shared" si="12"/>
        <v>10.835295166664508</v>
      </c>
      <c r="G45" s="10">
        <f t="shared" si="3"/>
        <v>0.63099965458397633</v>
      </c>
      <c r="H45" s="24">
        <f t="shared" si="13"/>
        <v>4.0817388721511028E-2</v>
      </c>
    </row>
    <row r="46" spans="1:8" ht="26.25" x14ac:dyDescent="0.4">
      <c r="A46" s="1">
        <v>43</v>
      </c>
      <c r="B46" s="10">
        <f t="shared" si="9"/>
        <v>10.835295166664508</v>
      </c>
      <c r="C46" s="10">
        <v>10.99</v>
      </c>
      <c r="D46" s="47">
        <f t="shared" si="10"/>
        <v>4.6496974368045381</v>
      </c>
      <c r="E46" s="47">
        <f t="shared" si="11"/>
        <v>-168.40326432072698</v>
      </c>
      <c r="F46" s="18">
        <f t="shared" si="12"/>
        <v>10.839451874875195</v>
      </c>
      <c r="G46" s="10">
        <f t="shared" si="3"/>
        <v>0.59287905581207789</v>
      </c>
      <c r="H46" s="24">
        <f t="shared" si="13"/>
        <v>3.8347955769990894E-2</v>
      </c>
    </row>
    <row r="47" spans="1:8" ht="26.25" x14ac:dyDescent="0.4">
      <c r="A47" s="1">
        <v>44</v>
      </c>
      <c r="B47" s="10">
        <f t="shared" si="9"/>
        <v>10.839451874875195</v>
      </c>
      <c r="C47" s="10">
        <v>10.99</v>
      </c>
      <c r="D47" s="47">
        <f t="shared" si="10"/>
        <v>4.4863471923852156</v>
      </c>
      <c r="E47" s="47">
        <f t="shared" si="11"/>
        <v>-168.40326432072698</v>
      </c>
      <c r="F47" s="18">
        <f t="shared" si="12"/>
        <v>10.843358478357969</v>
      </c>
      <c r="G47" s="10">
        <f t="shared" si="3"/>
        <v>0.55705213306949741</v>
      </c>
      <c r="H47" s="24">
        <f t="shared" si="13"/>
        <v>3.6027615342339059E-2</v>
      </c>
    </row>
    <row r="48" spans="1:8" ht="26.25" x14ac:dyDescent="0.4">
      <c r="A48" s="1">
        <v>45</v>
      </c>
      <c r="B48" s="10">
        <f t="shared" si="9"/>
        <v>10.843358478357969</v>
      </c>
      <c r="C48" s="10">
        <v>10.99</v>
      </c>
      <c r="D48" s="47">
        <f t="shared" si="10"/>
        <v>4.3245557886334431</v>
      </c>
      <c r="E48" s="47">
        <f t="shared" si="11"/>
        <v>-168.40326432072698</v>
      </c>
      <c r="F48" s="18">
        <f t="shared" si="12"/>
        <v>10.847029916119816</v>
      </c>
      <c r="G48" s="10">
        <f t="shared" si="3"/>
        <v>0.52338188277972586</v>
      </c>
      <c r="H48" s="24">
        <f t="shared" si="13"/>
        <v>3.3847401456788051E-2</v>
      </c>
    </row>
    <row r="49" spans="1:8" ht="26.25" x14ac:dyDescent="0.4">
      <c r="A49" s="1">
        <v>46</v>
      </c>
      <c r="B49" s="10">
        <f t="shared" si="9"/>
        <v>10.847029916119816</v>
      </c>
      <c r="C49" s="10">
        <v>10.99</v>
      </c>
      <c r="D49" s="47">
        <f t="shared" si="10"/>
        <v>4.1646224677333441</v>
      </c>
      <c r="E49" s="47">
        <f t="shared" si="11"/>
        <v>-168.40326432072698</v>
      </c>
      <c r="F49" s="18">
        <f t="shared" si="12"/>
        <v>10.8504802476654</v>
      </c>
      <c r="G49" s="10">
        <f t="shared" si="3"/>
        <v>0.49173936716097039</v>
      </c>
      <c r="H49" s="24">
        <f t="shared" si="13"/>
        <v>3.1798883245993594E-2</v>
      </c>
    </row>
    <row r="50" spans="1:8" ht="26.25" x14ac:dyDescent="0.4">
      <c r="A50" s="1">
        <v>47</v>
      </c>
      <c r="B50" s="10">
        <f t="shared" si="9"/>
        <v>10.8504802476654</v>
      </c>
      <c r="C50" s="10">
        <v>10.99</v>
      </c>
      <c r="D50" s="47">
        <f t="shared" si="10"/>
        <v>4.0068310857623359</v>
      </c>
      <c r="E50" s="47">
        <f t="shared" si="11"/>
        <v>-168.40326432072698</v>
      </c>
      <c r="F50" s="18">
        <f t="shared" si="12"/>
        <v>10.853722703273432</v>
      </c>
      <c r="G50" s="10">
        <f t="shared" si="3"/>
        <v>0.46200325314852098</v>
      </c>
      <c r="H50" s="24">
        <f t="shared" si="13"/>
        <v>2.9874133480981432E-2</v>
      </c>
    </row>
    <row r="51" spans="1:8" ht="26.25" x14ac:dyDescent="0.4">
      <c r="A51" s="1">
        <v>48</v>
      </c>
      <c r="B51" s="10">
        <f t="shared" si="9"/>
        <v>10.853722703273432</v>
      </c>
      <c r="C51" s="10">
        <v>10.99</v>
      </c>
      <c r="D51" s="47">
        <f t="shared" si="10"/>
        <v>3.8514484637332034</v>
      </c>
      <c r="E51" s="47">
        <f t="shared" si="11"/>
        <v>-168.40326432072698</v>
      </c>
      <c r="F51" s="18">
        <f t="shared" si="12"/>
        <v>10.856769731576083</v>
      </c>
      <c r="G51" s="10">
        <f t="shared" si="3"/>
        <v>0.43405937605044453</v>
      </c>
      <c r="H51" s="24">
        <f t="shared" si="13"/>
        <v>2.8065698895586844E-2</v>
      </c>
    </row>
    <row r="52" spans="1:8" ht="26.25" x14ac:dyDescent="0.4">
      <c r="A52" s="1">
        <v>49</v>
      </c>
      <c r="B52" s="10">
        <f t="shared" si="9"/>
        <v>10.856769731576083</v>
      </c>
      <c r="C52" s="10">
        <v>10.99</v>
      </c>
      <c r="D52" s="47">
        <f t="shared" si="10"/>
        <v>3.6987229814559779</v>
      </c>
      <c r="E52" s="47">
        <f t="shared" si="11"/>
        <v>-168.40326432072698</v>
      </c>
      <c r="F52" s="18">
        <f t="shared" si="12"/>
        <v>10.859633044564909</v>
      </c>
      <c r="G52" s="10">
        <f t="shared" si="3"/>
        <v>0.40780032680451334</v>
      </c>
      <c r="H52" s="24">
        <f t="shared" si="13"/>
        <v>2.6366572213585349E-2</v>
      </c>
    </row>
    <row r="53" spans="1:8" ht="26.25" x14ac:dyDescent="0.4">
      <c r="A53" s="1">
        <v>50</v>
      </c>
      <c r="B53" s="10">
        <f t="shared" si="9"/>
        <v>10.859633044564909</v>
      </c>
      <c r="C53" s="10">
        <v>10.99</v>
      </c>
      <c r="D53" s="47">
        <f t="shared" si="10"/>
        <v>3.5488834267865883</v>
      </c>
      <c r="E53" s="47">
        <f t="shared" si="11"/>
        <v>-168.40326432072698</v>
      </c>
      <c r="F53" s="18">
        <f t="shared" si="12"/>
        <v>10.862323660143748</v>
      </c>
      <c r="G53" s="10">
        <f t="shared" si="3"/>
        <v>0.38312506173138605</v>
      </c>
      <c r="H53" s="24">
        <f t="shared" si="13"/>
        <v>2.4770165786086203E-2</v>
      </c>
    </row>
    <row r="54" spans="1:8" ht="26.25" x14ac:dyDescent="0.4">
      <c r="A54" s="1">
        <v>51</v>
      </c>
      <c r="B54" s="10">
        <f t="shared" si="9"/>
        <v>10.862323660143748</v>
      </c>
      <c r="C54" s="10">
        <v>10.99</v>
      </c>
      <c r="D54" s="47">
        <f t="shared" si="10"/>
        <v>3.4021381068291285</v>
      </c>
      <c r="E54" s="47">
        <f t="shared" si="11"/>
        <v>-168.40326432072698</v>
      </c>
      <c r="F54" s="18">
        <f t="shared" si="12"/>
        <v>10.86485194234575</v>
      </c>
      <c r="G54" s="10">
        <f t="shared" si="3"/>
        <v>0.35993853370979717</v>
      </c>
      <c r="H54" s="24">
        <f t="shared" si="13"/>
        <v>2.327028675050874E-2</v>
      </c>
    </row>
    <row r="55" spans="1:8" ht="26.25" x14ac:dyDescent="0.4">
      <c r="A55" s="1">
        <v>52</v>
      </c>
      <c r="B55" s="10">
        <f t="shared" si="9"/>
        <v>10.86485194234575</v>
      </c>
      <c r="C55" s="10">
        <v>10.99</v>
      </c>
      <c r="D55" s="47">
        <f t="shared" si="10"/>
        <v>3.2586742218434015</v>
      </c>
      <c r="E55" s="47">
        <f t="shared" si="11"/>
        <v>-168.40326432072698</v>
      </c>
      <c r="F55" s="18">
        <f t="shared" si="12"/>
        <v>10.867227639328169</v>
      </c>
      <c r="G55" s="10">
        <f t="shared" si="3"/>
        <v>0.3381513437315401</v>
      </c>
      <c r="H55" s="24">
        <f t="shared" si="13"/>
        <v>2.1861113627743962E-2</v>
      </c>
    </row>
    <row r="56" spans="1:8" ht="26.25" x14ac:dyDescent="0.4">
      <c r="A56" s="1">
        <v>53</v>
      </c>
      <c r="B56" s="10">
        <f t="shared" si="9"/>
        <v>10.867227639328169</v>
      </c>
      <c r="C56" s="10">
        <v>10.99</v>
      </c>
      <c r="D56" s="47">
        <f t="shared" si="10"/>
        <v>3.1186574971494583</v>
      </c>
      <c r="E56" s="47">
        <f t="shared" si="11"/>
        <v>-168.40326432072698</v>
      </c>
      <c r="F56" s="18">
        <f t="shared" si="12"/>
        <v>10.869459919254805</v>
      </c>
      <c r="G56" s="10">
        <f t="shared" si="3"/>
        <v>0.31767941182853221</v>
      </c>
      <c r="H56" s="24">
        <f t="shared" si="13"/>
        <v>2.0537174277458718E-2</v>
      </c>
    </row>
    <row r="57" spans="1:8" ht="26.25" x14ac:dyDescent="0.4">
      <c r="A57" s="1">
        <v>54</v>
      </c>
      <c r="B57" s="10">
        <f t="shared" si="9"/>
        <v>10.869459919254805</v>
      </c>
      <c r="C57" s="10">
        <v>10.99</v>
      </c>
      <c r="D57" s="47">
        <f t="shared" si="10"/>
        <v>2.9822320633768769</v>
      </c>
      <c r="E57" s="47">
        <f t="shared" si="11"/>
        <v>-168.40326432072698</v>
      </c>
      <c r="F57" s="18">
        <f t="shared" si="12"/>
        <v>10.871557404172167</v>
      </c>
      <c r="G57" s="10">
        <f t="shared" si="3"/>
        <v>0.29844366639917735</v>
      </c>
      <c r="H57" s="24">
        <f t="shared" si="13"/>
        <v>1.9293325136261804E-2</v>
      </c>
    </row>
    <row r="58" spans="1:8" ht="26.25" x14ac:dyDescent="0.4">
      <c r="A58" s="1">
        <v>55</v>
      </c>
      <c r="B58" s="10">
        <f t="shared" si="9"/>
        <v>10.871557404172167</v>
      </c>
      <c r="C58" s="10">
        <v>10.99</v>
      </c>
      <c r="D58" s="47">
        <f t="shared" si="10"/>
        <v>2.849520571087405</v>
      </c>
      <c r="E58" s="47">
        <f t="shared" si="11"/>
        <v>-168.40326432072698</v>
      </c>
      <c r="F58" s="18">
        <f t="shared" si="12"/>
        <v>10.873528201981484</v>
      </c>
      <c r="G58" s="10">
        <f t="shared" si="3"/>
        <v>0.28036975099747247</v>
      </c>
      <c r="H58" s="24">
        <f t="shared" si="13"/>
        <v>1.8124731666747922E-2</v>
      </c>
    </row>
    <row r="59" spans="1:8" ht="26.25" x14ac:dyDescent="0.4">
      <c r="A59" s="1">
        <v>56</v>
      </c>
      <c r="B59" s="10">
        <f t="shared" si="9"/>
        <v>10.873528201981484</v>
      </c>
      <c r="C59" s="10">
        <v>10.99</v>
      </c>
      <c r="D59" s="47">
        <f t="shared" si="10"/>
        <v>2.7206245221953935</v>
      </c>
      <c r="E59" s="47">
        <f t="shared" si="11"/>
        <v>-168.40326432072698</v>
      </c>
      <c r="F59" s="18">
        <f t="shared" si="12"/>
        <v>10.875379936604721</v>
      </c>
      <c r="G59" s="10">
        <f t="shared" si="3"/>
        <v>0.26338774768461604</v>
      </c>
      <c r="H59" s="24">
        <f t="shared" si="13"/>
        <v>1.7026849949439898E-2</v>
      </c>
    </row>
    <row r="60" spans="1:8" ht="26.25" x14ac:dyDescent="0.4">
      <c r="A60" s="1">
        <v>57</v>
      </c>
      <c r="B60" s="10">
        <f t="shared" si="9"/>
        <v>10.875379936604721</v>
      </c>
      <c r="C60" s="10">
        <v>10.99</v>
      </c>
      <c r="D60" s="47">
        <f t="shared" si="10"/>
        <v>2.5956247977629392</v>
      </c>
      <c r="E60" s="47">
        <f t="shared" si="11"/>
        <v>-168.40326432072698</v>
      </c>
      <c r="F60" s="18">
        <f t="shared" si="12"/>
        <v>10.877119776438791</v>
      </c>
      <c r="G60" s="10">
        <f t="shared" si="3"/>
        <v>0.24743191607935236</v>
      </c>
      <c r="H60" s="24">
        <f t="shared" si="13"/>
        <v>1.5995409353110814E-2</v>
      </c>
    </row>
    <row r="61" spans="1:8" ht="26.25" x14ac:dyDescent="0.4">
      <c r="A61" s="1">
        <v>58</v>
      </c>
      <c r="B61" s="10">
        <f t="shared" si="9"/>
        <v>10.877119776438791</v>
      </c>
      <c r="C61" s="10">
        <v>10.99</v>
      </c>
      <c r="D61" s="47">
        <f t="shared" si="10"/>
        <v>2.4745823596710856</v>
      </c>
      <c r="E61" s="47">
        <f t="shared" si="11"/>
        <v>-168.40326432072698</v>
      </c>
      <c r="F61" s="18">
        <f t="shared" si="12"/>
        <v>10.878754461188199</v>
      </c>
      <c r="G61" s="10">
        <f t="shared" si="3"/>
        <v>0.23244044727946589</v>
      </c>
      <c r="H61" s="24">
        <f t="shared" si="13"/>
        <v>1.5026396222475988E-2</v>
      </c>
    </row>
    <row r="62" spans="1:8" ht="26.25" x14ac:dyDescent="0.4">
      <c r="A62" s="1">
        <v>59</v>
      </c>
      <c r="B62" s="10">
        <f t="shared" si="9"/>
        <v>10.878754461188199</v>
      </c>
      <c r="C62" s="10">
        <v>10.99</v>
      </c>
      <c r="D62" s="47">
        <f t="shared" si="10"/>
        <v>2.3575391023464203</v>
      </c>
      <c r="E62" s="47">
        <f t="shared" si="11"/>
        <v>-168.40326432072698</v>
      </c>
      <c r="F62" s="18">
        <f t="shared" si="12"/>
        <v>10.880290327162434</v>
      </c>
      <c r="G62" s="10">
        <f t="shared" si="3"/>
        <v>0.21835523186292485</v>
      </c>
      <c r="H62" s="24">
        <f t="shared" si="13"/>
        <v>1.4116038525192581E-2</v>
      </c>
    </row>
    <row r="63" spans="1:8" ht="26.25" x14ac:dyDescent="0.4">
      <c r="A63" s="1">
        <v>60</v>
      </c>
      <c r="B63" s="10">
        <f t="shared" si="9"/>
        <v>10.880290327162434</v>
      </c>
      <c r="C63" s="10">
        <v>10.99</v>
      </c>
      <c r="D63" s="47">
        <f t="shared" si="10"/>
        <v>2.244518830113563</v>
      </c>
      <c r="E63" s="47">
        <f t="shared" si="11"/>
        <v>-168.40326432072698</v>
      </c>
      <c r="F63" s="18">
        <f t="shared" si="12"/>
        <v>10.881733331120545</v>
      </c>
      <c r="G63" s="10">
        <f t="shared" si="3"/>
        <v>0.20512164121252394</v>
      </c>
      <c r="H63" s="24">
        <f t="shared" si="13"/>
        <v>1.3260791403365276E-2</v>
      </c>
    </row>
    <row r="64" spans="1:8" ht="26.25" x14ac:dyDescent="0.4">
      <c r="A64" s="1">
        <v>61</v>
      </c>
      <c r="B64" s="10">
        <f t="shared" ref="B64:B70" si="14">F63</f>
        <v>10.881733331120545</v>
      </c>
      <c r="C64" s="10">
        <v>10.99</v>
      </c>
      <c r="D64" s="47">
        <f t="shared" ref="D64:D70" si="15">B64 - TAN(B64)</f>
        <v>2.1355283357819506</v>
      </c>
      <c r="E64" s="47">
        <f t="shared" ref="E64:E70" si="16">C64 - TAN(C64)</f>
        <v>-168.40326432072698</v>
      </c>
      <c r="F64" s="18">
        <f t="shared" ref="F64:F70" si="17" xml:space="preserve"> C64 +(E64*(B64-C64)/(E64-D64))</f>
        <v>10.883089072741623</v>
      </c>
      <c r="G64" s="10">
        <f t="shared" si="3"/>
        <v>0.19268832144218381</v>
      </c>
      <c r="H64" s="24">
        <f t="shared" ref="H64:H70" si="18">100*ABS(F64-F63)/F64</f>
        <v>1.2457323578039248E-2</v>
      </c>
    </row>
    <row r="65" spans="1:8" ht="26.25" x14ac:dyDescent="0.4">
      <c r="A65" s="1">
        <v>62</v>
      </c>
      <c r="B65" s="10">
        <f t="shared" si="14"/>
        <v>10.883089072741623</v>
      </c>
      <c r="C65" s="10">
        <v>10.99</v>
      </c>
      <c r="D65" s="47">
        <f t="shared" si="15"/>
        <v>2.0305585566790345</v>
      </c>
      <c r="E65" s="47">
        <f t="shared" si="16"/>
        <v>-168.40326432072698</v>
      </c>
      <c r="F65" s="18">
        <f t="shared" si="17"/>
        <v>10.884362815796152</v>
      </c>
      <c r="G65" s="10">
        <f t="shared" si="3"/>
        <v>0.18100699923742306</v>
      </c>
      <c r="H65" s="24">
        <f t="shared" si="18"/>
        <v>1.1702504557095194E-2</v>
      </c>
    </row>
    <row r="66" spans="1:8" ht="26.25" x14ac:dyDescent="0.4">
      <c r="A66" s="1">
        <v>63</v>
      </c>
      <c r="B66" s="10">
        <f t="shared" si="14"/>
        <v>10.884362815796152</v>
      </c>
      <c r="C66" s="10">
        <v>10.99</v>
      </c>
      <c r="D66" s="47">
        <f t="shared" si="15"/>
        <v>1.9295857854335061</v>
      </c>
      <c r="E66" s="47">
        <f t="shared" si="16"/>
        <v>-168.40326432072698</v>
      </c>
      <c r="F66" s="18">
        <f t="shared" si="17"/>
        <v>10.885559508089658</v>
      </c>
      <c r="G66" s="10">
        <f t="shared" si="3"/>
        <v>0.17003229895490296</v>
      </c>
      <c r="H66" s="24">
        <f t="shared" si="18"/>
        <v>1.0993392600692193E-2</v>
      </c>
    </row>
    <row r="67" spans="1:8" ht="26.25" x14ac:dyDescent="0.4">
      <c r="A67" s="1">
        <v>64</v>
      </c>
      <c r="B67" s="10">
        <f t="shared" si="14"/>
        <v>10.885559508089658</v>
      </c>
      <c r="C67" s="10">
        <v>10.99</v>
      </c>
      <c r="D67" s="47">
        <f t="shared" si="15"/>
        <v>1.8325729142828902</v>
      </c>
      <c r="E67" s="47">
        <f t="shared" si="16"/>
        <v>-168.40326432072698</v>
      </c>
      <c r="F67" s="18">
        <f t="shared" si="17"/>
        <v>10.886683800246574</v>
      </c>
      <c r="G67" s="10">
        <f t="shared" si="3"/>
        <v>0.15972157035817017</v>
      </c>
      <c r="H67" s="24">
        <f t="shared" si="18"/>
        <v>1.0327223400121859E-2</v>
      </c>
    </row>
    <row r="68" spans="1:8" ht="26.25" x14ac:dyDescent="0.4">
      <c r="A68" s="1">
        <v>65</v>
      </c>
      <c r="B68" s="10">
        <f t="shared" si="14"/>
        <v>10.886683800246574</v>
      </c>
      <c r="C68" s="10">
        <v>10.99</v>
      </c>
      <c r="D68" s="47">
        <f t="shared" si="15"/>
        <v>1.7394706934522084</v>
      </c>
      <c r="E68" s="47">
        <f t="shared" si="16"/>
        <v>-168.40326432072698</v>
      </c>
      <c r="F68" s="18">
        <f t="shared" si="17"/>
        <v>10.887740063398892</v>
      </c>
      <c r="G68" s="10">
        <f t="shared" si="3"/>
        <v>0.15003472639747756</v>
      </c>
      <c r="H68" s="24">
        <f t="shared" si="18"/>
        <v>9.7013994287823042E-3</v>
      </c>
    </row>
    <row r="69" spans="1:8" ht="26.25" x14ac:dyDescent="0.4">
      <c r="A69" s="1">
        <v>66</v>
      </c>
      <c r="B69" s="10">
        <f t="shared" si="14"/>
        <v>10.887740063398892</v>
      </c>
      <c r="C69" s="10">
        <v>10.99</v>
      </c>
      <c r="D69" s="47">
        <f t="shared" si="15"/>
        <v>1.6502189861253207</v>
      </c>
      <c r="E69" s="47">
        <f t="shared" si="16"/>
        <v>-168.40326432072698</v>
      </c>
      <c r="F69" s="18">
        <f t="shared" si="17"/>
        <v>10.888732405840914</v>
      </c>
      <c r="G69" s="10">
        <f t="shared" si="3"/>
        <v>0.14093409047134417</v>
      </c>
      <c r="H69" s="24">
        <f t="shared" si="18"/>
        <v>9.1134799261776266E-3</v>
      </c>
    </row>
    <row r="70" spans="1:8" ht="26.25" x14ac:dyDescent="0.4">
      <c r="A70" s="1">
        <v>67</v>
      </c>
      <c r="B70" s="10">
        <f t="shared" si="14"/>
        <v>10.888732405840914</v>
      </c>
      <c r="C70" s="10">
        <v>10.99</v>
      </c>
      <c r="D70" s="47">
        <f t="shared" si="15"/>
        <v>1.5647480046296369</v>
      </c>
      <c r="E70" s="47">
        <f t="shared" si="16"/>
        <v>-168.40326432072698</v>
      </c>
      <c r="F70" s="18">
        <f t="shared" si="17"/>
        <v>10.889664688708297</v>
      </c>
      <c r="G70" s="10">
        <f t="shared" ref="G70:G116" si="19">100*ABS(F70-10.9041)/10.9041</f>
        <v>0.13238425263618631</v>
      </c>
      <c r="H70" s="24">
        <f t="shared" si="18"/>
        <v>8.5611714780359713E-3</v>
      </c>
    </row>
    <row r="71" spans="1:8" ht="26.25" x14ac:dyDescent="0.4">
      <c r="A71" s="1">
        <v>68</v>
      </c>
      <c r="B71" s="10">
        <f t="shared" ref="B71:B90" si="20">F70</f>
        <v>10.889664688708297</v>
      </c>
      <c r="C71" s="10">
        <v>10.99</v>
      </c>
      <c r="D71" s="47">
        <f t="shared" ref="D71:D90" si="21">B71 - TAN(B71)</f>
        <v>1.4829795146039366</v>
      </c>
      <c r="E71" s="47">
        <f t="shared" ref="E71:E90" si="22">C71 - TAN(C71)</f>
        <v>-168.40326432072698</v>
      </c>
      <c r="F71" s="18">
        <f t="shared" ref="F71:F90" si="23" xml:space="preserve"> C71 +(E71*(B71-C71)/(E71-D71))</f>
        <v>10.890540540736559</v>
      </c>
      <c r="G71" s="10">
        <f t="shared" si="19"/>
        <v>0.12435193425812757</v>
      </c>
      <c r="H71" s="24">
        <f t="shared" ref="H71:H90" si="24">100*ABS(F71-F70)/F71</f>
        <v>8.0423191574902925E-3</v>
      </c>
    </row>
    <row r="72" spans="1:8" ht="26.25" x14ac:dyDescent="0.4">
      <c r="A72" s="1">
        <v>69</v>
      </c>
      <c r="B72" s="10">
        <f t="shared" si="20"/>
        <v>10.890540540736559</v>
      </c>
      <c r="C72" s="10">
        <v>10.99</v>
      </c>
      <c r="D72" s="47">
        <f t="shared" si="21"/>
        <v>1.4048279960564862</v>
      </c>
      <c r="E72" s="47">
        <f t="shared" si="22"/>
        <v>-168.40326432072698</v>
      </c>
      <c r="F72" s="18">
        <f t="shared" si="23"/>
        <v>10.891363372151362</v>
      </c>
      <c r="G72" s="10">
        <f t="shared" si="19"/>
        <v>0.11680586062707957</v>
      </c>
      <c r="H72" s="24">
        <f t="shared" si="24"/>
        <v>7.5548981949040547E-3</v>
      </c>
    </row>
    <row r="73" spans="1:8" ht="26.25" x14ac:dyDescent="0.4">
      <c r="A73" s="1">
        <v>70</v>
      </c>
      <c r="B73" s="10">
        <f t="shared" si="20"/>
        <v>10.891363372151362</v>
      </c>
      <c r="C73" s="10">
        <v>10.99</v>
      </c>
      <c r="D73" s="47">
        <f t="shared" si="21"/>
        <v>1.330201752285344</v>
      </c>
      <c r="E73" s="47">
        <f t="shared" si="22"/>
        <v>-168.40326432072698</v>
      </c>
      <c r="F73" s="18">
        <f t="shared" si="23"/>
        <v>10.892136387740093</v>
      </c>
      <c r="G73" s="10">
        <f t="shared" si="19"/>
        <v>0.10971664107910326</v>
      </c>
      <c r="H73" s="24">
        <f t="shared" si="24"/>
        <v>7.0970061447354965E-3</v>
      </c>
    </row>
    <row r="74" spans="1:8" ht="26.25" x14ac:dyDescent="0.4">
      <c r="A74" s="1">
        <v>71</v>
      </c>
      <c r="B74" s="10">
        <f t="shared" si="20"/>
        <v>10.892136387740093</v>
      </c>
      <c r="C74" s="10">
        <v>10.99</v>
      </c>
      <c r="D74" s="47">
        <f t="shared" si="21"/>
        <v>1.2590039595989637</v>
      </c>
      <c r="E74" s="47">
        <f t="shared" si="22"/>
        <v>-168.40326432072698</v>
      </c>
      <c r="F74" s="18">
        <f t="shared" si="23"/>
        <v>10.89286259915165</v>
      </c>
      <c r="G74" s="10">
        <f t="shared" si="19"/>
        <v>0.1030566561967477</v>
      </c>
      <c r="H74" s="24">
        <f t="shared" si="24"/>
        <v>6.6668555207286843E-3</v>
      </c>
    </row>
    <row r="75" spans="1:8" ht="26.25" x14ac:dyDescent="0.4">
      <c r="A75" s="1">
        <v>72</v>
      </c>
      <c r="B75" s="10">
        <f t="shared" si="20"/>
        <v>10.89286259915165</v>
      </c>
      <c r="C75" s="10">
        <v>10.99</v>
      </c>
      <c r="D75" s="47">
        <f t="shared" si="21"/>
        <v>1.1911336525906648</v>
      </c>
      <c r="E75" s="47">
        <f t="shared" si="22"/>
        <v>-168.40326432072698</v>
      </c>
      <c r="F75" s="18">
        <f t="shared" si="23"/>
        <v>10.893544836468791</v>
      </c>
      <c r="G75" s="10">
        <f t="shared" si="19"/>
        <v>9.6799951680635932E-2</v>
      </c>
      <c r="H75" s="24">
        <f t="shared" si="24"/>
        <v>6.2627668714171697E-3</v>
      </c>
    </row>
    <row r="76" spans="1:8" ht="26.25" x14ac:dyDescent="0.4">
      <c r="A76" s="1">
        <v>73</v>
      </c>
      <c r="B76" s="10">
        <f t="shared" si="20"/>
        <v>10.893544836468791</v>
      </c>
      <c r="C76" s="10">
        <v>10.99</v>
      </c>
      <c r="D76" s="47">
        <f t="shared" si="21"/>
        <v>1.1264866413832149</v>
      </c>
      <c r="E76" s="47">
        <f t="shared" si="22"/>
        <v>-168.40326432072698</v>
      </c>
      <c r="F76" s="18">
        <f t="shared" si="23"/>
        <v>10.894185759095018</v>
      </c>
      <c r="G76" s="10">
        <f t="shared" si="19"/>
        <v>9.0922138507364178E-2</v>
      </c>
      <c r="H76" s="24">
        <f t="shared" si="24"/>
        <v>5.8831622702196964E-3</v>
      </c>
    </row>
    <row r="77" spans="1:8" ht="26.25" x14ac:dyDescent="0.4">
      <c r="A77" s="1">
        <v>74</v>
      </c>
      <c r="B77" s="10">
        <f t="shared" si="20"/>
        <v>10.894185759095018</v>
      </c>
      <c r="C77" s="10">
        <v>10.99</v>
      </c>
      <c r="D77" s="47">
        <f t="shared" si="21"/>
        <v>1.0649563587401083</v>
      </c>
      <c r="E77" s="47">
        <f t="shared" si="22"/>
        <v>-168.40326432072698</v>
      </c>
      <c r="F77" s="18">
        <f t="shared" si="23"/>
        <v>10.894787865995655</v>
      </c>
      <c r="G77" s="10">
        <f t="shared" si="19"/>
        <v>8.5400299009959019E-2</v>
      </c>
      <c r="H77" s="24">
        <f t="shared" si="24"/>
        <v>5.5265591954830693E-3</v>
      </c>
    </row>
    <row r="78" spans="1:8" ht="26.25" x14ac:dyDescent="0.4">
      <c r="A78" s="1">
        <v>75</v>
      </c>
      <c r="B78" s="10">
        <f t="shared" si="20"/>
        <v>10.894787865995655</v>
      </c>
      <c r="C78" s="10">
        <v>10.99</v>
      </c>
      <c r="D78" s="47">
        <f t="shared" si="21"/>
        <v>1.0064346362427159</v>
      </c>
      <c r="E78" s="47">
        <f t="shared" si="22"/>
        <v>-168.40326432072698</v>
      </c>
      <c r="F78" s="18">
        <f t="shared" si="23"/>
        <v>10.895353505330608</v>
      </c>
      <c r="G78" s="10">
        <f t="shared" si="19"/>
        <v>8.0212898537174421E-2</v>
      </c>
      <c r="H78" s="24">
        <f t="shared" si="24"/>
        <v>5.1915647773719638E-3</v>
      </c>
    </row>
    <row r="79" spans="1:8" ht="26.25" x14ac:dyDescent="0.4">
      <c r="A79" s="1">
        <v>76</v>
      </c>
      <c r="B79" s="10">
        <f t="shared" si="20"/>
        <v>10.895353505330608</v>
      </c>
      <c r="C79" s="10">
        <v>10.99</v>
      </c>
      <c r="D79" s="47">
        <f t="shared" si="21"/>
        <v>0.95081240985254389</v>
      </c>
      <c r="E79" s="47">
        <f t="shared" si="22"/>
        <v>-168.40326432072698</v>
      </c>
      <c r="F79" s="18">
        <f t="shared" si="23"/>
        <v>10.895884883514222</v>
      </c>
      <c r="G79" s="10">
        <f t="shared" si="19"/>
        <v>7.5339702366791661E-2</v>
      </c>
      <c r="H79" s="24">
        <f t="shared" si="24"/>
        <v>4.8768703900194084E-3</v>
      </c>
    </row>
    <row r="80" spans="1:8" ht="26.25" x14ac:dyDescent="0.4">
      <c r="A80" s="1">
        <v>77</v>
      </c>
      <c r="B80" s="10">
        <f t="shared" si="20"/>
        <v>10.895884883514222</v>
      </c>
      <c r="C80" s="10">
        <v>10.99</v>
      </c>
      <c r="D80" s="47">
        <f t="shared" si="21"/>
        <v>0.89798035611937976</v>
      </c>
      <c r="E80" s="47">
        <f t="shared" si="22"/>
        <v>-168.40326432072698</v>
      </c>
      <c r="F80" s="18">
        <f t="shared" si="23"/>
        <v>10.89638407373565</v>
      </c>
      <c r="G80" s="10">
        <f t="shared" si="19"/>
        <v>7.0761697566509879E-2</v>
      </c>
      <c r="H80" s="24">
        <f t="shared" si="24"/>
        <v>4.5812465681230926E-3</v>
      </c>
    </row>
    <row r="81" spans="1:8" ht="26.25" x14ac:dyDescent="0.4">
      <c r="A81" s="1">
        <v>78</v>
      </c>
      <c r="B81" s="10">
        <f t="shared" si="20"/>
        <v>10.89638407373565</v>
      </c>
      <c r="C81" s="10">
        <v>10.99</v>
      </c>
      <c r="D81" s="47">
        <f t="shared" si="21"/>
        <v>0.84782946107537072</v>
      </c>
      <c r="E81" s="47">
        <f t="shared" si="22"/>
        <v>-168.40326432072698</v>
      </c>
      <c r="F81" s="18">
        <f t="shared" si="23"/>
        <v>10.896853023971298</v>
      </c>
      <c r="G81" s="10">
        <f t="shared" si="19"/>
        <v>6.6461019512859598E-2</v>
      </c>
      <c r="H81" s="24">
        <f t="shared" si="24"/>
        <v>4.3035382290324206E-3</v>
      </c>
    </row>
    <row r="82" spans="1:8" ht="26.25" x14ac:dyDescent="0.4">
      <c r="A82" s="1">
        <v>79</v>
      </c>
      <c r="B82" s="10">
        <f t="shared" si="20"/>
        <v>10.896853023971298</v>
      </c>
      <c r="C82" s="10">
        <v>10.99</v>
      </c>
      <c r="D82" s="47">
        <f t="shared" si="21"/>
        <v>0.80025152447158732</v>
      </c>
      <c r="E82" s="47">
        <f t="shared" si="22"/>
        <v>-168.40326432072698</v>
      </c>
      <c r="F82" s="18">
        <f t="shared" si="23"/>
        <v>10.897293564519138</v>
      </c>
      <c r="G82" s="10">
        <f t="shared" si="19"/>
        <v>6.242088279510679E-2</v>
      </c>
      <c r="H82" s="24">
        <f t="shared" si="24"/>
        <v>4.0426601819267783E-3</v>
      </c>
    </row>
    <row r="83" spans="1:8" ht="26.25" x14ac:dyDescent="0.4">
      <c r="A83" s="1">
        <v>80</v>
      </c>
      <c r="B83" s="10">
        <f t="shared" si="20"/>
        <v>10.897293564519138</v>
      </c>
      <c r="C83" s="10">
        <v>10.99</v>
      </c>
      <c r="D83" s="47">
        <f t="shared" si="21"/>
        <v>0.75513960249370804</v>
      </c>
      <c r="E83" s="47">
        <f t="shared" si="22"/>
        <v>-168.40326432072698</v>
      </c>
      <c r="F83" s="18">
        <f t="shared" si="23"/>
        <v>10.897707415082953</v>
      </c>
      <c r="G83" s="10">
        <f t="shared" si="19"/>
        <v>5.86255162466073E-2</v>
      </c>
      <c r="H83" s="24">
        <f t="shared" si="24"/>
        <v>3.7975929069461287E-3</v>
      </c>
    </row>
    <row r="84" spans="1:8" ht="26.25" x14ac:dyDescent="0.4">
      <c r="A84" s="1">
        <v>81</v>
      </c>
      <c r="B84" s="10">
        <f t="shared" si="20"/>
        <v>10.897707415082953</v>
      </c>
      <c r="C84" s="10">
        <v>10.99</v>
      </c>
      <c r="D84" s="47">
        <f t="shared" si="21"/>
        <v>0.71238839244424668</v>
      </c>
      <c r="E84" s="47">
        <f t="shared" si="22"/>
        <v>-168.40326432072698</v>
      </c>
      <c r="F84" s="18">
        <f t="shared" si="23"/>
        <v>10.898096191433035</v>
      </c>
      <c r="G84" s="10">
        <f t="shared" si="19"/>
        <v>5.5060101860440136E-2</v>
      </c>
      <c r="H84" s="24">
        <f t="shared" si="24"/>
        <v>3.5673785884517157E-3</v>
      </c>
    </row>
    <row r="85" spans="1:8" ht="26.25" x14ac:dyDescent="0.4">
      <c r="A85" s="1">
        <v>82</v>
      </c>
      <c r="B85" s="10">
        <f t="shared" si="20"/>
        <v>10.898096191433035</v>
      </c>
      <c r="C85" s="10">
        <v>10.99</v>
      </c>
      <c r="D85" s="47">
        <f t="shared" si="21"/>
        <v>0.67189456311317386</v>
      </c>
      <c r="E85" s="47">
        <f t="shared" si="22"/>
        <v>-168.40326432072698</v>
      </c>
      <c r="F85" s="18">
        <f t="shared" si="23"/>
        <v>10.898461411668304</v>
      </c>
      <c r="G85" s="10">
        <f t="shared" si="19"/>
        <v>5.1710717360402191E-2</v>
      </c>
      <c r="H85" s="24">
        <f t="shared" si="24"/>
        <v>3.351117386878287E-3</v>
      </c>
    </row>
    <row r="86" spans="1:8" ht="26.25" x14ac:dyDescent="0.4">
      <c r="A86" s="1">
        <v>83</v>
      </c>
      <c r="B86" s="10">
        <f t="shared" si="20"/>
        <v>10.898461411668304</v>
      </c>
      <c r="C86" s="10">
        <v>10.99</v>
      </c>
      <c r="D86" s="47">
        <f t="shared" si="21"/>
        <v>0.6335570347031787</v>
      </c>
      <c r="E86" s="47">
        <f t="shared" si="22"/>
        <v>-168.40326432072698</v>
      </c>
      <c r="F86" s="18">
        <f t="shared" si="23"/>
        <v>10.89880450210339</v>
      </c>
      <c r="G86" s="10">
        <f t="shared" si="19"/>
        <v>4.8564282211365876E-2</v>
      </c>
      <c r="H86" s="24">
        <f t="shared" si="24"/>
        <v>3.1479639351256797E-3</v>
      </c>
    </row>
    <row r="87" spans="1:8" ht="26.25" x14ac:dyDescent="0.4">
      <c r="A87" s="1">
        <v>84</v>
      </c>
      <c r="B87" s="10">
        <f t="shared" si="20"/>
        <v>10.89880450210339</v>
      </c>
      <c r="C87" s="10">
        <v>10.99</v>
      </c>
      <c r="D87" s="47">
        <f t="shared" si="21"/>
        <v>0.59727721223048391</v>
      </c>
      <c r="E87" s="47">
        <f t="shared" si="22"/>
        <v>-168.40326432072698</v>
      </c>
      <c r="F87" s="18">
        <f t="shared" si="23"/>
        <v>10.899126802802888</v>
      </c>
      <c r="G87" s="10">
        <f t="shared" si="19"/>
        <v>4.5608506865414344E-2</v>
      </c>
      <c r="H87" s="24">
        <f t="shared" si="24"/>
        <v>2.957124046075111E-3</v>
      </c>
    </row>
    <row r="88" spans="1:8" ht="26.25" x14ac:dyDescent="0.4">
      <c r="A88" s="1">
        <v>85</v>
      </c>
      <c r="B88" s="10">
        <f t="shared" si="20"/>
        <v>10.899126802802888</v>
      </c>
      <c r="C88" s="10">
        <v>10.99</v>
      </c>
      <c r="D88" s="47">
        <f t="shared" si="21"/>
        <v>0.56295917630941084</v>
      </c>
      <c r="E88" s="47">
        <f t="shared" si="22"/>
        <v>-168.40326432072698</v>
      </c>
      <c r="F88" s="18">
        <f t="shared" si="23"/>
        <v>10.89942957278368</v>
      </c>
      <c r="G88" s="10">
        <f t="shared" si="19"/>
        <v>4.2831845052045105E-2</v>
      </c>
      <c r="H88" s="24">
        <f t="shared" si="24"/>
        <v>2.7778516184702373E-3</v>
      </c>
    </row>
    <row r="89" spans="1:8" ht="26.25" x14ac:dyDescent="0.4">
      <c r="A89" s="1">
        <v>86</v>
      </c>
      <c r="B89" s="10">
        <f t="shared" si="20"/>
        <v>10.89942957278368</v>
      </c>
      <c r="C89" s="10">
        <v>10.99</v>
      </c>
      <c r="D89" s="47">
        <f t="shared" si="21"/>
        <v>0.53050983516089723</v>
      </c>
      <c r="E89" s="47">
        <f t="shared" si="22"/>
        <v>-168.40326432072698</v>
      </c>
      <c r="F89" s="18">
        <f t="shared" si="23"/>
        <v>10.89971399490503</v>
      </c>
      <c r="G89" s="10">
        <f t="shared" si="19"/>
        <v>4.0223448931777976E-2</v>
      </c>
      <c r="H89" s="24">
        <f t="shared" si="24"/>
        <v>2.6094457293374669E-3</v>
      </c>
    </row>
    <row r="90" spans="1:8" ht="26.25" x14ac:dyDescent="0.4">
      <c r="A90" s="1">
        <v>87</v>
      </c>
      <c r="B90" s="10">
        <f t="shared" si="20"/>
        <v>10.89971399490503</v>
      </c>
      <c r="C90" s="10">
        <v>10.99</v>
      </c>
      <c r="D90" s="47">
        <f t="shared" si="21"/>
        <v>0.49983904156958481</v>
      </c>
      <c r="E90" s="47">
        <f t="shared" si="22"/>
        <v>-168.40326432072698</v>
      </c>
      <c r="F90" s="18">
        <f t="shared" si="23"/>
        <v>10.899981180465007</v>
      </c>
      <c r="G90" s="10">
        <f t="shared" si="19"/>
        <v>3.7773126943010646E-2</v>
      </c>
      <c r="H90" s="24">
        <f t="shared" si="24"/>
        <v>2.4512479017489495E-3</v>
      </c>
    </row>
    <row r="91" spans="1:8" ht="26.25" x14ac:dyDescent="0.4">
      <c r="A91" s="1">
        <v>88</v>
      </c>
      <c r="B91" s="10">
        <f t="shared" ref="B91:B113" si="25">F90</f>
        <v>10.899981180465007</v>
      </c>
      <c r="C91" s="10">
        <v>10.99</v>
      </c>
      <c r="D91" s="47">
        <f t="shared" ref="D91:D113" si="26">B91 - TAN(B91)</f>
        <v>0.47085967836396492</v>
      </c>
      <c r="E91" s="47">
        <f t="shared" ref="E91:E113" si="27">C91 - TAN(C91)</f>
        <v>-168.40326432072698</v>
      </c>
      <c r="F91" s="18">
        <f t="shared" ref="F91:F113" si="28" xml:space="preserve"> C91 +(E91*(B91-C91)/(E91-D91))</f>
        <v>10.900232173520717</v>
      </c>
      <c r="G91" s="10">
        <f t="shared" si="19"/>
        <v>3.5471304181755987E-2</v>
      </c>
      <c r="H91" s="24">
        <f t="shared" ref="H91:H113" si="29">100*ABS(F91-F90)/F91</f>
        <v>2.302639537529226E-3</v>
      </c>
    </row>
    <row r="92" spans="1:8" ht="26.25" x14ac:dyDescent="0.4">
      <c r="A92" s="1">
        <v>89</v>
      </c>
      <c r="B92" s="10">
        <f t="shared" si="25"/>
        <v>10.900232173520717</v>
      </c>
      <c r="C92" s="10">
        <v>10.99</v>
      </c>
      <c r="D92" s="47">
        <f t="shared" si="26"/>
        <v>0.44348771581616298</v>
      </c>
      <c r="E92" s="47">
        <f t="shared" si="27"/>
        <v>-168.40326432072698</v>
      </c>
      <c r="F92" s="18">
        <f t="shared" si="28"/>
        <v>10.90046795494878</v>
      </c>
      <c r="G92" s="10">
        <f t="shared" si="19"/>
        <v>3.3308985163555724E-2</v>
      </c>
      <c r="H92" s="24">
        <f t="shared" si="29"/>
        <v>2.1630395047079697E-3</v>
      </c>
    </row>
    <row r="93" spans="1:8" ht="26.25" x14ac:dyDescent="0.4">
      <c r="A93" s="1">
        <v>90</v>
      </c>
      <c r="B93" s="10">
        <f t="shared" si="25"/>
        <v>10.90046795494878</v>
      </c>
      <c r="C93" s="10">
        <v>10.99</v>
      </c>
      <c r="D93" s="47">
        <f t="shared" si="26"/>
        <v>0.41764224416648688</v>
      </c>
      <c r="E93" s="47">
        <f t="shared" si="27"/>
        <v>-168.40326432072698</v>
      </c>
      <c r="F93" s="18">
        <f t="shared" si="28"/>
        <v>10.900689446261563</v>
      </c>
      <c r="G93" s="10">
        <f t="shared" si="19"/>
        <v>3.1277718825368596E-2</v>
      </c>
      <c r="H93" s="24">
        <f t="shared" si="29"/>
        <v>2.0319018707410661E-3</v>
      </c>
    </row>
    <row r="94" spans="1:8" ht="26.25" x14ac:dyDescent="0.4">
      <c r="A94" s="1">
        <v>91</v>
      </c>
      <c r="B94" s="10">
        <f t="shared" si="25"/>
        <v>10.900689446261563</v>
      </c>
      <c r="C94" s="10">
        <v>10.99</v>
      </c>
      <c r="D94" s="47">
        <f t="shared" si="26"/>
        <v>0.39324548426714756</v>
      </c>
      <c r="E94" s="47">
        <f t="shared" si="27"/>
        <v>-168.40326432072698</v>
      </c>
      <c r="F94" s="18">
        <f t="shared" si="28"/>
        <v>10.900897513193726</v>
      </c>
      <c r="G94" s="10">
        <f t="shared" si="19"/>
        <v>2.9369565633784001E-2</v>
      </c>
      <c r="H94" s="24">
        <f t="shared" si="29"/>
        <v>1.9087137725287743E-3</v>
      </c>
    </row>
    <row r="95" spans="1:8" ht="26.25" x14ac:dyDescent="0.4">
      <c r="A95" s="1">
        <v>92</v>
      </c>
      <c r="B95" s="10">
        <f t="shared" si="25"/>
        <v>10.900897513193726</v>
      </c>
      <c r="C95" s="10">
        <v>10.99</v>
      </c>
      <c r="D95" s="47">
        <f t="shared" si="26"/>
        <v>0.3702227791290067</v>
      </c>
      <c r="E95" s="47">
        <f t="shared" si="27"/>
        <v>-168.40326432072698</v>
      </c>
      <c r="F95" s="18">
        <f t="shared" si="28"/>
        <v>10.901092969072844</v>
      </c>
      <c r="G95" s="10">
        <f t="shared" si="19"/>
        <v>2.7577066673601228E-2</v>
      </c>
      <c r="H95" s="24">
        <f t="shared" si="29"/>
        <v>1.7929934151723309E-3</v>
      </c>
    </row>
    <row r="96" spans="1:8" ht="26.25" x14ac:dyDescent="0.4">
      <c r="A96" s="1">
        <v>93</v>
      </c>
      <c r="B96" s="10">
        <f t="shared" si="25"/>
        <v>10.901092969072844</v>
      </c>
      <c r="C96" s="10">
        <v>10.99</v>
      </c>
      <c r="D96" s="47">
        <f t="shared" si="26"/>
        <v>0.34850256893844822</v>
      </c>
      <c r="E96" s="47">
        <f t="shared" si="27"/>
        <v>-168.40326432072698</v>
      </c>
      <c r="F96" s="18">
        <f t="shared" si="28"/>
        <v>10.901276577986966</v>
      </c>
      <c r="G96" s="10">
        <f t="shared" si="19"/>
        <v>2.5893214598487264E-2</v>
      </c>
      <c r="H96" s="24">
        <f t="shared" si="29"/>
        <v>1.6842881914698377E-3</v>
      </c>
    </row>
    <row r="97" spans="1:8" ht="26.25" x14ac:dyDescent="0.4">
      <c r="A97" s="1">
        <v>94</v>
      </c>
      <c r="B97" s="10">
        <f t="shared" si="25"/>
        <v>10.901276577986966</v>
      </c>
      <c r="C97" s="10">
        <v>10.99</v>
      </c>
      <c r="D97" s="47">
        <f t="shared" si="26"/>
        <v>0.32801635190194034</v>
      </c>
      <c r="E97" s="47">
        <f t="shared" si="27"/>
        <v>-168.40326432072698</v>
      </c>
      <c r="F97" s="18">
        <f t="shared" si="28"/>
        <v>10.901449057761321</v>
      </c>
      <c r="G97" s="10">
        <f t="shared" si="19"/>
        <v>2.4311426332105552E-2</v>
      </c>
      <c r="H97" s="24">
        <f t="shared" si="29"/>
        <v>1.5821729151844323E-3</v>
      </c>
    </row>
    <row r="98" spans="1:8" ht="26.25" x14ac:dyDescent="0.4">
      <c r="A98" s="1">
        <v>95</v>
      </c>
      <c r="B98" s="10">
        <f t="shared" si="25"/>
        <v>10.901449057761321</v>
      </c>
      <c r="C98" s="10">
        <v>10.99</v>
      </c>
      <c r="D98" s="47">
        <f t="shared" si="26"/>
        <v>0.30869863306464929</v>
      </c>
      <c r="E98" s="47">
        <f t="shared" si="27"/>
        <v>-168.40326432072698</v>
      </c>
      <c r="F98" s="18">
        <f t="shared" si="28"/>
        <v>10.90161108275556</v>
      </c>
      <c r="G98" s="10">
        <f t="shared" si="19"/>
        <v>2.2825517414917354E-2</v>
      </c>
      <c r="H98" s="24">
        <f t="shared" si="29"/>
        <v>1.4862481610210209E-3</v>
      </c>
    </row>
    <row r="99" spans="1:8" ht="26.25" x14ac:dyDescent="0.4">
      <c r="A99" s="1">
        <v>96</v>
      </c>
      <c r="B99" s="10">
        <f t="shared" si="25"/>
        <v>10.90161108275556</v>
      </c>
      <c r="C99" s="10">
        <v>10.99</v>
      </c>
      <c r="D99" s="47">
        <f t="shared" si="26"/>
        <v>0.29048686305189619</v>
      </c>
      <c r="E99" s="47">
        <f t="shared" si="27"/>
        <v>-168.40326432072698</v>
      </c>
      <c r="F99" s="18">
        <f t="shared" si="28"/>
        <v>10.901763286492324</v>
      </c>
      <c r="G99" s="10">
        <f t="shared" si="19"/>
        <v>2.1429677897999148E-2</v>
      </c>
      <c r="H99" s="24">
        <f t="shared" si="29"/>
        <v>1.3961387049456853E-3</v>
      </c>
    </row>
    <row r="100" spans="1:8" ht="26.25" x14ac:dyDescent="0.4">
      <c r="A100" s="1">
        <v>97</v>
      </c>
      <c r="B100" s="10">
        <f t="shared" si="25"/>
        <v>10.901763286492324</v>
      </c>
      <c r="C100" s="10">
        <v>10.99</v>
      </c>
      <c r="D100" s="47">
        <f t="shared" si="26"/>
        <v>0.27332136849047828</v>
      </c>
      <c r="E100" s="47">
        <f t="shared" si="27"/>
        <v>-168.40326432072698</v>
      </c>
      <c r="F100" s="18">
        <f t="shared" si="28"/>
        <v>10.901906264127236</v>
      </c>
      <c r="G100" s="10">
        <f t="shared" si="19"/>
        <v>2.0118449691067807E-2</v>
      </c>
      <c r="H100" s="24">
        <f t="shared" si="29"/>
        <v>1.3114920588013941E-3</v>
      </c>
    </row>
    <row r="101" spans="1:8" ht="26.25" x14ac:dyDescent="0.4">
      <c r="A101" s="1">
        <v>98</v>
      </c>
      <c r="B101" s="10">
        <f t="shared" si="25"/>
        <v>10.901906264127236</v>
      </c>
      <c r="C101" s="10">
        <v>10.99</v>
      </c>
      <c r="D101" s="47">
        <f t="shared" si="26"/>
        <v>0.25714527568602286</v>
      </c>
      <c r="E101" s="47">
        <f t="shared" si="27"/>
        <v>-168.40326432072698</v>
      </c>
      <c r="F101" s="18">
        <f t="shared" si="28"/>
        <v>10.902040574769854</v>
      </c>
      <c r="G101" s="10">
        <f t="shared" si="19"/>
        <v>1.8886705277330097E-2</v>
      </c>
      <c r="H101" s="24">
        <f t="shared" si="29"/>
        <v>1.2319770936204677E-3</v>
      </c>
    </row>
    <row r="102" spans="1:8" ht="26.25" x14ac:dyDescent="0.4">
      <c r="A102" s="1">
        <v>99</v>
      </c>
      <c r="B102" s="10">
        <f t="shared" si="25"/>
        <v>10.902040574769854</v>
      </c>
      <c r="C102" s="10">
        <v>10.99</v>
      </c>
      <c r="D102" s="47">
        <f t="shared" si="26"/>
        <v>0.2419044289618455</v>
      </c>
      <c r="E102" s="47">
        <f t="shared" si="27"/>
        <v>-168.40326432072698</v>
      </c>
      <c r="F102" s="18">
        <f t="shared" si="28"/>
        <v>10.902166743664521</v>
      </c>
      <c r="G102" s="10">
        <f t="shared" si="19"/>
        <v>1.7729627713230452E-2</v>
      </c>
      <c r="H102" s="24">
        <f t="shared" si="29"/>
        <v>1.1572827460221025E-3</v>
      </c>
    </row>
    <row r="103" spans="1:8" ht="26.25" x14ac:dyDescent="0.4">
      <c r="A103" s="1">
        <v>100</v>
      </c>
      <c r="B103" s="10">
        <f t="shared" si="25"/>
        <v>10.902166743664521</v>
      </c>
      <c r="C103" s="10">
        <v>10.99</v>
      </c>
      <c r="D103" s="47">
        <f t="shared" si="26"/>
        <v>0.22754730490988173</v>
      </c>
      <c r="E103" s="47">
        <f t="shared" si="27"/>
        <v>-168.40326432072698</v>
      </c>
      <c r="F103" s="18">
        <f t="shared" si="28"/>
        <v>10.902285264239545</v>
      </c>
      <c r="G103" s="10">
        <f t="shared" si="19"/>
        <v>1.664269183568352E-2</v>
      </c>
      <c r="H103" s="24">
        <f t="shared" si="29"/>
        <v>1.0871168030463581E-3</v>
      </c>
    </row>
    <row r="104" spans="1:8" ht="26.25" x14ac:dyDescent="0.4">
      <c r="A104" s="1">
        <v>101</v>
      </c>
      <c r="B104" s="10">
        <f t="shared" si="25"/>
        <v>10.902285264239545</v>
      </c>
      <c r="C104" s="10">
        <v>10.99</v>
      </c>
      <c r="D104" s="47">
        <f t="shared" si="26"/>
        <v>0.21402492365317372</v>
      </c>
      <c r="E104" s="47">
        <f t="shared" si="27"/>
        <v>-168.40326432072698</v>
      </c>
      <c r="F104" s="18">
        <f t="shared" si="28"/>
        <v>10.90239660003262</v>
      </c>
      <c r="G104" s="10">
        <f t="shared" si="19"/>
        <v>1.562164660429771E-2</v>
      </c>
      <c r="H104" s="24">
        <f t="shared" si="29"/>
        <v>1.0212047603845814E-3</v>
      </c>
    </row>
    <row r="105" spans="1:8" ht="26.25" x14ac:dyDescent="0.4">
      <c r="A105" s="1">
        <v>102</v>
      </c>
      <c r="B105" s="10">
        <f t="shared" si="25"/>
        <v>10.90239660003262</v>
      </c>
      <c r="C105" s="10">
        <v>10.99</v>
      </c>
      <c r="D105" s="47">
        <f t="shared" si="26"/>
        <v>0.20129075808842778</v>
      </c>
      <c r="E105" s="47">
        <f t="shared" si="27"/>
        <v>-168.40326432072698</v>
      </c>
      <c r="F105" s="18">
        <f t="shared" si="28"/>
        <v>10.902501186499945</v>
      </c>
      <c r="G105" s="10">
        <f t="shared" si="19"/>
        <v>1.466249851023394E-2</v>
      </c>
      <c r="H105" s="24">
        <f t="shared" si="29"/>
        <v>9.5928874976241316E-4</v>
      </c>
    </row>
    <row r="106" spans="1:8" ht="26.25" x14ac:dyDescent="0.4">
      <c r="A106" s="1">
        <v>103</v>
      </c>
      <c r="B106" s="10">
        <f t="shared" si="25"/>
        <v>10.902501186499945</v>
      </c>
      <c r="C106" s="10">
        <v>10.99</v>
      </c>
      <c r="D106" s="47">
        <f t="shared" si="26"/>
        <v>0.18930064195125773</v>
      </c>
      <c r="E106" s="47">
        <f t="shared" si="27"/>
        <v>-168.40326432072698</v>
      </c>
      <c r="F106" s="18">
        <f t="shared" si="28"/>
        <v>10.902599432716018</v>
      </c>
      <c r="G106" s="10">
        <f t="shared" si="19"/>
        <v>1.3761495987579206E-2</v>
      </c>
      <c r="H106" s="24">
        <f t="shared" si="29"/>
        <v>9.0112653114616051E-4</v>
      </c>
    </row>
    <row r="107" spans="1:8" ht="26.25" x14ac:dyDescent="0.4">
      <c r="A107" s="1">
        <v>104</v>
      </c>
      <c r="B107" s="10">
        <f t="shared" si="25"/>
        <v>10.902599432716018</v>
      </c>
      <c r="C107" s="10">
        <v>10.99</v>
      </c>
      <c r="D107" s="47">
        <f t="shared" si="26"/>
        <v>0.17801267743610438</v>
      </c>
      <c r="E107" s="47">
        <f t="shared" si="27"/>
        <v>-168.40326432072698</v>
      </c>
      <c r="F107" s="18">
        <f t="shared" si="28"/>
        <v>10.902691722970717</v>
      </c>
      <c r="G107" s="10">
        <f t="shared" si="19"/>
        <v>1.2915114766763885E-2</v>
      </c>
      <c r="H107" s="24">
        <f t="shared" si="29"/>
        <v>8.4649054604083265E-4</v>
      </c>
    </row>
    <row r="108" spans="1:8" ht="26.25" x14ac:dyDescent="0.4">
      <c r="A108" s="1">
        <v>105</v>
      </c>
      <c r="B108" s="10">
        <f t="shared" si="25"/>
        <v>10.902691722970717</v>
      </c>
      <c r="C108" s="10">
        <v>10.99</v>
      </c>
      <c r="D108" s="47">
        <f t="shared" si="26"/>
        <v>0.1673871429984839</v>
      </c>
      <c r="E108" s="47">
        <f t="shared" si="27"/>
        <v>-168.40326432072698</v>
      </c>
      <c r="F108" s="18">
        <f t="shared" si="28"/>
        <v>10.90277841826984</v>
      </c>
      <c r="G108" s="10">
        <f t="shared" si="19"/>
        <v>1.2120044113314705E-2</v>
      </c>
      <c r="H108" s="24">
        <f t="shared" si="29"/>
        <v>7.951670280437539E-4</v>
      </c>
    </row>
    <row r="109" spans="1:8" ht="26.25" x14ac:dyDescent="0.4">
      <c r="A109" s="1">
        <v>106</v>
      </c>
      <c r="B109" s="10">
        <f t="shared" si="25"/>
        <v>10.90277841826984</v>
      </c>
      <c r="C109" s="10">
        <v>10.99</v>
      </c>
      <c r="D109" s="47">
        <f t="shared" si="26"/>
        <v>0.15738640187694308</v>
      </c>
      <c r="E109" s="47">
        <f t="shared" si="27"/>
        <v>-168.40326432072698</v>
      </c>
      <c r="F109" s="18">
        <f t="shared" si="28"/>
        <v>10.902859857744923</v>
      </c>
      <c r="G109" s="10">
        <f t="shared" si="19"/>
        <v>1.1373173898591292E-2</v>
      </c>
      <c r="H109" s="24">
        <f t="shared" si="29"/>
        <v>7.4695516723352596E-4</v>
      </c>
    </row>
    <row r="110" spans="1:8" ht="26.25" x14ac:dyDescent="0.4">
      <c r="A110" s="1">
        <v>107</v>
      </c>
      <c r="B110" s="10">
        <f t="shared" si="25"/>
        <v>10.902859857744923</v>
      </c>
      <c r="C110" s="10">
        <v>10.99</v>
      </c>
      <c r="D110" s="47">
        <f t="shared" si="26"/>
        <v>0.1479748117888402</v>
      </c>
      <c r="E110" s="47">
        <f t="shared" si="27"/>
        <v>-168.40326432072698</v>
      </c>
      <c r="F110" s="18">
        <f t="shared" si="28"/>
        <v>10.90293635997781</v>
      </c>
      <c r="G110" s="10">
        <f t="shared" si="19"/>
        <v>1.0671582452379728E-2</v>
      </c>
      <c r="H110" s="24">
        <f t="shared" si="29"/>
        <v>7.0166632511198897E-4</v>
      </c>
    </row>
    <row r="111" spans="1:8" ht="26.25" x14ac:dyDescent="0.4">
      <c r="A111" s="1">
        <v>108</v>
      </c>
      <c r="B111" s="10">
        <f t="shared" si="25"/>
        <v>10.90293635997781</v>
      </c>
      <c r="C111" s="10">
        <v>10.99</v>
      </c>
      <c r="D111" s="47">
        <f t="shared" si="26"/>
        <v>0.13911863618035802</v>
      </c>
      <c r="E111" s="47">
        <f t="shared" si="27"/>
        <v>-168.40326432072698</v>
      </c>
      <c r="F111" s="18">
        <f t="shared" si="28"/>
        <v>10.903008224245113</v>
      </c>
      <c r="G111" s="10">
        <f t="shared" si="19"/>
        <v>1.0012525150051134E-2</v>
      </c>
      <c r="H111" s="24">
        <f t="shared" si="29"/>
        <v>6.5912329721449689E-4</v>
      </c>
    </row>
    <row r="112" spans="1:8" ht="26.25" x14ac:dyDescent="0.4">
      <c r="A112" s="1">
        <v>109</v>
      </c>
      <c r="B112" s="10">
        <f t="shared" si="25"/>
        <v>10.903008224245113</v>
      </c>
      <c r="C112" s="10">
        <v>10.99</v>
      </c>
      <c r="D112" s="47">
        <f t="shared" si="26"/>
        <v>0.13078595734304166</v>
      </c>
      <c r="E112" s="47">
        <f t="shared" si="27"/>
        <v>-168.40326432072698</v>
      </c>
      <c r="F112" s="18">
        <f t="shared" si="28"/>
        <v>10.903075731687403</v>
      </c>
      <c r="G112" s="10">
        <f t="shared" si="19"/>
        <v>9.3934236901374452E-3</v>
      </c>
      <c r="H112" s="24">
        <f t="shared" si="29"/>
        <v>6.1915962020013386E-4</v>
      </c>
    </row>
    <row r="113" spans="1:8" ht="26.25" x14ac:dyDescent="0.4">
      <c r="A113" s="1">
        <v>110</v>
      </c>
      <c r="B113" s="10">
        <f t="shared" si="25"/>
        <v>10.903075731687403</v>
      </c>
      <c r="C113" s="10">
        <v>10.99</v>
      </c>
      <c r="D113" s="47">
        <f t="shared" si="26"/>
        <v>0.12294659165454469</v>
      </c>
      <c r="E113" s="47">
        <f t="shared" si="27"/>
        <v>-168.40326432072698</v>
      </c>
      <c r="F113" s="18">
        <f t="shared" si="28"/>
        <v>10.903139146407661</v>
      </c>
      <c r="G113" s="10">
        <f t="shared" si="19"/>
        <v>8.8118560205712165E-3</v>
      </c>
      <c r="H113" s="24">
        <f t="shared" si="29"/>
        <v>5.8161892098813417E-4</v>
      </c>
    </row>
    <row r="114" spans="1:8" ht="26.25" x14ac:dyDescent="0.4">
      <c r="A114" s="1">
        <v>111</v>
      </c>
      <c r="B114" s="10">
        <f t="shared" ref="B114:B116" si="30">F113</f>
        <v>10.903139146407661</v>
      </c>
      <c r="C114" s="10">
        <v>10.99</v>
      </c>
      <c r="D114" s="47">
        <f t="shared" ref="D114:D116" si="31">B114 - TAN(B114)</f>
        <v>0.11557200714631577</v>
      </c>
      <c r="E114" s="47">
        <f t="shared" ref="E114:E116" si="32">C114 - TAN(C114)</f>
        <v>-168.40326432072698</v>
      </c>
      <c r="F114" s="18">
        <f t="shared" ref="F114:F116" si="33" xml:space="preserve"> C114 +(E114*(B114-C114)/(E114-D114))</f>
        <v>10.903198716503271</v>
      </c>
      <c r="G114" s="10">
        <f t="shared" si="19"/>
        <v>8.2655468743777268E-3</v>
      </c>
      <c r="H114" s="24">
        <f t="shared" ref="H114:H116" si="34">100*ABS(F114-F113)/F114</f>
        <v>5.4635430536469879E-4</v>
      </c>
    </row>
    <row r="115" spans="1:8" ht="26.25" x14ac:dyDescent="0.4">
      <c r="A115" s="1">
        <v>112</v>
      </c>
      <c r="B115" s="10">
        <f t="shared" si="30"/>
        <v>10.903198716503271</v>
      </c>
      <c r="C115" s="10">
        <v>10.99</v>
      </c>
      <c r="D115" s="47">
        <f t="shared" si="31"/>
        <v>0.10863524355594656</v>
      </c>
      <c r="E115" s="47">
        <f t="shared" si="32"/>
        <v>-168.40326432072698</v>
      </c>
      <c r="F115" s="18">
        <f t="shared" si="33"/>
        <v>10.903254675035564</v>
      </c>
      <c r="G115" s="10">
        <f t="shared" si="19"/>
        <v>7.7523588781815067E-3</v>
      </c>
      <c r="H115" s="24">
        <f t="shared" si="34"/>
        <v>5.1322778345585683E-4</v>
      </c>
    </row>
    <row r="116" spans="1:8" ht="26.25" x14ac:dyDescent="0.4">
      <c r="A116" s="1">
        <v>113</v>
      </c>
      <c r="B116" s="29">
        <f t="shared" si="30"/>
        <v>10.903254675035564</v>
      </c>
      <c r="C116" s="29">
        <v>10.99</v>
      </c>
      <c r="D116" s="28">
        <f t="shared" si="31"/>
        <v>0.10211083498498752</v>
      </c>
      <c r="E116" s="28">
        <f t="shared" si="32"/>
        <v>-168.40326432072698</v>
      </c>
      <c r="F116" s="23">
        <f t="shared" si="33"/>
        <v>10.903307240940688</v>
      </c>
      <c r="G116" s="22">
        <f t="shared" si="19"/>
        <v>7.2702841987140254E-3</v>
      </c>
      <c r="H116" s="30">
        <f t="shared" si="34"/>
        <v>4.8210973021501778E-4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D7E7-2CD8-42C3-A120-42CAD1A4039F}">
  <dimension ref="A1:H17"/>
  <sheetViews>
    <sheetView workbookViewId="0">
      <selection activeCell="G5" sqref="G5"/>
    </sheetView>
  </sheetViews>
  <sheetFormatPr defaultRowHeight="15" x14ac:dyDescent="0.25"/>
  <cols>
    <col min="1" max="1" width="5.5703125" bestFit="1" customWidth="1"/>
    <col min="2" max="3" width="14.7109375" bestFit="1" customWidth="1"/>
    <col min="4" max="4" width="12.5703125" bestFit="1" customWidth="1"/>
    <col min="5" max="5" width="15.85546875" bestFit="1" customWidth="1"/>
    <col min="6" max="6" width="18.85546875" style="11" bestFit="1" customWidth="1"/>
    <col min="7" max="7" width="18.85546875" bestFit="1" customWidth="1"/>
    <col min="8" max="8" width="13.85546875" bestFit="1" customWidth="1"/>
  </cols>
  <sheetData>
    <row r="1" spans="1:8" ht="27.75" x14ac:dyDescent="0.4">
      <c r="A1" s="55" t="s">
        <v>19</v>
      </c>
      <c r="B1" s="55"/>
      <c r="C1" s="55"/>
      <c r="D1" s="55"/>
      <c r="E1" s="55"/>
      <c r="F1" s="55"/>
      <c r="G1" s="55"/>
      <c r="H1" s="55"/>
    </row>
    <row r="2" spans="1:8" ht="21" thickBot="1" x14ac:dyDescent="0.3">
      <c r="A2" s="56" t="s">
        <v>16</v>
      </c>
      <c r="B2" s="57"/>
      <c r="C2" s="57"/>
      <c r="D2" s="57"/>
      <c r="E2" s="57"/>
      <c r="F2" s="57"/>
      <c r="G2" s="57"/>
      <c r="H2" s="57"/>
    </row>
    <row r="3" spans="1:8" ht="29.25" x14ac:dyDescent="0.25">
      <c r="A3" s="3" t="s">
        <v>0</v>
      </c>
      <c r="B3" s="9" t="s">
        <v>1</v>
      </c>
      <c r="C3" s="9" t="s">
        <v>2</v>
      </c>
      <c r="D3" s="8" t="s">
        <v>3</v>
      </c>
      <c r="E3" s="8" t="s">
        <v>4</v>
      </c>
      <c r="F3" s="9" t="s">
        <v>5</v>
      </c>
      <c r="G3" s="9" t="s">
        <v>6</v>
      </c>
      <c r="H3" s="15" t="s">
        <v>7</v>
      </c>
    </row>
    <row r="4" spans="1:8" ht="26.25" x14ac:dyDescent="0.4">
      <c r="A4" s="1">
        <v>1</v>
      </c>
      <c r="B4" s="10">
        <v>13</v>
      </c>
      <c r="C4" s="10">
        <v>14.1</v>
      </c>
      <c r="D4" s="7">
        <f>B4 - TAN(B4)</f>
        <v>12.53697886706351</v>
      </c>
      <c r="E4" s="7">
        <f>C4 - TAN(C4)</f>
        <v>-12.793240768490707</v>
      </c>
      <c r="F4" s="18">
        <f xml:space="preserve"> C4 +(E4*(B4-C4)/(E4-D4))</f>
        <v>13.544435735346443</v>
      </c>
      <c r="G4" s="10">
        <f>100*ABS(F4-14.0662)/14.0662</f>
        <v>3.7093476891666333</v>
      </c>
      <c r="H4" s="16"/>
    </row>
    <row r="5" spans="1:8" ht="26.25" x14ac:dyDescent="0.4">
      <c r="A5" s="1">
        <v>2</v>
      </c>
      <c r="B5" s="10">
        <f>F4</f>
        <v>13.544435735346443</v>
      </c>
      <c r="C5" s="10">
        <v>14.1</v>
      </c>
      <c r="D5" s="7">
        <f t="shared" ref="D5:E14" si="0">B5 - TAN(B5)</f>
        <v>12.059695569894608</v>
      </c>
      <c r="E5" s="7">
        <f>C5 - TAN(C5)</f>
        <v>-12.793240768490707</v>
      </c>
      <c r="F5" s="18">
        <f t="shared" ref="F5:F14" si="1" xml:space="preserve"> C5 +(E5*(B5-C5)/(E5-D5))</f>
        <v>13.814019007520452</v>
      </c>
      <c r="G5" s="10">
        <f>100*ABS(F5-14.0662)/14.0662</f>
        <v>1.7928153479941162</v>
      </c>
      <c r="H5" s="17">
        <f>100*ABS(F5-F4)/F5</f>
        <v>1.9515194819642676</v>
      </c>
    </row>
    <row r="6" spans="1:8" ht="26.25" x14ac:dyDescent="0.4">
      <c r="A6" s="1">
        <v>3</v>
      </c>
      <c r="B6" s="10">
        <f t="shared" ref="B6:B14" si="2">F5</f>
        <v>13.814019007520452</v>
      </c>
      <c r="C6" s="10">
        <v>14.1</v>
      </c>
      <c r="D6" s="7">
        <f t="shared" si="0"/>
        <v>10.827934473398368</v>
      </c>
      <c r="E6" s="7">
        <f t="shared" si="0"/>
        <v>-12.793240768490707</v>
      </c>
      <c r="F6" s="18">
        <f t="shared" si="1"/>
        <v>13.945112546072021</v>
      </c>
      <c r="G6" s="10">
        <f t="shared" ref="G6:G17" si="3">100*ABS(F6-14.0662)/14.0662</f>
        <v>0.86083984251595258</v>
      </c>
      <c r="H6" s="17">
        <f>100*ABS(F6-F5)/F6</f>
        <v>0.94006798524186264</v>
      </c>
    </row>
    <row r="7" spans="1:8" ht="26.25" x14ac:dyDescent="0.4">
      <c r="A7" s="1">
        <v>4</v>
      </c>
      <c r="B7" s="10">
        <f t="shared" si="2"/>
        <v>13.945112546072021</v>
      </c>
      <c r="C7" s="10">
        <v>14.1</v>
      </c>
      <c r="D7" s="7">
        <f t="shared" si="0"/>
        <v>8.8024304627090544</v>
      </c>
      <c r="E7" s="7">
        <f t="shared" si="0"/>
        <v>-12.793240768490707</v>
      </c>
      <c r="F7" s="18">
        <f t="shared" si="1"/>
        <v>14.008244922377944</v>
      </c>
      <c r="G7" s="10">
        <f t="shared" si="3"/>
        <v>0.41201659028064502</v>
      </c>
      <c r="H7" s="17">
        <f t="shared" ref="H7:H14" si="4">100*ABS(F7-F6)/F7</f>
        <v>0.45068012913644795</v>
      </c>
    </row>
    <row r="8" spans="1:8" ht="26.25" x14ac:dyDescent="0.4">
      <c r="A8" s="1">
        <v>5</v>
      </c>
      <c r="B8" s="10">
        <f t="shared" si="2"/>
        <v>14.008244922377944</v>
      </c>
      <c r="C8" s="10">
        <v>14.1</v>
      </c>
      <c r="D8" s="7">
        <f t="shared" si="0"/>
        <v>6.2946397128897802</v>
      </c>
      <c r="E8" s="7">
        <f t="shared" si="0"/>
        <v>-12.793240768490707</v>
      </c>
      <c r="F8" s="18">
        <f t="shared" si="1"/>
        <v>14.03850313548979</v>
      </c>
      <c r="G8" s="10">
        <f t="shared" si="3"/>
        <v>0.19690367341719731</v>
      </c>
      <c r="H8" s="17">
        <f t="shared" si="4"/>
        <v>0.2155373177597015</v>
      </c>
    </row>
    <row r="9" spans="1:8" ht="26.25" x14ac:dyDescent="0.4">
      <c r="A9" s="1">
        <v>6</v>
      </c>
      <c r="B9" s="10">
        <f t="shared" si="2"/>
        <v>14.03850313548979</v>
      </c>
      <c r="C9" s="10">
        <v>14.1</v>
      </c>
      <c r="D9" s="7">
        <f t="shared" si="0"/>
        <v>3.9359834052126867</v>
      </c>
      <c r="E9" s="7">
        <f t="shared" si="0"/>
        <v>-12.793240768490707</v>
      </c>
      <c r="F9" s="18">
        <f t="shared" si="1"/>
        <v>14.052971866117794</v>
      </c>
      <c r="G9" s="10">
        <f t="shared" si="3"/>
        <v>9.404198633750728E-2</v>
      </c>
      <c r="H9" s="17">
        <f t="shared" si="4"/>
        <v>0.10295851130882837</v>
      </c>
    </row>
    <row r="10" spans="1:8" ht="27" thickBot="1" x14ac:dyDescent="0.45">
      <c r="A10" s="2">
        <v>7</v>
      </c>
      <c r="B10" s="10">
        <f t="shared" si="2"/>
        <v>14.052971866117794</v>
      </c>
      <c r="C10" s="10">
        <v>14.1</v>
      </c>
      <c r="D10" s="7">
        <f t="shared" si="0"/>
        <v>2.2038708915680605</v>
      </c>
      <c r="E10" s="7">
        <f t="shared" si="0"/>
        <v>-12.793240768490707</v>
      </c>
      <c r="F10" s="18">
        <f t="shared" si="1"/>
        <v>14.059882792547967</v>
      </c>
      <c r="G10" s="10">
        <f t="shared" si="3"/>
        <v>4.4910547639259057E-2</v>
      </c>
      <c r="H10" s="17">
        <f t="shared" si="4"/>
        <v>4.9153513810484453E-2</v>
      </c>
    </row>
    <row r="11" spans="1:8" ht="26.25" x14ac:dyDescent="0.4">
      <c r="A11" s="1">
        <v>8</v>
      </c>
      <c r="B11" s="10">
        <f t="shared" si="2"/>
        <v>14.059882792547967</v>
      </c>
      <c r="C11" s="10">
        <v>14.1</v>
      </c>
      <c r="D11" s="7">
        <f t="shared" si="0"/>
        <v>1.1463904628361323</v>
      </c>
      <c r="E11" s="7">
        <f t="shared" si="0"/>
        <v>-12.793240768490707</v>
      </c>
      <c r="F11" s="18">
        <f t="shared" si="1"/>
        <v>14.063182017847074</v>
      </c>
      <c r="G11" s="10">
        <f t="shared" si="3"/>
        <v>2.1455561224253347E-2</v>
      </c>
      <c r="H11" s="17">
        <f t="shared" si="4"/>
        <v>2.3460019893937277E-2</v>
      </c>
    </row>
    <row r="12" spans="1:8" ht="27" thickBot="1" x14ac:dyDescent="0.45">
      <c r="A12" s="2">
        <v>9</v>
      </c>
      <c r="B12" s="10">
        <f t="shared" si="2"/>
        <v>14.063182017847074</v>
      </c>
      <c r="C12" s="10">
        <v>14.1</v>
      </c>
      <c r="D12" s="7">
        <f t="shared" si="0"/>
        <v>0.57158535754088469</v>
      </c>
      <c r="E12" s="7">
        <f t="shared" si="0"/>
        <v>-12.793240768490707</v>
      </c>
      <c r="F12" s="18">
        <f t="shared" si="1"/>
        <v>14.064756645103303</v>
      </c>
      <c r="G12" s="10">
        <f t="shared" si="3"/>
        <v>1.0261157218701585E-2</v>
      </c>
      <c r="H12" s="17">
        <f t="shared" si="4"/>
        <v>1.1195552798825953E-2</v>
      </c>
    </row>
    <row r="13" spans="1:8" ht="26.25" x14ac:dyDescent="0.4">
      <c r="A13" s="1">
        <v>10</v>
      </c>
      <c r="B13" s="10">
        <f t="shared" si="2"/>
        <v>14.064756645103303</v>
      </c>
      <c r="C13" s="10">
        <v>14.1</v>
      </c>
      <c r="D13" s="7">
        <f t="shared" si="0"/>
        <v>0.27871111168988705</v>
      </c>
      <c r="E13" s="7">
        <f t="shared" si="0"/>
        <v>-12.793240768490707</v>
      </c>
      <c r="F13" s="18">
        <f t="shared" si="1"/>
        <v>14.065508079526637</v>
      </c>
      <c r="G13" s="10">
        <f t="shared" si="3"/>
        <v>4.9190291149214674E-3</v>
      </c>
      <c r="H13" s="17">
        <f t="shared" si="4"/>
        <v>5.3423908975437995E-3</v>
      </c>
    </row>
    <row r="14" spans="1:8" ht="27" thickBot="1" x14ac:dyDescent="0.45">
      <c r="A14" s="2">
        <v>11</v>
      </c>
      <c r="B14" s="10">
        <f t="shared" si="2"/>
        <v>14.065508079526637</v>
      </c>
      <c r="C14" s="10">
        <v>14.1</v>
      </c>
      <c r="D14" s="47">
        <f t="shared" si="0"/>
        <v>0.13439437031328794</v>
      </c>
      <c r="E14" s="47">
        <f t="shared" si="0"/>
        <v>-12.793240768490707</v>
      </c>
      <c r="F14" s="18">
        <f t="shared" si="1"/>
        <v>14.065866653997771</v>
      </c>
      <c r="G14" s="10">
        <f t="shared" si="3"/>
        <v>2.3698369298673907E-3</v>
      </c>
      <c r="H14" s="24">
        <f t="shared" si="4"/>
        <v>2.5492525981835844E-3</v>
      </c>
    </row>
    <row r="15" spans="1:8" ht="27" thickBot="1" x14ac:dyDescent="0.45">
      <c r="A15" s="2">
        <v>12</v>
      </c>
      <c r="B15" s="10">
        <f t="shared" ref="B15:B17" si="5">F14</f>
        <v>14.065866653997771</v>
      </c>
      <c r="C15" s="10">
        <v>14.1</v>
      </c>
      <c r="D15" s="47">
        <f t="shared" ref="D15:D17" si="6">B15 - TAN(B15)</f>
        <v>6.4452518984412066E-2</v>
      </c>
      <c r="E15" s="47">
        <f t="shared" ref="E15:E17" si="7">C15 - TAN(C15)</f>
        <v>-12.793240768490707</v>
      </c>
      <c r="F15" s="18">
        <f t="shared" ref="F15:F17" si="8" xml:space="preserve"> C15 +(E15*(B15-C15)/(E15-D15))</f>
        <v>14.066037756238432</v>
      </c>
      <c r="G15" s="10">
        <f t="shared" si="3"/>
        <v>1.1534299353677848E-3</v>
      </c>
      <c r="H15" s="24">
        <f t="shared" ref="H15:H17" si="9">100*ABS(F15-F14)/F15</f>
        <v>1.2164210250638489E-3</v>
      </c>
    </row>
    <row r="16" spans="1:8" ht="27" thickBot="1" x14ac:dyDescent="0.45">
      <c r="A16" s="2">
        <v>13</v>
      </c>
      <c r="B16" s="10">
        <f t="shared" si="5"/>
        <v>14.066037756238432</v>
      </c>
      <c r="C16" s="10">
        <v>14.1</v>
      </c>
      <c r="D16" s="47">
        <f t="shared" si="6"/>
        <v>3.0828742727150527E-2</v>
      </c>
      <c r="E16" s="47">
        <f t="shared" si="7"/>
        <v>-12.793240768490707</v>
      </c>
      <c r="F16" s="18">
        <f t="shared" si="8"/>
        <v>14.066119400623972</v>
      </c>
      <c r="G16" s="10">
        <f t="shared" si="3"/>
        <v>5.7300035566425287E-4</v>
      </c>
      <c r="H16" s="24">
        <f t="shared" si="9"/>
        <v>5.8043290558614533E-4</v>
      </c>
    </row>
    <row r="17" spans="1:8" ht="27" thickBot="1" x14ac:dyDescent="0.45">
      <c r="A17" s="2">
        <v>14</v>
      </c>
      <c r="B17" s="51">
        <f t="shared" si="5"/>
        <v>14.066119400623972</v>
      </c>
      <c r="C17" s="51">
        <v>14.1</v>
      </c>
      <c r="D17" s="52">
        <f t="shared" si="6"/>
        <v>1.4727308475833922E-2</v>
      </c>
      <c r="E17" s="52">
        <f t="shared" si="7"/>
        <v>-12.793240768490707</v>
      </c>
      <c r="F17" s="54">
        <f t="shared" si="8"/>
        <v>14.066158358406764</v>
      </c>
      <c r="G17" s="22">
        <f t="shared" si="3"/>
        <v>2.9604010490906339E-4</v>
      </c>
      <c r="H17" s="53">
        <f t="shared" si="9"/>
        <v>2.7696107067103363E-4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 =2 (1 ; 2)</vt:lpstr>
      <vt:lpstr>a = 2 (3 ; 3,8)</vt:lpstr>
      <vt:lpstr>a = 2 (5 ; 5,4)</vt:lpstr>
      <vt:lpstr>a = 2 (6,5 ; 7)</vt:lpstr>
      <vt:lpstr>a = 2 (8 ; 8,6)</vt:lpstr>
      <vt:lpstr>a = 1 (3 ; 4,6)</vt:lpstr>
      <vt:lpstr>a = 1 (7 ; 7.8)</vt:lpstr>
      <vt:lpstr>a = 1 (10 ;  10,99)</vt:lpstr>
      <vt:lpstr>a = 1 (13 ;  14,1)</vt:lpstr>
      <vt:lpstr>a = 1 (16 ; 17,25)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</dc:creator>
  <cp:lastModifiedBy>Jackson</cp:lastModifiedBy>
  <dcterms:created xsi:type="dcterms:W3CDTF">2025-04-10T17:36:24Z</dcterms:created>
  <dcterms:modified xsi:type="dcterms:W3CDTF">2025-04-13T12:13:41Z</dcterms:modified>
</cp:coreProperties>
</file>