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on\Desktop\Mestrado 1º semestre\Metodos Númericos\"/>
    </mc:Choice>
  </mc:AlternateContent>
  <xr:revisionPtr revIDLastSave="0" documentId="13_ncr:1_{3F5F8761-BC69-4D9D-A98E-7BA19AF1608C}" xr6:coauthVersionLast="36" xr6:coauthVersionMax="36" xr10:uidLastSave="{00000000-0000-0000-0000-000000000000}"/>
  <bookViews>
    <workbookView xWindow="0" yWindow="0" windowWidth="15360" windowHeight="7425" firstSheet="5" activeTab="9" xr2:uid="{2F996526-A432-4DBF-A751-E0D0094C30D8}"/>
  </bookViews>
  <sheets>
    <sheet name="a =2 (1 ; 2)" sheetId="1" r:id="rId1"/>
    <sheet name="a = 2 (3 ; 3,8)" sheetId="2" r:id="rId2"/>
    <sheet name="a = 2 (5 ; 5,4)" sheetId="3" r:id="rId3"/>
    <sheet name="a = 2 (6,5 ; 7)" sheetId="4" r:id="rId4"/>
    <sheet name="a = 2 (8 ; 8,6)" sheetId="5" r:id="rId5"/>
    <sheet name="a = 1 (3 ; 4,6)" sheetId="6" r:id="rId6"/>
    <sheet name="a = 1 (7 ; 7.8)" sheetId="7" r:id="rId7"/>
    <sheet name="a = 1 (10 ;  10,99)" sheetId="8" r:id="rId8"/>
    <sheet name="a = 1 (13 ;  14,1)" sheetId="10" r:id="rId9"/>
    <sheet name="a = 1 (16 ; 17,25)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9" l="1"/>
  <c r="D4" i="9"/>
  <c r="C4" i="9"/>
  <c r="B8" i="10"/>
  <c r="C8" i="10"/>
  <c r="D8" i="10"/>
  <c r="E8" i="10"/>
  <c r="F8" i="10"/>
  <c r="E4" i="10"/>
  <c r="D4" i="10"/>
  <c r="C4" i="10"/>
  <c r="B5" i="10" s="1"/>
  <c r="B12" i="8"/>
  <c r="E12" i="8" s="1"/>
  <c r="E4" i="8"/>
  <c r="D4" i="8"/>
  <c r="C4" i="8"/>
  <c r="F6" i="6"/>
  <c r="F7" i="6"/>
  <c r="F8" i="6"/>
  <c r="B6" i="6"/>
  <c r="D6" i="6"/>
  <c r="C6" i="6"/>
  <c r="B7" i="6" s="1"/>
  <c r="C5" i="6"/>
  <c r="E4" i="6"/>
  <c r="D4" i="6"/>
  <c r="C4" i="6"/>
  <c r="B5" i="6" s="1"/>
  <c r="E5" i="6" s="1"/>
  <c r="E4" i="7"/>
  <c r="D4" i="7"/>
  <c r="C4" i="7"/>
  <c r="B5" i="7" s="1"/>
  <c r="E4" i="5"/>
  <c r="D4" i="5"/>
  <c r="C4" i="5"/>
  <c r="B5" i="5" s="1"/>
  <c r="E4" i="4"/>
  <c r="D4" i="4"/>
  <c r="C4" i="4"/>
  <c r="E4" i="3"/>
  <c r="D4" i="3"/>
  <c r="C4" i="3"/>
  <c r="B5" i="3" s="1"/>
  <c r="C5" i="3" s="1"/>
  <c r="E4" i="2"/>
  <c r="B5" i="9" l="1"/>
  <c r="F5" i="9"/>
  <c r="D5" i="9"/>
  <c r="C5" i="9"/>
  <c r="E5" i="10"/>
  <c r="D5" i="10"/>
  <c r="C5" i="10"/>
  <c r="B6" i="10" s="1"/>
  <c r="C6" i="10" s="1"/>
  <c r="F5" i="10"/>
  <c r="D12" i="8"/>
  <c r="C12" i="8"/>
  <c r="F12" i="8"/>
  <c r="B5" i="8"/>
  <c r="C5" i="8"/>
  <c r="F5" i="8"/>
  <c r="D5" i="8"/>
  <c r="F5" i="6"/>
  <c r="D5" i="6"/>
  <c r="E6" i="6" s="1"/>
  <c r="E5" i="7"/>
  <c r="D5" i="7"/>
  <c r="C5" i="7"/>
  <c r="F5" i="7"/>
  <c r="E5" i="5"/>
  <c r="F5" i="5"/>
  <c r="D5" i="5"/>
  <c r="C5" i="5"/>
  <c r="B6" i="5" s="1"/>
  <c r="B5" i="4"/>
  <c r="F5" i="4"/>
  <c r="D5" i="4"/>
  <c r="C5" i="4"/>
  <c r="F5" i="3"/>
  <c r="D5" i="3"/>
  <c r="B6" i="3" s="1"/>
  <c r="B6" i="9" l="1"/>
  <c r="E5" i="9"/>
  <c r="B6" i="8"/>
  <c r="E5" i="8"/>
  <c r="B6" i="7"/>
  <c r="D6" i="5"/>
  <c r="F6" i="5"/>
  <c r="E6" i="5"/>
  <c r="C6" i="5"/>
  <c r="B6" i="4"/>
  <c r="E5" i="4"/>
  <c r="E5" i="3"/>
  <c r="D6" i="9" l="1"/>
  <c r="F6" i="9"/>
  <c r="E6" i="9"/>
  <c r="C6" i="9"/>
  <c r="B7" i="9" s="1"/>
  <c r="C7" i="9" s="1"/>
  <c r="D6" i="8"/>
  <c r="F6" i="8"/>
  <c r="C6" i="8"/>
  <c r="E6" i="8"/>
  <c r="D6" i="4"/>
  <c r="C6" i="4"/>
  <c r="B7" i="4" s="1"/>
  <c r="F6" i="4"/>
  <c r="E6" i="4"/>
  <c r="D6" i="3"/>
  <c r="C6" i="3"/>
  <c r="B7" i="3" s="1"/>
  <c r="E7" i="6" l="1"/>
  <c r="D7" i="6"/>
  <c r="C7" i="6"/>
  <c r="B8" i="6" s="1"/>
  <c r="D4" i="2" l="1"/>
  <c r="C4" i="2"/>
  <c r="B5" i="2" s="1"/>
  <c r="E4" i="1"/>
  <c r="D4" i="1"/>
  <c r="C4" i="1"/>
  <c r="E5" i="2" l="1"/>
  <c r="C5" i="2"/>
  <c r="F5" i="2"/>
  <c r="D5" i="2"/>
  <c r="B5" i="1"/>
  <c r="D5" i="1"/>
  <c r="E5" i="1"/>
  <c r="C5" i="1"/>
  <c r="F5" i="1"/>
  <c r="B6" i="1"/>
  <c r="B6" i="2" l="1"/>
  <c r="F6" i="1"/>
  <c r="E6" i="1"/>
  <c r="C6" i="1"/>
  <c r="B7" i="5"/>
  <c r="D7" i="5" s="1"/>
  <c r="B7" i="8" l="1"/>
  <c r="D7" i="8" s="1"/>
  <c r="C7" i="5"/>
  <c r="E7" i="5"/>
  <c r="F7" i="5"/>
  <c r="B8" i="5"/>
  <c r="D8" i="5" s="1"/>
  <c r="F6" i="3"/>
  <c r="E6" i="3"/>
  <c r="C6" i="2"/>
  <c r="E6" i="2"/>
  <c r="E7" i="8" l="1"/>
  <c r="F7" i="8"/>
  <c r="C7" i="8"/>
  <c r="E8" i="5"/>
  <c r="F8" i="5"/>
  <c r="C8" i="5"/>
  <c r="B9" i="5" s="1"/>
  <c r="D9" i="5" s="1"/>
  <c r="D7" i="3"/>
  <c r="C7" i="3"/>
  <c r="F7" i="3"/>
  <c r="E7" i="3"/>
  <c r="E8" i="6" l="1"/>
  <c r="D8" i="6"/>
  <c r="C8" i="6"/>
  <c r="E9" i="5"/>
  <c r="F9" i="5"/>
  <c r="C9" i="5"/>
  <c r="B8" i="3"/>
  <c r="D8" i="3" s="1"/>
  <c r="D6" i="1"/>
  <c r="B7" i="1" s="1"/>
  <c r="C8" i="3" l="1"/>
  <c r="B9" i="3" s="1"/>
  <c r="F8" i="3"/>
  <c r="E8" i="3"/>
  <c r="F7" i="1"/>
  <c r="C7" i="1"/>
  <c r="E7" i="1"/>
  <c r="D7" i="1"/>
  <c r="C6" i="7" l="1"/>
  <c r="E6" i="7"/>
  <c r="F6" i="7"/>
  <c r="D6" i="7"/>
  <c r="D9" i="3"/>
  <c r="C9" i="3"/>
  <c r="B10" i="3" s="1"/>
  <c r="E9" i="3"/>
  <c r="F9" i="3"/>
  <c r="B8" i="8"/>
  <c r="D8" i="8" s="1"/>
  <c r="D6" i="10" l="1"/>
  <c r="B7" i="10" s="1"/>
  <c r="C7" i="10" s="1"/>
  <c r="F6" i="10"/>
  <c r="E6" i="10"/>
  <c r="C8" i="8"/>
  <c r="E8" i="8"/>
  <c r="F8" i="8"/>
  <c r="B7" i="7"/>
  <c r="C10" i="3"/>
  <c r="F10" i="3"/>
  <c r="E10" i="3"/>
  <c r="D10" i="3"/>
  <c r="C7" i="7" l="1"/>
  <c r="E7" i="7"/>
  <c r="F7" i="7"/>
  <c r="D7" i="7"/>
  <c r="B11" i="3"/>
  <c r="D11" i="3"/>
  <c r="E11" i="3"/>
  <c r="F11" i="3"/>
  <c r="C11" i="3"/>
  <c r="C7" i="4"/>
  <c r="E7" i="4"/>
  <c r="D7" i="4"/>
  <c r="F7" i="4"/>
  <c r="B9" i="8"/>
  <c r="D9" i="8" s="1"/>
  <c r="E7" i="9" l="1"/>
  <c r="F7" i="9"/>
  <c r="D7" i="9"/>
  <c r="B8" i="9" s="1"/>
  <c r="C8" i="9" s="1"/>
  <c r="D7" i="10"/>
  <c r="F7" i="10"/>
  <c r="E7" i="10"/>
  <c r="C9" i="8"/>
  <c r="E9" i="8"/>
  <c r="F9" i="8"/>
  <c r="B8" i="7"/>
  <c r="B8" i="4"/>
  <c r="D8" i="4" s="1"/>
  <c r="F8" i="4"/>
  <c r="C8" i="4"/>
  <c r="E8" i="4"/>
  <c r="E8" i="9" l="1"/>
  <c r="D8" i="9"/>
  <c r="F8" i="9"/>
  <c r="C8" i="7"/>
  <c r="E8" i="7"/>
  <c r="F8" i="7"/>
  <c r="D8" i="7"/>
  <c r="B10" i="8"/>
  <c r="D10" i="8" s="1"/>
  <c r="F10" i="8" l="1"/>
  <c r="C10" i="8"/>
  <c r="E10" i="8"/>
  <c r="B11" i="8"/>
  <c r="D11" i="8" s="1"/>
  <c r="E11" i="8" l="1"/>
  <c r="F11" i="8"/>
  <c r="C11" i="8"/>
  <c r="F6" i="2" l="1"/>
  <c r="D6" i="2" l="1"/>
  <c r="B7" i="2"/>
  <c r="C7" i="2" l="1"/>
  <c r="E7" i="2"/>
  <c r="F7" i="2"/>
  <c r="D7" i="2" l="1"/>
  <c r="B8" i="2" s="1"/>
  <c r="C8" i="2" l="1"/>
  <c r="E8" i="2"/>
  <c r="F8" i="2"/>
  <c r="D8" i="2" l="1"/>
</calcChain>
</file>

<file path=xl/sharedStrings.xml><?xml version="1.0" encoding="utf-8"?>
<sst xmlns="http://schemas.openxmlformats.org/spreadsheetml/2006/main" count="91" uniqueCount="19">
  <si>
    <t>i</t>
  </si>
  <si>
    <r>
      <t>x</t>
    </r>
    <r>
      <rPr>
        <i/>
        <vertAlign val="subscript"/>
        <sz val="20"/>
        <color theme="1"/>
        <rFont val="Times New Roman"/>
        <family val="1"/>
      </rPr>
      <t>i</t>
    </r>
  </si>
  <si>
    <r>
      <t>ɛ</t>
    </r>
    <r>
      <rPr>
        <i/>
        <vertAlign val="subscript"/>
        <sz val="20"/>
        <color theme="1"/>
        <rFont val="Times New Roman"/>
        <family val="1"/>
      </rPr>
      <t>T,i</t>
    </r>
    <r>
      <rPr>
        <i/>
        <sz val="20"/>
        <color theme="1"/>
        <rFont val="Times New Roman"/>
        <family val="1"/>
      </rPr>
      <t xml:space="preserve">(%) </t>
    </r>
  </si>
  <si>
    <r>
      <t>ɛ</t>
    </r>
    <r>
      <rPr>
        <i/>
        <vertAlign val="subscript"/>
        <sz val="20"/>
        <color theme="1"/>
        <rFont val="Times New Roman"/>
        <family val="1"/>
      </rPr>
      <t>a,i</t>
    </r>
    <r>
      <rPr>
        <i/>
        <sz val="20"/>
        <color theme="1"/>
        <rFont val="Times New Roman"/>
        <family val="1"/>
      </rPr>
      <t xml:space="preserve">(%) </t>
    </r>
  </si>
  <si>
    <r>
      <t>f(x</t>
    </r>
    <r>
      <rPr>
        <i/>
        <sz val="14"/>
        <color theme="1"/>
        <rFont val="Times New Roman"/>
        <family val="1"/>
      </rPr>
      <t>i</t>
    </r>
    <r>
      <rPr>
        <i/>
        <sz val="20"/>
        <color theme="1"/>
        <rFont val="Times New Roman"/>
        <family val="1"/>
      </rPr>
      <t>)</t>
    </r>
  </si>
  <si>
    <r>
      <t>f'(x</t>
    </r>
    <r>
      <rPr>
        <i/>
        <sz val="14"/>
        <color theme="1"/>
        <rFont val="Times New Roman"/>
        <family val="1"/>
      </rPr>
      <t>i</t>
    </r>
    <r>
      <rPr>
        <i/>
        <sz val="20"/>
        <color theme="1"/>
        <rFont val="Times New Roman"/>
        <family val="1"/>
      </rPr>
      <t>)</t>
    </r>
  </si>
  <si>
    <t>-</t>
  </si>
  <si>
    <r>
      <t>f(x) = x/a - tan(ax) [1 ; 2],  f'(x) = 1/a - a*sec²(ax), x</t>
    </r>
    <r>
      <rPr>
        <sz val="9"/>
        <color theme="1"/>
        <rFont val="Times New Roman"/>
        <family val="1"/>
      </rPr>
      <t>0</t>
    </r>
    <r>
      <rPr>
        <sz val="16"/>
        <color theme="1"/>
        <rFont val="Times New Roman"/>
        <family val="1"/>
      </rPr>
      <t xml:space="preserve"> = 2 a =2</t>
    </r>
  </si>
  <si>
    <t>MÉTODO DE NEWTON-RAPHSON</t>
  </si>
  <si>
    <t>PRECISEI TROCAR O INTERVALO</t>
  </si>
  <si>
    <t>f(x) = x/a - tan(ax) [4 ; 5,8], f'(x) = 1/a - a*sec² (ax) para a =2</t>
  </si>
  <si>
    <t>f(x) = x/a - tan(ax) [6,5 ; 7], f'(x) = 1/a - a*sec² (ax) para a =2</t>
  </si>
  <si>
    <t>f(x) = x/a - tan(ax) [3 ; 3,8], f'(x) = 1/a - a*sec² (ax)  para a =2</t>
  </si>
  <si>
    <t>f(x) = x/a - tan(ax) [8 ; 8,6], f'(x) = 1/a - a*sec² (ax) para a =2</t>
  </si>
  <si>
    <t>f(x) = x/a - tan(ax) [7 ; 7,8], f'(x) = 1/a - a*sec² (ax) para a = 1</t>
  </si>
  <si>
    <t>f(x) = x/a - tan(ax) [3 ; 4,6], f'(x) = 1/a - a*sec² (ax) para a = 1</t>
  </si>
  <si>
    <t>f(x) = x/a - tan(ax) [10 ; 10,99], f'(x) = 1/a - a*sec² (ax) para a = 1</t>
  </si>
  <si>
    <t>f(x) = x/a - tan(ax) [13 ; 14,1], f'(x) = 1/a - a*sec² (ax) para a = 1</t>
  </si>
  <si>
    <t>f(x) = x/a - tan(ax) [16 ; 17,25], f'(x) = 1/a - a*sec² (ax) para a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</si>
</sst>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22"/>
      <color theme="1"/>
      <name val="Times New Roman"/>
      <family val="1"/>
    </font>
    <font>
      <i/>
      <sz val="20"/>
      <color theme="1"/>
      <name val="Times New Roman"/>
      <family val="1"/>
    </font>
    <font>
      <i/>
      <vertAlign val="subscript"/>
      <sz val="20"/>
      <color theme="1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Times New Roman"/>
      <family val="1"/>
    </font>
    <font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1">
    <xf numFmtId="0" fontId="0" fillId="0" borderId="0" xfId="0"/>
    <xf numFmtId="0" fontId="5" fillId="2" borderId="4" xfId="0" applyFont="1" applyFill="1" applyBorder="1"/>
    <xf numFmtId="0" fontId="5" fillId="2" borderId="5" xfId="0" applyFont="1" applyFill="1" applyBorder="1"/>
    <xf numFmtId="0" fontId="3" fillId="2" borderId="1" xfId="0" applyFont="1" applyFill="1" applyBorder="1" applyAlignment="1">
      <alignment horizontal="center" vertical="center"/>
    </xf>
    <xf numFmtId="164" fontId="5" fillId="0" borderId="6" xfId="0" applyNumberFormat="1" applyFont="1" applyBorder="1"/>
    <xf numFmtId="164" fontId="0" fillId="0" borderId="0" xfId="0" applyNumberFormat="1"/>
    <xf numFmtId="166" fontId="3" fillId="2" borderId="2" xfId="0" applyNumberFormat="1" applyFont="1" applyFill="1" applyBorder="1" applyAlignment="1">
      <alignment horizontal="center" vertical="center"/>
    </xf>
    <xf numFmtId="166" fontId="5" fillId="0" borderId="6" xfId="0" applyNumberFormat="1" applyFont="1" applyBorder="1"/>
    <xf numFmtId="166" fontId="0" fillId="0" borderId="0" xfId="0" applyNumberFormat="1"/>
    <xf numFmtId="164" fontId="3" fillId="2" borderId="2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/>
    <xf numFmtId="166" fontId="5" fillId="3" borderId="6" xfId="0" applyNumberFormat="1" applyFont="1" applyFill="1" applyBorder="1"/>
    <xf numFmtId="166" fontId="5" fillId="4" borderId="6" xfId="0" applyNumberFormat="1" applyFont="1" applyFill="1" applyBorder="1"/>
    <xf numFmtId="164" fontId="5" fillId="5" borderId="6" xfId="0" applyNumberFormat="1" applyFont="1" applyFill="1" applyBorder="1"/>
    <xf numFmtId="166" fontId="5" fillId="5" borderId="6" xfId="0" applyNumberFormat="1" applyFont="1" applyFill="1" applyBorder="1"/>
    <xf numFmtId="10" fontId="0" fillId="0" borderId="0" xfId="1" applyNumberFormat="1" applyFont="1"/>
    <xf numFmtId="166" fontId="0" fillId="0" borderId="0" xfId="1" applyNumberFormat="1" applyFont="1"/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/>
    </xf>
    <xf numFmtId="2" fontId="5" fillId="0" borderId="6" xfId="1" applyNumberFormat="1" applyFont="1" applyBorder="1"/>
    <xf numFmtId="2" fontId="5" fillId="3" borderId="6" xfId="1" applyNumberFormat="1" applyFont="1" applyFill="1" applyBorder="1"/>
    <xf numFmtId="2" fontId="0" fillId="0" borderId="0" xfId="1" applyNumberFormat="1" applyFont="1"/>
    <xf numFmtId="2" fontId="3" fillId="2" borderId="3" xfId="0" applyNumberFormat="1" applyFont="1" applyFill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3" borderId="7" xfId="0" applyNumberFormat="1" applyFont="1" applyFill="1" applyBorder="1" applyAlignment="1">
      <alignment horizontal="center"/>
    </xf>
    <xf numFmtId="2" fontId="0" fillId="0" borderId="0" xfId="0" applyNumberFormat="1"/>
    <xf numFmtId="164" fontId="5" fillId="4" borderId="6" xfId="0" applyNumberFormat="1" applyFont="1" applyFill="1" applyBorder="1"/>
    <xf numFmtId="2" fontId="5" fillId="5" borderId="6" xfId="1" applyNumberFormat="1" applyFont="1" applyFill="1" applyBorder="1"/>
    <xf numFmtId="2" fontId="5" fillId="5" borderId="7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2AFF7-B7C7-44DC-9828-3397250AE7EF}">
  <dimension ref="A1:F7"/>
  <sheetViews>
    <sheetView zoomScale="70" zoomScaleNormal="70" workbookViewId="0">
      <selection activeCell="C3" sqref="C3"/>
    </sheetView>
  </sheetViews>
  <sheetFormatPr defaultRowHeight="15" x14ac:dyDescent="0.25"/>
  <cols>
    <col min="2" max="2" width="17.28515625" style="8" bestFit="1" customWidth="1"/>
    <col min="3" max="3" width="16.28515625" bestFit="1" customWidth="1"/>
    <col min="4" max="4" width="16.28515625" style="8" bestFit="1" customWidth="1"/>
    <col min="5" max="5" width="24.42578125" style="23" bestFit="1" customWidth="1"/>
    <col min="6" max="6" width="44.85546875" style="27" customWidth="1"/>
  </cols>
  <sheetData>
    <row r="1" spans="1:6" ht="36" customHeight="1" x14ac:dyDescent="0.4">
      <c r="A1" s="17" t="s">
        <v>8</v>
      </c>
      <c r="B1" s="17"/>
      <c r="C1" s="17"/>
      <c r="D1" s="17"/>
      <c r="E1" s="17"/>
      <c r="F1" s="17"/>
    </row>
    <row r="2" spans="1:6" ht="43.5" customHeight="1" thickBot="1" x14ac:dyDescent="0.3">
      <c r="A2" s="18" t="s">
        <v>7</v>
      </c>
      <c r="B2" s="19"/>
      <c r="C2" s="19"/>
      <c r="D2" s="19"/>
      <c r="E2" s="19"/>
      <c r="F2" s="19"/>
    </row>
    <row r="3" spans="1:6" ht="29.25" x14ac:dyDescent="0.5">
      <c r="A3" s="3" t="s">
        <v>0</v>
      </c>
      <c r="B3" s="6" t="s">
        <v>1</v>
      </c>
      <c r="C3" s="6" t="s">
        <v>4</v>
      </c>
      <c r="D3" s="6" t="s">
        <v>5</v>
      </c>
      <c r="E3" s="20" t="s">
        <v>2</v>
      </c>
      <c r="F3" s="24" t="s">
        <v>3</v>
      </c>
    </row>
    <row r="4" spans="1:6" ht="26.25" x14ac:dyDescent="0.4">
      <c r="A4" s="1">
        <v>1</v>
      </c>
      <c r="B4" s="7">
        <v>2</v>
      </c>
      <c r="C4" s="4">
        <f>B4/2 - TAN(2*B4)</f>
        <v>-0.15782128234957749</v>
      </c>
      <c r="D4" s="7">
        <f>1/2 -2*(_xlfn.SEC(2*B4))^2</f>
        <v>-4.1811002437232396</v>
      </c>
      <c r="E4" s="21">
        <f>100*ABS(B4-1.9582)/1.9582</f>
        <v>2.1346134204882063</v>
      </c>
      <c r="F4" s="25" t="s">
        <v>6</v>
      </c>
    </row>
    <row r="5" spans="1:6" ht="26.25" x14ac:dyDescent="0.4">
      <c r="A5" s="1">
        <v>2</v>
      </c>
      <c r="B5" s="7">
        <f>B4-C4/D4</f>
        <v>1.9622536478080137</v>
      </c>
      <c r="C5" s="4">
        <f t="shared" ref="C5:C6" si="0">B5/2 - TAN(2*B5)</f>
        <v>-1.3918428388620452E-2</v>
      </c>
      <c r="D5" s="7">
        <f t="shared" ref="D5:D7" si="1">1/2 -2*(_xlfn.SEC(2*B5))^2</f>
        <v>-3.4802301082201961</v>
      </c>
      <c r="E5" s="21">
        <f t="shared" ref="E5:E7" si="2">100*ABS(B5-1.9582)/1.9582</f>
        <v>0.20700887590714742</v>
      </c>
      <c r="F5" s="25">
        <f>100*ABS(B5-B4)/B5</f>
        <v>1.9236224753182056</v>
      </c>
    </row>
    <row r="6" spans="1:6" ht="26.25" x14ac:dyDescent="0.4">
      <c r="A6" s="1">
        <v>3</v>
      </c>
      <c r="B6" s="7">
        <f t="shared" ref="B6:B7" si="3">B5-C5/D5</f>
        <v>1.9582543638653382</v>
      </c>
      <c r="C6" s="4">
        <f t="shared" si="0"/>
        <v>-1.2535642321864771E-4</v>
      </c>
      <c r="D6" s="7">
        <f t="shared" si="1"/>
        <v>-3.4178710677528996</v>
      </c>
      <c r="E6" s="21">
        <f t="shared" si="2"/>
        <v>2.7762161851855138E-3</v>
      </c>
      <c r="F6" s="25">
        <f t="shared" ref="F6:F7" si="4">100*ABS(B6-B5)/B6</f>
        <v>0.20422698993921271</v>
      </c>
    </row>
    <row r="7" spans="1:6" ht="26.25" x14ac:dyDescent="0.4">
      <c r="A7" s="1">
        <v>4</v>
      </c>
      <c r="B7" s="12">
        <f t="shared" si="3"/>
        <v>1.9582176871093302</v>
      </c>
      <c r="C7" s="10">
        <f>B7/2 - TAN(2*B7)</f>
        <v>-1.0320829968435419E-8</v>
      </c>
      <c r="D7" s="11">
        <f t="shared" si="1"/>
        <v>-3.4173082954747716</v>
      </c>
      <c r="E7" s="22">
        <f t="shared" si="2"/>
        <v>9.0323303698577895E-4</v>
      </c>
      <c r="F7" s="26">
        <f t="shared" si="4"/>
        <v>1.8729662309499653E-3</v>
      </c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10BD-B0D3-4689-8532-FC1DDA09E69E}">
  <dimension ref="A1:F8"/>
  <sheetViews>
    <sheetView tabSelected="1" workbookViewId="0">
      <selection activeCell="C3" sqref="C3"/>
    </sheetView>
  </sheetViews>
  <sheetFormatPr defaultRowHeight="15" x14ac:dyDescent="0.25"/>
  <cols>
    <col min="1" max="1" width="5.5703125" bestFit="1" customWidth="1"/>
    <col min="2" max="2" width="20" style="5" bestFit="1" customWidth="1"/>
    <col min="3" max="3" width="18" style="5" bestFit="1" customWidth="1"/>
    <col min="4" max="4" width="22.140625" bestFit="1" customWidth="1"/>
    <col min="5" max="5" width="18.85546875" bestFit="1" customWidth="1"/>
    <col min="6" max="6" width="13.85546875" bestFit="1" customWidth="1"/>
  </cols>
  <sheetData>
    <row r="1" spans="1:6" ht="27.75" x14ac:dyDescent="0.4">
      <c r="A1" s="17" t="s">
        <v>8</v>
      </c>
      <c r="B1" s="17"/>
      <c r="C1" s="17"/>
      <c r="D1" s="17"/>
      <c r="E1" s="17"/>
      <c r="F1" s="17"/>
    </row>
    <row r="2" spans="1:6" ht="21" thickBot="1" x14ac:dyDescent="0.3">
      <c r="A2" s="18" t="s">
        <v>18</v>
      </c>
      <c r="B2" s="19"/>
      <c r="C2" s="19"/>
      <c r="D2" s="19"/>
      <c r="E2" s="19"/>
      <c r="F2" s="19"/>
    </row>
    <row r="3" spans="1:6" ht="29.25" x14ac:dyDescent="0.5">
      <c r="A3" s="3" t="s">
        <v>0</v>
      </c>
      <c r="B3" s="6" t="s">
        <v>1</v>
      </c>
      <c r="C3" s="6" t="s">
        <v>4</v>
      </c>
      <c r="D3" s="6" t="s">
        <v>5</v>
      </c>
      <c r="E3" s="20" t="s">
        <v>2</v>
      </c>
      <c r="F3" s="24" t="s">
        <v>3</v>
      </c>
    </row>
    <row r="4" spans="1:6" ht="26.25" x14ac:dyDescent="0.4">
      <c r="A4" s="1">
        <v>1</v>
      </c>
      <c r="B4" s="7">
        <v>17.25</v>
      </c>
      <c r="C4" s="4">
        <f>B4/1 - TAN(1*B4)</f>
        <v>-17.511417500371394</v>
      </c>
      <c r="D4" s="7">
        <f>1/1 -1*(_xlfn.SEC(1*B4))^2</f>
        <v>-1208.3561466351268</v>
      </c>
      <c r="E4" s="21">
        <f>100*ABS(B4-17.2208)/17.2208</f>
        <v>0.16956238966830489</v>
      </c>
      <c r="F4" s="25" t="s">
        <v>6</v>
      </c>
    </row>
    <row r="5" spans="1:6" ht="26.25" x14ac:dyDescent="0.4">
      <c r="A5" s="1">
        <v>2</v>
      </c>
      <c r="B5" s="7">
        <f>B4-C4/D4</f>
        <v>17.23550806602082</v>
      </c>
      <c r="C5" s="4">
        <f>B5/1 - TAN(1*B5)</f>
        <v>-5.8706430184097016</v>
      </c>
      <c r="D5" s="7">
        <f t="shared" ref="D5:D8" si="0">1/1 -1*(_xlfn.SEC(1*B5))^2</f>
        <v>-533.8942179365298</v>
      </c>
      <c r="E5" s="21">
        <f t="shared" ref="E5:E8" si="1">100*ABS(B5-17.2208)/17.2208</f>
        <v>8.5408726777034996E-2</v>
      </c>
      <c r="F5" s="25">
        <f>100*ABS(B5-B4)/B5</f>
        <v>8.4081849654029803E-2</v>
      </c>
    </row>
    <row r="6" spans="1:6" ht="26.25" x14ac:dyDescent="0.4">
      <c r="A6" s="1">
        <v>3</v>
      </c>
      <c r="B6" s="7">
        <f t="shared" ref="B6:B8" si="2">B5-C5/D5</f>
        <v>17.224512174285749</v>
      </c>
      <c r="C6" s="4">
        <f t="shared" ref="C6:C8" si="3">B6/1 - TAN(1*B6)</f>
        <v>-1.191458051091864</v>
      </c>
      <c r="D6" s="7">
        <f t="shared" si="0"/>
        <v>-339.14795934199475</v>
      </c>
      <c r="E6" s="21">
        <f t="shared" si="1"/>
        <v>2.1556340505369434E-2</v>
      </c>
      <c r="F6" s="25">
        <f t="shared" ref="F6:F8" si="4">100*ABS(B6-B5)/B6</f>
        <v>6.3838625000286559E-2</v>
      </c>
    </row>
    <row r="7" spans="1:6" ht="26.25" x14ac:dyDescent="0.4">
      <c r="A7" s="1">
        <v>4</v>
      </c>
      <c r="B7" s="7">
        <f t="shared" si="2"/>
        <v>17.22099908208433</v>
      </c>
      <c r="C7" s="4">
        <f t="shared" si="3"/>
        <v>-7.2608857048795272E-2</v>
      </c>
      <c r="D7" s="7">
        <f t="shared" si="0"/>
        <v>-299.06887555244828</v>
      </c>
      <c r="E7" s="21">
        <f t="shared" si="1"/>
        <v>1.1560559574987793E-3</v>
      </c>
      <c r="F7" s="25">
        <f t="shared" si="4"/>
        <v>2.0400048711892188E-2</v>
      </c>
    </row>
    <row r="8" spans="1:6" ht="26.25" x14ac:dyDescent="0.4">
      <c r="A8" s="1">
        <v>5</v>
      </c>
      <c r="B8" s="12">
        <f t="shared" si="2"/>
        <v>17.220756299023353</v>
      </c>
      <c r="C8" s="13">
        <f t="shared" si="3"/>
        <v>-3.0459424326068074E-4</v>
      </c>
      <c r="D8" s="14">
        <f t="shared" si="0"/>
        <v>-296.56493828959668</v>
      </c>
      <c r="E8" s="29">
        <f t="shared" si="1"/>
        <v>2.5376856271013784E-4</v>
      </c>
      <c r="F8" s="30">
        <f t="shared" si="4"/>
        <v>1.4098280979094179E-3</v>
      </c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EA1B-09F1-4470-81E7-003E90023B48}">
  <dimension ref="A1:F8"/>
  <sheetViews>
    <sheetView zoomScale="85" zoomScaleNormal="85" workbookViewId="0">
      <selection activeCell="C3" sqref="C3"/>
    </sheetView>
  </sheetViews>
  <sheetFormatPr defaultColWidth="27.42578125" defaultRowHeight="15" x14ac:dyDescent="0.25"/>
  <cols>
    <col min="1" max="1" width="4" bestFit="1" customWidth="1"/>
    <col min="2" max="2" width="27.42578125" style="5"/>
    <col min="3" max="4" width="27.42578125" style="8"/>
    <col min="5" max="5" width="27.42578125" style="15"/>
    <col min="6" max="6" width="27.42578125" style="23"/>
  </cols>
  <sheetData>
    <row r="1" spans="1:6" ht="27.75" x14ac:dyDescent="0.4">
      <c r="A1" s="17" t="s">
        <v>8</v>
      </c>
      <c r="B1" s="17"/>
      <c r="C1" s="17"/>
      <c r="D1" s="17"/>
      <c r="E1" s="17"/>
      <c r="F1" s="17"/>
    </row>
    <row r="2" spans="1:6" ht="43.5" customHeight="1" thickBot="1" x14ac:dyDescent="0.3">
      <c r="A2" s="18" t="s">
        <v>12</v>
      </c>
      <c r="B2" s="19"/>
      <c r="C2" s="19"/>
      <c r="D2" s="19"/>
      <c r="E2" s="19"/>
      <c r="F2" s="19"/>
    </row>
    <row r="3" spans="1:6" ht="29.25" x14ac:dyDescent="0.5">
      <c r="A3" s="3" t="s">
        <v>0</v>
      </c>
      <c r="B3" s="9" t="s">
        <v>1</v>
      </c>
      <c r="C3" s="6" t="s">
        <v>4</v>
      </c>
      <c r="D3" s="6" t="s">
        <v>5</v>
      </c>
      <c r="E3" s="20" t="s">
        <v>2</v>
      </c>
      <c r="F3" s="24" t="s">
        <v>3</v>
      </c>
    </row>
    <row r="4" spans="1:6" ht="26.25" x14ac:dyDescent="0.4">
      <c r="A4" s="1">
        <v>1</v>
      </c>
      <c r="B4" s="4">
        <v>3.8</v>
      </c>
      <c r="C4" s="4">
        <f>B4/2 - TAN(2*B4)</f>
        <v>-1.9522656946846388</v>
      </c>
      <c r="D4" s="7">
        <f>1/2 -2*(_xlfn.SEC(2*B4))^2</f>
        <v>-31.179901964888252</v>
      </c>
      <c r="E4" s="21">
        <f>100*ABS(B4-3.6779)/3.6779</f>
        <v>3.3198292503874396</v>
      </c>
      <c r="F4" s="25" t="s">
        <v>6</v>
      </c>
    </row>
    <row r="5" spans="1:6" ht="26.25" x14ac:dyDescent="0.4">
      <c r="A5" s="1">
        <v>2</v>
      </c>
      <c r="B5" s="4">
        <f>B4-C4/D4</f>
        <v>3.7373870483337921</v>
      </c>
      <c r="C5" s="4">
        <f t="shared" ref="C5:C8" si="0">B5/2 - TAN(2*B5)</f>
        <v>-0.64075374596143941</v>
      </c>
      <c r="D5" s="7">
        <f t="shared" ref="D5" si="1">1/2 -2*(_xlfn.SEC(2*B5))^2</f>
        <v>-14.094651203109107</v>
      </c>
      <c r="E5" s="21">
        <f t="shared" ref="E5:E8" si="2">100*ABS(B5-3.6779)/3.6779</f>
        <v>1.617418862225507</v>
      </c>
      <c r="F5" s="25">
        <f>100*ABS(B5-B4)/B5</f>
        <v>1.6753135507900347</v>
      </c>
    </row>
    <row r="6" spans="1:6" ht="26.25" x14ac:dyDescent="0.4">
      <c r="A6" s="1">
        <v>3</v>
      </c>
      <c r="B6" s="4">
        <f t="shared" ref="B6:B8" si="3">B5-C5/D5</f>
        <v>3.691926274829862</v>
      </c>
      <c r="C6" s="4">
        <f t="shared" si="0"/>
        <v>-0.12204376297972419</v>
      </c>
      <c r="D6" s="7">
        <f t="shared" ref="D6:D8" si="4">1/2 -2*(_xlfn.SEC(2*B6))^2</f>
        <v>-9.2461023200019579</v>
      </c>
      <c r="E6" s="21">
        <f t="shared" si="2"/>
        <v>0.3813664001158773</v>
      </c>
      <c r="F6" s="25">
        <f t="shared" ref="F6:F8" si="5">100*ABS(B6-B5)/B6</f>
        <v>1.2313564822207907</v>
      </c>
    </row>
    <row r="7" spans="1:6" ht="26.25" x14ac:dyDescent="0.4">
      <c r="A7" s="1">
        <v>4</v>
      </c>
      <c r="B7" s="4">
        <f t="shared" si="3"/>
        <v>3.6787267926312159</v>
      </c>
      <c r="C7" s="4">
        <f t="shared" si="0"/>
        <v>-6.3263684295664646E-3</v>
      </c>
      <c r="D7" s="7">
        <f t="shared" si="4"/>
        <v>-8.313141415370195</v>
      </c>
      <c r="E7" s="21">
        <f t="shared" si="2"/>
        <v>2.2480019337550422E-2</v>
      </c>
      <c r="F7" s="25">
        <f t="shared" si="5"/>
        <v>0.35880572118282072</v>
      </c>
    </row>
    <row r="8" spans="1:6" ht="26.25" x14ac:dyDescent="0.4">
      <c r="A8" s="1">
        <v>5</v>
      </c>
      <c r="B8" s="28">
        <f t="shared" si="3"/>
        <v>3.6779657844739542</v>
      </c>
      <c r="C8" s="10">
        <f t="shared" si="0"/>
        <v>-1.8782816078921627E-5</v>
      </c>
      <c r="D8" s="11">
        <f t="shared" si="4"/>
        <v>-8.2638543216958897</v>
      </c>
      <c r="E8" s="22">
        <f t="shared" si="2"/>
        <v>1.7886422674352302E-3</v>
      </c>
      <c r="F8" s="26">
        <f t="shared" si="5"/>
        <v>2.0691006982018752E-2</v>
      </c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3617-F1A1-4DFD-B3FA-6BA500524CF6}">
  <dimension ref="A1:G13"/>
  <sheetViews>
    <sheetView workbookViewId="0">
      <selection activeCell="C3" sqref="C3"/>
    </sheetView>
  </sheetViews>
  <sheetFormatPr defaultColWidth="29.42578125" defaultRowHeight="15" x14ac:dyDescent="0.25"/>
  <cols>
    <col min="1" max="1" width="4" bestFit="1" customWidth="1"/>
    <col min="2" max="2" width="16.7109375" style="8" bestFit="1" customWidth="1"/>
    <col min="3" max="3" width="16.7109375" bestFit="1" customWidth="1"/>
    <col min="7" max="7" width="29.42578125" style="8"/>
  </cols>
  <sheetData>
    <row r="1" spans="1:6" ht="27.75" x14ac:dyDescent="0.4">
      <c r="A1" s="17" t="s">
        <v>8</v>
      </c>
      <c r="B1" s="17"/>
      <c r="C1" s="17"/>
      <c r="D1" s="17"/>
      <c r="E1" s="17"/>
      <c r="F1" s="17"/>
    </row>
    <row r="2" spans="1:6" ht="21" thickBot="1" x14ac:dyDescent="0.3">
      <c r="A2" s="18" t="s">
        <v>10</v>
      </c>
      <c r="B2" s="19"/>
      <c r="C2" s="19"/>
      <c r="D2" s="19"/>
      <c r="E2" s="19"/>
      <c r="F2" s="19"/>
    </row>
    <row r="3" spans="1:6" ht="29.25" x14ac:dyDescent="0.5">
      <c r="A3" s="3" t="s">
        <v>0</v>
      </c>
      <c r="B3" s="6" t="s">
        <v>1</v>
      </c>
      <c r="C3" s="6" t="s">
        <v>4</v>
      </c>
      <c r="D3" s="6" t="s">
        <v>5</v>
      </c>
      <c r="E3" s="20" t="s">
        <v>2</v>
      </c>
      <c r="F3" s="24" t="s">
        <v>3</v>
      </c>
    </row>
    <row r="4" spans="1:6" ht="26.25" x14ac:dyDescent="0.4">
      <c r="A4" s="1">
        <v>1</v>
      </c>
      <c r="B4" s="7">
        <v>4</v>
      </c>
      <c r="C4" s="4">
        <f>B4/2 - TAN(2*B4)</f>
        <v>8.799711455220379</v>
      </c>
      <c r="D4" s="7">
        <f>1/2 -2*(_xlfn.SEC(2*B4))^2</f>
        <v>-93.972151748510456</v>
      </c>
      <c r="E4" s="21">
        <f>100*ABS(B4-5.3179)/5.3179</f>
        <v>24.782338893172117</v>
      </c>
      <c r="F4" s="25" t="s">
        <v>6</v>
      </c>
    </row>
    <row r="5" spans="1:6" ht="26.25" x14ac:dyDescent="0.4">
      <c r="A5" s="1">
        <v>2</v>
      </c>
      <c r="B5" s="7">
        <f>B4-C4/D4</f>
        <v>4.09364169375168</v>
      </c>
      <c r="C5" s="4">
        <f t="shared" ref="C5:C11" si="0">B5/2 - TAN(2*B5)</f>
        <v>4.9351728930162153</v>
      </c>
      <c r="D5" s="7">
        <f t="shared" ref="D5:D9" si="1">1/2 -2*(_xlfn.SEC(2*B5))^2</f>
        <v>-18.185155084886588</v>
      </c>
      <c r="E5" s="21">
        <f t="shared" ref="E5:E7" si="2">100*ABS(B5-5.3179)/5.3179</f>
        <v>23.021461596651307</v>
      </c>
      <c r="F5" s="25">
        <f>100*ABS(B5-B4)/B5</f>
        <v>2.2874912060478994</v>
      </c>
    </row>
    <row r="6" spans="1:6" ht="26.25" x14ac:dyDescent="0.4">
      <c r="A6" s="1">
        <v>3</v>
      </c>
      <c r="B6" s="7">
        <f>B5-C5/D5</f>
        <v>4.3650263957231115</v>
      </c>
      <c r="C6" s="4">
        <f t="shared" si="0"/>
        <v>3.0158243225683945</v>
      </c>
      <c r="D6" s="7">
        <f t="shared" si="1"/>
        <v>-2.8888148611203528</v>
      </c>
      <c r="E6" s="21">
        <f t="shared" si="2"/>
        <v>17.918230961035153</v>
      </c>
      <c r="F6" s="25">
        <f t="shared" ref="F6:F7" si="3">100*ABS(B6-B5)/B6</f>
        <v>6.2172522539001474</v>
      </c>
    </row>
    <row r="7" spans="1:6" ht="26.25" x14ac:dyDescent="0.4">
      <c r="A7" s="1">
        <v>4</v>
      </c>
      <c r="B7" s="7">
        <f>B6-C6/D6</f>
        <v>5.4089923359283567</v>
      </c>
      <c r="C7" s="4">
        <f t="shared" si="0"/>
        <v>-2.8671423289678826</v>
      </c>
      <c r="D7" s="7">
        <f t="shared" si="1"/>
        <v>-63.586311080990697</v>
      </c>
      <c r="E7" s="21">
        <f t="shared" si="2"/>
        <v>1.7129381133221171</v>
      </c>
      <c r="F7" s="25">
        <f t="shared" si="3"/>
        <v>19.300562385176079</v>
      </c>
    </row>
    <row r="8" spans="1:6" ht="26.25" x14ac:dyDescent="0.4">
      <c r="A8" s="1">
        <v>5</v>
      </c>
      <c r="B8" s="7">
        <f>B7-C7/D7</f>
        <v>5.3639017766519119</v>
      </c>
      <c r="C8" s="4">
        <f t="shared" si="0"/>
        <v>-0.96290067653373823</v>
      </c>
      <c r="D8" s="7">
        <f>1/2 -2*(_xlfn.SEC(2*B8))^2</f>
        <v>-28.069885859720326</v>
      </c>
      <c r="E8" s="21">
        <f t="shared" ref="E8:E9" si="4">100*ABS(B8-5.3179)/5.3179</f>
        <v>0.86503651162887751</v>
      </c>
      <c r="F8" s="25">
        <f t="shared" ref="F8:F9" si="5">100*ABS(B8-B7)/B8</f>
        <v>0.84062984659256412</v>
      </c>
    </row>
    <row r="9" spans="1:6" ht="26.25" x14ac:dyDescent="0.4">
      <c r="A9" s="1">
        <v>6</v>
      </c>
      <c r="B9" s="7">
        <f>B8-C8/D8</f>
        <v>5.3295980861650376</v>
      </c>
      <c r="C9" s="4">
        <f t="shared" si="0"/>
        <v>-0.19506489974270114</v>
      </c>
      <c r="D9" s="7">
        <f t="shared" si="1"/>
        <v>-17.857643542943627</v>
      </c>
      <c r="E9" s="21">
        <f t="shared" si="4"/>
        <v>0.21997567019007047</v>
      </c>
      <c r="F9" s="25">
        <f t="shared" si="5"/>
        <v>0.64364497908242568</v>
      </c>
    </row>
    <row r="10" spans="1:6" ht="26.25" x14ac:dyDescent="0.4">
      <c r="A10" s="1">
        <v>7</v>
      </c>
      <c r="B10" s="7">
        <f>B9-C9/D9</f>
        <v>5.3186747580521425</v>
      </c>
      <c r="C10" s="4">
        <f t="shared" si="0"/>
        <v>-1.1763589135554309E-2</v>
      </c>
      <c r="D10" s="7">
        <f t="shared" ref="D10" si="6">1/2 -2*(_xlfn.SEC(2*B10))^2</f>
        <v>-15.769560764227951</v>
      </c>
      <c r="E10" s="21">
        <f t="shared" ref="E10" si="7">100*ABS(B10-5.3179)/5.3179</f>
        <v>1.4568872151463276E-2</v>
      </c>
      <c r="F10" s="25">
        <f t="shared" ref="F10" si="8">100*ABS(B10-B9)/B10</f>
        <v>0.20537687694397658</v>
      </c>
    </row>
    <row r="11" spans="1:6" ht="26.25" x14ac:dyDescent="0.4">
      <c r="A11" s="1">
        <v>8</v>
      </c>
      <c r="B11" s="12">
        <f>B10-C10/D10</f>
        <v>5.3179287899613739</v>
      </c>
      <c r="C11" s="10">
        <f t="shared" si="0"/>
        <v>-4.8164694793850771E-5</v>
      </c>
      <c r="D11" s="11">
        <f t="shared" ref="D11" si="9">1/2 -2*(_xlfn.SEC(2*B11))^2</f>
        <v>-15.640695585023902</v>
      </c>
      <c r="E11" s="22">
        <f t="shared" ref="E11" si="10">100*ABS(B11-5.3179)/5.3179</f>
        <v>5.4137838947722718E-4</v>
      </c>
      <c r="F11" s="26">
        <f t="shared" ref="F11" si="11">100*ABS(B11-B10)/B11</f>
        <v>1.4027417820577367E-2</v>
      </c>
    </row>
    <row r="13" spans="1:6" x14ac:dyDescent="0.25">
      <c r="D13" t="s">
        <v>9</v>
      </c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54DE-5660-43D8-AF6D-90EE29106AEE}">
  <dimension ref="A1:G8"/>
  <sheetViews>
    <sheetView workbookViewId="0">
      <selection activeCell="C3" sqref="C3"/>
    </sheetView>
  </sheetViews>
  <sheetFormatPr defaultColWidth="24.28515625" defaultRowHeight="15" x14ac:dyDescent="0.25"/>
  <cols>
    <col min="1" max="1" width="5.5703125" bestFit="1" customWidth="1"/>
    <col min="2" max="4" width="24.28515625" style="8"/>
    <col min="5" max="6" width="24.28515625" style="16"/>
  </cols>
  <sheetData>
    <row r="1" spans="1:7" ht="27.75" x14ac:dyDescent="0.4">
      <c r="A1" s="17" t="s">
        <v>8</v>
      </c>
      <c r="B1" s="17"/>
      <c r="C1" s="17"/>
      <c r="D1" s="17"/>
      <c r="E1" s="17"/>
      <c r="F1" s="17"/>
      <c r="G1" s="8"/>
    </row>
    <row r="2" spans="1:7" ht="21" thickBot="1" x14ac:dyDescent="0.3">
      <c r="A2" s="18" t="s">
        <v>11</v>
      </c>
      <c r="B2" s="19"/>
      <c r="C2" s="19"/>
      <c r="D2" s="19"/>
      <c r="E2" s="19"/>
      <c r="F2" s="19"/>
      <c r="G2" s="8"/>
    </row>
    <row r="3" spans="1:7" ht="29.25" x14ac:dyDescent="0.5">
      <c r="A3" s="3" t="s">
        <v>0</v>
      </c>
      <c r="B3" s="6" t="s">
        <v>1</v>
      </c>
      <c r="C3" s="6" t="s">
        <v>4</v>
      </c>
      <c r="D3" s="6" t="s">
        <v>5</v>
      </c>
      <c r="E3" s="20" t="s">
        <v>2</v>
      </c>
      <c r="F3" s="24" t="s">
        <v>3</v>
      </c>
    </row>
    <row r="4" spans="1:7" ht="26.25" x14ac:dyDescent="0.4">
      <c r="A4" s="1">
        <v>1</v>
      </c>
      <c r="B4" s="7">
        <v>7</v>
      </c>
      <c r="C4" s="4">
        <f>B4/2 - TAN(2*B4)</f>
        <v>-3.7446066160948055</v>
      </c>
      <c r="D4" s="7">
        <f>1/2 -2*(_xlfn.SEC(2*B4))^2</f>
        <v>-106.46865004392924</v>
      </c>
      <c r="E4" s="21">
        <f>100*ABS(B4-6.9281)/6.9281</f>
        <v>1.0378025721337785</v>
      </c>
      <c r="F4" s="25" t="s">
        <v>6</v>
      </c>
    </row>
    <row r="5" spans="1:7" ht="26.25" x14ac:dyDescent="0.4">
      <c r="A5" s="1">
        <v>2</v>
      </c>
      <c r="B5" s="7">
        <f>B4-C4/D4</f>
        <v>6.9648290213640376</v>
      </c>
      <c r="C5" s="4">
        <f t="shared" ref="C5:C8" si="0">B5/2 - TAN(2*B5)</f>
        <v>-1.2672869235061954</v>
      </c>
      <c r="D5" s="7">
        <f t="shared" ref="D5:D8" si="1">1/2 -2*(_xlfn.SEC(2*B5))^2</f>
        <v>-46.619327427859162</v>
      </c>
      <c r="E5" s="21">
        <f t="shared" ref="E5:E8" si="2">100*ABS(B5-6.9281)/6.9281</f>
        <v>0.53014565846390616</v>
      </c>
      <c r="F5" s="25">
        <f>100*ABS(B5-B4)/B5</f>
        <v>0.50497978526218434</v>
      </c>
    </row>
    <row r="6" spans="1:7" ht="26.25" x14ac:dyDescent="0.4">
      <c r="A6" s="1">
        <v>3</v>
      </c>
      <c r="B6" s="7">
        <f t="shared" ref="B6:B8" si="3">B5-C5/D5</f>
        <v>6.9376452975004268</v>
      </c>
      <c r="C6" s="4">
        <f t="shared" si="0"/>
        <v>-0.26207963873593343</v>
      </c>
      <c r="D6" s="7">
        <f t="shared" si="1"/>
        <v>-29.339263757538735</v>
      </c>
      <c r="E6" s="21">
        <f t="shared" si="2"/>
        <v>0.13777655490577642</v>
      </c>
      <c r="F6" s="25">
        <f t="shared" ref="F6:F8" si="4">100*ABS(B6-B5)/B6</f>
        <v>0.39182925470987751</v>
      </c>
    </row>
    <row r="7" spans="1:7" ht="26.25" x14ac:dyDescent="0.4">
      <c r="A7" s="1">
        <v>4</v>
      </c>
      <c r="B7" s="7">
        <f t="shared" si="3"/>
        <v>6.9287125703228885</v>
      </c>
      <c r="C7" s="4">
        <f t="shared" si="0"/>
        <v>-1.6631291855807362E-2</v>
      </c>
      <c r="D7" s="7">
        <f t="shared" si="1"/>
        <v>-25.734549022696871</v>
      </c>
      <c r="E7" s="21">
        <f t="shared" si="2"/>
        <v>8.8418227636545416E-3</v>
      </c>
      <c r="F7" s="25">
        <f t="shared" si="4"/>
        <v>0.12892333296951974</v>
      </c>
    </row>
    <row r="8" spans="1:7" ht="26.25" x14ac:dyDescent="0.4">
      <c r="A8" s="1">
        <v>5</v>
      </c>
      <c r="B8" s="12">
        <f t="shared" si="3"/>
        <v>6.9280663071285682</v>
      </c>
      <c r="C8" s="13">
        <f t="shared" si="0"/>
        <v>-7.5931464784684266E-5</v>
      </c>
      <c r="D8" s="14">
        <f t="shared" si="1"/>
        <v>-25.50010350596186</v>
      </c>
      <c r="E8" s="29">
        <f t="shared" si="2"/>
        <v>4.8632195596934395E-4</v>
      </c>
      <c r="F8" s="30">
        <f t="shared" si="4"/>
        <v>9.3281900846603621E-3</v>
      </c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A32B-8A12-49F7-A28F-9D641BBE1B86}">
  <dimension ref="A1:H9"/>
  <sheetViews>
    <sheetView zoomScale="85" zoomScaleNormal="85" workbookViewId="0">
      <selection activeCell="C3" sqref="C3"/>
    </sheetView>
  </sheetViews>
  <sheetFormatPr defaultColWidth="29.42578125" defaultRowHeight="15" x14ac:dyDescent="0.25"/>
  <cols>
    <col min="1" max="1" width="4" bestFit="1" customWidth="1"/>
    <col min="2" max="2" width="14.7109375" bestFit="1" customWidth="1"/>
    <col min="3" max="3" width="16" bestFit="1" customWidth="1"/>
    <col min="5" max="5" width="29.42578125" style="8"/>
    <col min="6" max="6" width="29.42578125" style="5"/>
    <col min="7" max="8" width="29.42578125" style="8"/>
  </cols>
  <sheetData>
    <row r="1" spans="1:6" ht="27.75" x14ac:dyDescent="0.4">
      <c r="A1" s="17" t="s">
        <v>8</v>
      </c>
      <c r="B1" s="17"/>
      <c r="C1" s="17"/>
      <c r="D1" s="17"/>
      <c r="E1" s="17"/>
      <c r="F1" s="17"/>
    </row>
    <row r="2" spans="1:6" ht="21" thickBot="1" x14ac:dyDescent="0.3">
      <c r="A2" s="18" t="s">
        <v>13</v>
      </c>
      <c r="B2" s="19"/>
      <c r="C2" s="19"/>
      <c r="D2" s="19"/>
      <c r="E2" s="19"/>
      <c r="F2" s="19"/>
    </row>
    <row r="3" spans="1:6" ht="29.25" x14ac:dyDescent="0.5">
      <c r="A3" s="3" t="s">
        <v>0</v>
      </c>
      <c r="B3" s="6" t="s">
        <v>1</v>
      </c>
      <c r="C3" s="6" t="s">
        <v>4</v>
      </c>
      <c r="D3" s="6" t="s">
        <v>5</v>
      </c>
      <c r="E3" s="20" t="s">
        <v>2</v>
      </c>
      <c r="F3" s="24" t="s">
        <v>3</v>
      </c>
    </row>
    <row r="4" spans="1:6" ht="26.25" x14ac:dyDescent="0.4">
      <c r="A4" s="1">
        <v>1</v>
      </c>
      <c r="B4" s="7">
        <v>8.6</v>
      </c>
      <c r="C4" s="4">
        <f>B4/2 - TAN(2*B4)</f>
        <v>-8.3706016760977136</v>
      </c>
      <c r="D4" s="7">
        <f>1/2 -2*(_xlfn.SEC(2*B4))^2</f>
        <v>-322.58829366866041</v>
      </c>
      <c r="E4" s="21">
        <f>100*ABS(B4-8.5242)/8.5242</f>
        <v>0.88923300720301257</v>
      </c>
      <c r="F4" s="25" t="s">
        <v>6</v>
      </c>
    </row>
    <row r="5" spans="1:6" ht="26.25" x14ac:dyDescent="0.4">
      <c r="A5" s="1">
        <v>2</v>
      </c>
      <c r="B5" s="7">
        <f>B4-C4/D4</f>
        <v>8.5740517500467774</v>
      </c>
      <c r="C5" s="4">
        <f t="shared" ref="C5:C9" si="0">B5/2 - TAN(2*B5)</f>
        <v>-3.3230529182230981</v>
      </c>
      <c r="D5" s="7">
        <f t="shared" ref="D5:D9" si="1">1/2 -2*(_xlfn.SEC(2*B5))^2</f>
        <v>-117.3265984788398</v>
      </c>
      <c r="E5" s="21">
        <f t="shared" ref="E5:E9" si="2">100*ABS(B5-8.5242)/8.5242</f>
        <v>0.5848261425914103</v>
      </c>
      <c r="F5" s="25">
        <f>100*ABS(B5-B4)/B5</f>
        <v>0.30263696452590966</v>
      </c>
    </row>
    <row r="6" spans="1:6" ht="26.25" x14ac:dyDescent="0.4">
      <c r="A6" s="1">
        <v>3</v>
      </c>
      <c r="B6" s="7">
        <f t="shared" ref="B6:B9" si="3">B5-C5/D5</f>
        <v>8.5457286505850441</v>
      </c>
      <c r="C6" s="4">
        <f t="shared" si="0"/>
        <v>-1.0035179845804443</v>
      </c>
      <c r="D6" s="7">
        <f t="shared" si="1"/>
        <v>-57.180420559880766</v>
      </c>
      <c r="E6" s="21">
        <f t="shared" si="2"/>
        <v>0.25255919130292115</v>
      </c>
      <c r="F6" s="25">
        <f t="shared" ref="F6:F9" si="4">100*ABS(B6-B5)/B6</f>
        <v>0.33142989462688333</v>
      </c>
    </row>
    <row r="7" spans="1:6" ht="26.25" x14ac:dyDescent="0.4">
      <c r="A7" s="1">
        <v>4</v>
      </c>
      <c r="B7" s="7">
        <f t="shared" si="3"/>
        <v>8.5281786225377765</v>
      </c>
      <c r="C7" s="4">
        <f t="shared" si="0"/>
        <v>-0.15788632956491977</v>
      </c>
      <c r="D7" s="7">
        <f t="shared" si="1"/>
        <v>-40.607737136255132</v>
      </c>
      <c r="E7" s="21">
        <f t="shared" si="2"/>
        <v>4.6674439100162279E-2</v>
      </c>
      <c r="F7" s="25">
        <f t="shared" si="4"/>
        <v>0.20578870148061132</v>
      </c>
    </row>
    <row r="8" spans="1:6" ht="26.25" x14ac:dyDescent="0.4">
      <c r="A8" s="1">
        <v>5</v>
      </c>
      <c r="B8" s="7">
        <f t="shared" si="3"/>
        <v>8.5242905376382136</v>
      </c>
      <c r="C8" s="4">
        <f t="shared" si="0"/>
        <v>-5.3102205318422691E-3</v>
      </c>
      <c r="D8" s="7">
        <f t="shared" si="1"/>
        <v>-37.922352707183094</v>
      </c>
      <c r="E8" s="21">
        <f t="shared" si="2"/>
        <v>1.0621247532109307E-3</v>
      </c>
      <c r="F8" s="25">
        <f t="shared" si="4"/>
        <v>4.5611829892415669E-2</v>
      </c>
    </row>
    <row r="9" spans="1:6" ht="26.25" x14ac:dyDescent="0.4">
      <c r="A9" s="1">
        <v>6</v>
      </c>
      <c r="B9" s="12">
        <f t="shared" si="3"/>
        <v>8.5241505088648708</v>
      </c>
      <c r="C9" s="10">
        <f t="shared" si="0"/>
        <v>-6.4222809239566914E-6</v>
      </c>
      <c r="D9" s="11">
        <f t="shared" si="1"/>
        <v>-37.830680437951514</v>
      </c>
      <c r="E9" s="22">
        <f t="shared" si="2"/>
        <v>5.8059565859133191E-4</v>
      </c>
      <c r="F9" s="26">
        <f t="shared" si="4"/>
        <v>1.6427299494210313E-3</v>
      </c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F99EA-2EFF-4C64-B414-2FE639943381}">
  <dimension ref="A1:F8"/>
  <sheetViews>
    <sheetView zoomScale="85" zoomScaleNormal="85" workbookViewId="0">
      <selection activeCell="C3" sqref="C3"/>
    </sheetView>
  </sheetViews>
  <sheetFormatPr defaultColWidth="23.140625" defaultRowHeight="15" x14ac:dyDescent="0.25"/>
  <cols>
    <col min="1" max="1" width="5.5703125" bestFit="1" customWidth="1"/>
    <col min="2" max="3" width="28.28515625" style="5" customWidth="1"/>
    <col min="4" max="5" width="28.28515625" style="8" customWidth="1"/>
    <col min="6" max="6" width="28.28515625" customWidth="1"/>
  </cols>
  <sheetData>
    <row r="1" spans="1:6" ht="36" customHeight="1" x14ac:dyDescent="0.4">
      <c r="A1" s="17" t="s">
        <v>8</v>
      </c>
      <c r="B1" s="17"/>
      <c r="C1" s="17"/>
      <c r="D1" s="17"/>
      <c r="E1" s="17"/>
      <c r="F1" s="17"/>
    </row>
    <row r="2" spans="1:6" ht="21" thickBot="1" x14ac:dyDescent="0.3">
      <c r="A2" s="18" t="s">
        <v>15</v>
      </c>
      <c r="B2" s="19"/>
      <c r="C2" s="19"/>
      <c r="D2" s="19"/>
      <c r="E2" s="19"/>
      <c r="F2" s="19"/>
    </row>
    <row r="3" spans="1:6" ht="29.25" x14ac:dyDescent="0.5">
      <c r="A3" s="3" t="s">
        <v>0</v>
      </c>
      <c r="B3" s="6" t="s">
        <v>1</v>
      </c>
      <c r="C3" s="6" t="s">
        <v>4</v>
      </c>
      <c r="D3" s="6" t="s">
        <v>5</v>
      </c>
      <c r="E3" s="20" t="s">
        <v>2</v>
      </c>
      <c r="F3" s="24" t="s">
        <v>3</v>
      </c>
    </row>
    <row r="4" spans="1:6" ht="26.25" x14ac:dyDescent="0.4">
      <c r="A4" s="1">
        <v>1</v>
      </c>
      <c r="B4" s="7">
        <v>4.5999999999999996</v>
      </c>
      <c r="C4" s="4">
        <f>B4/1 - TAN(1*B4)</f>
        <v>-4.2601748956480456</v>
      </c>
      <c r="D4" s="7">
        <f>1/1 -1*(_xlfn.SEC(1*B4))^2</f>
        <v>-78.502699181471854</v>
      </c>
      <c r="E4" s="21">
        <f>100*ABS(B4-4.4934)/4.4934</f>
        <v>2.372368362487189</v>
      </c>
      <c r="F4" s="25" t="s">
        <v>6</v>
      </c>
    </row>
    <row r="5" spans="1:6" ht="26.25" x14ac:dyDescent="0.4">
      <c r="A5" s="1">
        <v>2</v>
      </c>
      <c r="B5" s="7">
        <f>B4-C4/D4</f>
        <v>4.5457321220790128</v>
      </c>
      <c r="C5" s="4">
        <f>B5/1 - TAN(1*B5)</f>
        <v>-1.3989655782512989</v>
      </c>
      <c r="D5" s="7">
        <f>1/1 -1*(_xlfn.SEC(1*B5))^2</f>
        <v>-35.339430748312502</v>
      </c>
      <c r="E5" s="21">
        <f t="shared" ref="E5:E8" si="0">100*ABS(B5-4.4934)/4.4934</f>
        <v>1.1646441910137646</v>
      </c>
      <c r="F5" s="25">
        <f>100*ABS(B5-B4)/B5</f>
        <v>1.1938204114009072</v>
      </c>
    </row>
    <row r="6" spans="1:6" ht="26.25" x14ac:dyDescent="0.4">
      <c r="A6" s="1">
        <v>3</v>
      </c>
      <c r="B6" s="7">
        <f t="shared" ref="B6:B8" si="1">B5-C5/D5</f>
        <v>4.5061455880396073</v>
      </c>
      <c r="C6" s="4">
        <f t="shared" ref="C6:C8" si="2">B6/1 - TAN(1*B6)</f>
        <v>-0.27355105433422366</v>
      </c>
      <c r="D6" s="7">
        <f t="shared" ref="D6:D8" si="3">1/1 -1*(_xlfn.SEC(1*B6))^2</f>
        <v>-22.845499993119681</v>
      </c>
      <c r="E6" s="21">
        <f t="shared" si="0"/>
        <v>0.28365131169286095</v>
      </c>
      <c r="F6" s="25">
        <f t="shared" ref="F6:F8" si="4">100*ABS(B6-B5)/B6</f>
        <v>0.8785009997119857</v>
      </c>
    </row>
    <row r="7" spans="1:6" ht="26.25" x14ac:dyDescent="0.4">
      <c r="A7" s="1">
        <v>4</v>
      </c>
      <c r="B7" s="7">
        <f t="shared" si="1"/>
        <v>4.494171630174093</v>
      </c>
      <c r="C7" s="4">
        <f t="shared" si="2"/>
        <v>-1.5444319671300555E-2</v>
      </c>
      <c r="D7" s="7">
        <f t="shared" si="3"/>
        <v>-20.336636015099973</v>
      </c>
      <c r="E7" s="21">
        <f t="shared" si="0"/>
        <v>1.7172523569964019E-2</v>
      </c>
      <c r="F7" s="25">
        <f t="shared" si="4"/>
        <v>0.26643303484718961</v>
      </c>
    </row>
    <row r="8" spans="1:6" ht="26.25" x14ac:dyDescent="0.4">
      <c r="A8" s="1">
        <v>5</v>
      </c>
      <c r="B8" s="12">
        <f t="shared" si="1"/>
        <v>4.4934121968214074</v>
      </c>
      <c r="C8" s="13">
        <f t="shared" si="2"/>
        <v>-5.5301349966008218E-5</v>
      </c>
      <c r="D8" s="14">
        <f t="shared" si="3"/>
        <v>-20.1912501571225</v>
      </c>
      <c r="E8" s="29">
        <f t="shared" si="0"/>
        <v>2.7143858563834385E-4</v>
      </c>
      <c r="F8" s="30">
        <f t="shared" si="4"/>
        <v>1.6901039108384162E-2</v>
      </c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37AA-239A-4FC6-A49E-6DEE505B458A}">
  <dimension ref="A1:F8"/>
  <sheetViews>
    <sheetView workbookViewId="0">
      <selection activeCell="C3" sqref="C3"/>
    </sheetView>
  </sheetViews>
  <sheetFormatPr defaultColWidth="22.28515625" defaultRowHeight="15" x14ac:dyDescent="0.25"/>
  <cols>
    <col min="1" max="1" width="5.5703125" bestFit="1" customWidth="1"/>
    <col min="2" max="4" width="22.28515625" style="8"/>
  </cols>
  <sheetData>
    <row r="1" spans="1:6" ht="27.75" x14ac:dyDescent="0.4">
      <c r="A1" s="17" t="s">
        <v>8</v>
      </c>
      <c r="B1" s="17"/>
      <c r="C1" s="17"/>
      <c r="D1" s="17"/>
      <c r="E1" s="17"/>
      <c r="F1" s="17"/>
    </row>
    <row r="2" spans="1:6" ht="21" thickBot="1" x14ac:dyDescent="0.3">
      <c r="A2" s="18" t="s">
        <v>14</v>
      </c>
      <c r="B2" s="19"/>
      <c r="C2" s="19"/>
      <c r="D2" s="19"/>
      <c r="E2" s="19"/>
      <c r="F2" s="19"/>
    </row>
    <row r="3" spans="1:6" ht="29.25" x14ac:dyDescent="0.5">
      <c r="A3" s="3" t="s">
        <v>0</v>
      </c>
      <c r="B3" s="6" t="s">
        <v>1</v>
      </c>
      <c r="C3" s="6" t="s">
        <v>4</v>
      </c>
      <c r="D3" s="6" t="s">
        <v>5</v>
      </c>
      <c r="E3" s="20" t="s">
        <v>2</v>
      </c>
      <c r="F3" s="24" t="s">
        <v>3</v>
      </c>
    </row>
    <row r="4" spans="1:6" ht="26.25" x14ac:dyDescent="0.4">
      <c r="A4" s="1">
        <v>1</v>
      </c>
      <c r="B4" s="7">
        <v>7.8</v>
      </c>
      <c r="C4" s="4">
        <f>B4/1 - TAN(1*B4)</f>
        <v>-10.706821649460728</v>
      </c>
      <c r="D4" s="7">
        <f>1/1 -1*(_xlfn.SEC(1*B4))^2</f>
        <v>-342.50244756494828</v>
      </c>
      <c r="E4" s="21">
        <f>100*ABS(B4-7.7253)/7.7253</f>
        <v>0.96695273969942908</v>
      </c>
      <c r="F4" s="25" t="s">
        <v>6</v>
      </c>
    </row>
    <row r="5" spans="1:6" ht="26.25" x14ac:dyDescent="0.4">
      <c r="A5" s="1">
        <v>2</v>
      </c>
      <c r="B5" s="7">
        <f>B4-C4/D4</f>
        <v>7.7687394302563915</v>
      </c>
      <c r="C5" s="4">
        <f>B5/1 - TAN(1*B5)</f>
        <v>-3.9341108553785427</v>
      </c>
      <c r="D5" s="7">
        <f>1/1 -1*(_xlfn.SEC(1*B5))^2</f>
        <v>-136.95670480798566</v>
      </c>
      <c r="E5" s="21">
        <f>100*ABS(B5-7.7253)/7.7253</f>
        <v>0.56230088483802099</v>
      </c>
      <c r="F5" s="25">
        <f>100*ABS(B5-B4)/B5</f>
        <v>0.40238921673521322</v>
      </c>
    </row>
    <row r="6" spans="1:6" ht="26.25" x14ac:dyDescent="0.4">
      <c r="A6" s="1">
        <v>3</v>
      </c>
      <c r="B6" s="7">
        <f>B5-C5/D5</f>
        <v>7.7400142147885234</v>
      </c>
      <c r="C6" s="4">
        <f t="shared" ref="C6:C8" si="0">B6/1 - TAN(1*B6)</f>
        <v>-0.99640123885891718</v>
      </c>
      <c r="D6" s="7">
        <f>1/1 -1*(_xlfn.SEC(1*B6))^2</f>
        <v>-76.324954978729792</v>
      </c>
      <c r="E6" s="21">
        <f>100*ABS(B6-7.7253)/7.7253</f>
        <v>0.19046787553264635</v>
      </c>
      <c r="F6" s="25">
        <f>100*ABS(B6-B5)/B6</f>
        <v>0.37112613324383859</v>
      </c>
    </row>
    <row r="7" spans="1:6" ht="26.25" x14ac:dyDescent="0.4">
      <c r="A7" s="1">
        <v>4</v>
      </c>
      <c r="B7" s="7">
        <f>B6-C6/D6</f>
        <v>7.7269594905618719</v>
      </c>
      <c r="C7" s="4">
        <f t="shared" si="0"/>
        <v>-0.103297274470874</v>
      </c>
      <c r="D7" s="7">
        <f>1/1 -1*(_xlfn.SEC(1*B7))^2</f>
        <v>-61.312921006341085</v>
      </c>
      <c r="E7" s="21">
        <f>100*ABS(B7-7.7253)/7.7253</f>
        <v>2.1481244247758536E-2</v>
      </c>
      <c r="F7" s="25">
        <f>100*ABS(B7-B6)/B7</f>
        <v>0.16895033864998499</v>
      </c>
    </row>
    <row r="8" spans="1:6" ht="26.25" x14ac:dyDescent="0.4">
      <c r="A8" s="1">
        <v>5</v>
      </c>
      <c r="B8" s="12">
        <f>B7-C7/D7</f>
        <v>7.7252747351665096</v>
      </c>
      <c r="C8" s="10">
        <f t="shared" si="0"/>
        <v>-1.366801041426946E-3</v>
      </c>
      <c r="D8" s="11">
        <f>1/1 -1*(_xlfn.SEC(1*B8))^2</f>
        <v>-59.700989429053749</v>
      </c>
      <c r="E8" s="22">
        <f>100*ABS(B8-7.7253)/7.7253</f>
        <v>3.2704016012569863E-4</v>
      </c>
      <c r="F8" s="26">
        <f>100*ABS(B8-B7)/B8</f>
        <v>2.1808355729965735E-2</v>
      </c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BAAA-6B45-4B0D-AF81-2281FE99CE79}">
  <dimension ref="A1:F12"/>
  <sheetViews>
    <sheetView zoomScaleNormal="100" workbookViewId="0">
      <selection activeCell="C3" sqref="C3"/>
    </sheetView>
  </sheetViews>
  <sheetFormatPr defaultColWidth="20.7109375" defaultRowHeight="15" x14ac:dyDescent="0.25"/>
  <cols>
    <col min="1" max="1" width="4" bestFit="1" customWidth="1"/>
    <col min="2" max="3" width="20.7109375" style="8"/>
    <col min="4" max="4" width="22.140625" bestFit="1" customWidth="1"/>
  </cols>
  <sheetData>
    <row r="1" spans="1:6" ht="27.75" x14ac:dyDescent="0.4">
      <c r="A1" s="17" t="s">
        <v>8</v>
      </c>
      <c r="B1" s="17"/>
      <c r="C1" s="17"/>
      <c r="D1" s="17"/>
      <c r="E1" s="17"/>
      <c r="F1" s="17"/>
    </row>
    <row r="2" spans="1:6" ht="21" thickBot="1" x14ac:dyDescent="0.3">
      <c r="A2" s="18" t="s">
        <v>16</v>
      </c>
      <c r="B2" s="19"/>
      <c r="C2" s="19"/>
      <c r="D2" s="19"/>
      <c r="E2" s="19"/>
      <c r="F2" s="19"/>
    </row>
    <row r="3" spans="1:6" ht="29.25" x14ac:dyDescent="0.5">
      <c r="A3" s="3" t="s">
        <v>0</v>
      </c>
      <c r="B3" s="6" t="s">
        <v>1</v>
      </c>
      <c r="C3" s="6" t="s">
        <v>4</v>
      </c>
      <c r="D3" s="6" t="s">
        <v>5</v>
      </c>
      <c r="E3" s="20" t="s">
        <v>2</v>
      </c>
      <c r="F3" s="24" t="s">
        <v>3</v>
      </c>
    </row>
    <row r="4" spans="1:6" ht="26.25" x14ac:dyDescent="0.4">
      <c r="A4" s="1">
        <v>1</v>
      </c>
      <c r="B4" s="7">
        <v>10.99</v>
      </c>
      <c r="C4" s="4">
        <f>B4/1 - TAN(1*B4)</f>
        <v>-168.40326432072698</v>
      </c>
      <c r="D4" s="7">
        <f>1/1 -1*(_xlfn.SEC(1*B4))^2</f>
        <v>-32181.943283646226</v>
      </c>
      <c r="E4" s="21">
        <f>100*ABS(B4-10.9041)/10.9041</f>
        <v>0.78777707467833691</v>
      </c>
      <c r="F4" s="25" t="s">
        <v>6</v>
      </c>
    </row>
    <row r="5" spans="1:6" ht="26.25" x14ac:dyDescent="0.4">
      <c r="A5" s="1">
        <v>2</v>
      </c>
      <c r="B5" s="7">
        <f>B4-C4/D4</f>
        <v>10.984767150546615</v>
      </c>
      <c r="C5" s="4">
        <f>B5/1 - TAN(1*B5)</f>
        <v>-81.543075020713459</v>
      </c>
      <c r="D5" s="7">
        <f>1/1 -1*(_xlfn.SEC(1*B5))^2</f>
        <v>-8561.4015768696154</v>
      </c>
      <c r="E5" s="21">
        <f t="shared" ref="E5:E11" si="0">100*ABS(B5-10.9041)/10.9041</f>
        <v>0.73978733271535679</v>
      </c>
      <c r="F5" s="25">
        <f>100*ABS(B5-B4)/B5</f>
        <v>4.7637327051806649E-2</v>
      </c>
    </row>
    <row r="6" spans="1:6" ht="26.25" x14ac:dyDescent="0.4">
      <c r="A6" s="1">
        <v>3</v>
      </c>
      <c r="B6" s="7">
        <f t="shared" ref="B6:B11" si="1">B5-C5/D5</f>
        <v>10.975242649880624</v>
      </c>
      <c r="C6" s="4">
        <f t="shared" ref="C6:C12" si="2">B6/1 - TAN(1*B6)</f>
        <v>-38.20240943744524</v>
      </c>
      <c r="D6" s="7">
        <f t="shared" ref="D6:D11" si="3">1/1 -1*(_xlfn.SEC(1*B6))^2</f>
        <v>-2418.4414648220663</v>
      </c>
      <c r="E6" s="21">
        <f t="shared" si="0"/>
        <v>0.65243944828664469</v>
      </c>
      <c r="F6" s="25">
        <f t="shared" ref="F6:F11" si="4">100*ABS(B6-B5)/B6</f>
        <v>8.6781686472278546E-2</v>
      </c>
    </row>
    <row r="7" spans="1:6" ht="26.25" x14ac:dyDescent="0.4">
      <c r="A7" s="1">
        <v>4</v>
      </c>
      <c r="B7" s="7">
        <f t="shared" si="1"/>
        <v>10.959446357105659</v>
      </c>
      <c r="C7" s="4">
        <f t="shared" si="2"/>
        <v>-16.707925497909311</v>
      </c>
      <c r="D7" s="7">
        <f t="shared" si="3"/>
        <v>-765.48346536367444</v>
      </c>
      <c r="E7" s="21">
        <f t="shared" si="0"/>
        <v>0.50757382182535871</v>
      </c>
      <c r="F7" s="25">
        <f t="shared" si="4"/>
        <v>0.14413403980688685</v>
      </c>
    </row>
    <row r="8" spans="1:6" ht="26.25" x14ac:dyDescent="0.4">
      <c r="A8" s="1">
        <v>5</v>
      </c>
      <c r="B8" s="7">
        <f t="shared" si="1"/>
        <v>10.93761972563169</v>
      </c>
      <c r="C8" s="4">
        <f t="shared" si="2"/>
        <v>-6.2979548147847684</v>
      </c>
      <c r="D8" s="7">
        <f t="shared" si="3"/>
        <v>-297.06502973825201</v>
      </c>
      <c r="E8" s="21">
        <f t="shared" si="0"/>
        <v>0.30740478931493587</v>
      </c>
      <c r="F8" s="25">
        <f t="shared" si="4"/>
        <v>0.19955558907226906</v>
      </c>
    </row>
    <row r="9" spans="1:6" ht="26.25" x14ac:dyDescent="0.4">
      <c r="A9" s="1">
        <v>6</v>
      </c>
      <c r="B9" s="7">
        <f t="shared" si="1"/>
        <v>10.916419132548302</v>
      </c>
      <c r="C9" s="4">
        <f t="shared" si="2"/>
        <v>-1.6906007645807843</v>
      </c>
      <c r="D9" s="7">
        <f t="shared" si="3"/>
        <v>-158.9369506866087</v>
      </c>
      <c r="E9" s="21">
        <f t="shared" si="0"/>
        <v>0.11297706870170622</v>
      </c>
      <c r="F9" s="25">
        <f t="shared" si="4"/>
        <v>0.1942083097576903</v>
      </c>
    </row>
    <row r="10" spans="1:6" ht="27" thickBot="1" x14ac:dyDescent="0.45">
      <c r="A10" s="2">
        <v>7</v>
      </c>
      <c r="B10" s="7">
        <f t="shared" si="1"/>
        <v>10.905782205406581</v>
      </c>
      <c r="C10" s="4">
        <f t="shared" si="2"/>
        <v>-0.20111041821486353</v>
      </c>
      <c r="D10" s="7">
        <f t="shared" si="3"/>
        <v>-123.36306375265646</v>
      </c>
      <c r="E10" s="21">
        <f t="shared" si="0"/>
        <v>1.5427274204943654E-2</v>
      </c>
      <c r="F10" s="25">
        <f t="shared" si="4"/>
        <v>9.7534747543813874E-2</v>
      </c>
    </row>
    <row r="11" spans="1:6" ht="27" thickBot="1" x14ac:dyDescent="0.45">
      <c r="A11" s="2">
        <v>8</v>
      </c>
      <c r="B11" s="7">
        <f t="shared" si="1"/>
        <v>10.904151973373612</v>
      </c>
      <c r="C11" s="4">
        <f t="shared" si="2"/>
        <v>-3.6055258769120968E-3</v>
      </c>
      <c r="D11" s="7">
        <f t="shared" si="3"/>
        <v>-118.97917366245603</v>
      </c>
      <c r="E11" s="21">
        <f t="shared" si="0"/>
        <v>4.7664065454239822E-4</v>
      </c>
      <c r="F11" s="25">
        <f t="shared" si="4"/>
        <v>1.4950562289943299E-2</v>
      </c>
    </row>
    <row r="12" spans="1:6" ht="27" thickBot="1" x14ac:dyDescent="0.45">
      <c r="A12" s="2">
        <v>9</v>
      </c>
      <c r="B12" s="12">
        <f t="shared" ref="B12" si="5">B11-C11/D11</f>
        <v>10.904121669533318</v>
      </c>
      <c r="C12" s="10">
        <f t="shared" si="2"/>
        <v>-1.201414088214392E-6</v>
      </c>
      <c r="D12" s="11">
        <f t="shared" ref="D12" si="6">1/1 -1*(_xlfn.SEC(1*B12))^2</f>
        <v>-118.89989558471828</v>
      </c>
      <c r="E12" s="22">
        <f t="shared" ref="E12" si="7">100*ABS(B12-10.9041)/10.9041</f>
        <v>1.9872830694827909E-4</v>
      </c>
      <c r="F12" s="26">
        <f t="shared" ref="F12" si="8">100*ABS(B12-B11)/B12</f>
        <v>2.7791179530471351E-4</v>
      </c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D7E7-2CD8-42C3-A120-42CAD1A4039F}">
  <dimension ref="A1:F8"/>
  <sheetViews>
    <sheetView workbookViewId="0">
      <selection activeCell="C3" sqref="C3"/>
    </sheetView>
  </sheetViews>
  <sheetFormatPr defaultColWidth="23" defaultRowHeight="15" x14ac:dyDescent="0.25"/>
  <cols>
    <col min="1" max="1" width="5.5703125" bestFit="1" customWidth="1"/>
    <col min="4" max="4" width="23" style="8"/>
  </cols>
  <sheetData>
    <row r="1" spans="1:6" ht="27.75" x14ac:dyDescent="0.4">
      <c r="A1" s="17" t="s">
        <v>8</v>
      </c>
      <c r="B1" s="17"/>
      <c r="C1" s="17"/>
      <c r="D1" s="17"/>
      <c r="E1" s="17"/>
      <c r="F1" s="17"/>
    </row>
    <row r="2" spans="1:6" ht="21" thickBot="1" x14ac:dyDescent="0.3">
      <c r="A2" s="18" t="s">
        <v>17</v>
      </c>
      <c r="B2" s="19"/>
      <c r="C2" s="19"/>
      <c r="D2" s="19"/>
      <c r="E2" s="19"/>
      <c r="F2" s="19"/>
    </row>
    <row r="3" spans="1:6" ht="29.25" x14ac:dyDescent="0.5">
      <c r="A3" s="3" t="s">
        <v>0</v>
      </c>
      <c r="B3" s="6" t="s">
        <v>1</v>
      </c>
      <c r="C3" s="6" t="s">
        <v>4</v>
      </c>
      <c r="D3" s="6" t="s">
        <v>5</v>
      </c>
      <c r="E3" s="20" t="s">
        <v>2</v>
      </c>
      <c r="F3" s="24" t="s">
        <v>3</v>
      </c>
    </row>
    <row r="4" spans="1:6" ht="26.25" x14ac:dyDescent="0.4">
      <c r="A4" s="1">
        <v>1</v>
      </c>
      <c r="B4" s="7">
        <v>14.1</v>
      </c>
      <c r="C4" s="4">
        <f>B4/1 - TAN(1*B4)</f>
        <v>-12.793240768490707</v>
      </c>
      <c r="D4" s="7">
        <f>1/1 -1*(_xlfn.SEC(1*B4))^2</f>
        <v>-723.24639903201046</v>
      </c>
      <c r="E4" s="21">
        <f>100*ABS(B4-14.0662)/14.0662</f>
        <v>0.24029233197309427</v>
      </c>
      <c r="F4" s="25" t="s">
        <v>6</v>
      </c>
    </row>
    <row r="5" spans="1:6" ht="26.25" x14ac:dyDescent="0.4">
      <c r="A5" s="1">
        <v>2</v>
      </c>
      <c r="B5" s="7">
        <f>B4-C4/D4</f>
        <v>14.082311366104811</v>
      </c>
      <c r="C5" s="4">
        <f>B5/1 - TAN(1*B5)</f>
        <v>-4.1290874410511442</v>
      </c>
      <c r="D5" s="7">
        <f t="shared" ref="D5:D7" si="0">1/1 -1*(_xlfn.SEC(1*B5))^2</f>
        <v>-331.65504651328132</v>
      </c>
      <c r="E5" s="21">
        <f t="shared" ref="E5:E7" si="1">100*ABS(B5-14.0662)/14.0662</f>
        <v>0.11453957788749554</v>
      </c>
      <c r="F5" s="25">
        <f>100*ABS(B5-B4)/B5</f>
        <v>0.1256088822021352</v>
      </c>
    </row>
    <row r="6" spans="1:6" ht="26.25" x14ac:dyDescent="0.4">
      <c r="A6" s="1">
        <v>3</v>
      </c>
      <c r="B6" s="7">
        <f t="shared" ref="B6:B7" si="2">B5-C5/D5</f>
        <v>14.069861420040487</v>
      </c>
      <c r="C6" s="4">
        <f>B6/1 - TAN(1*B6)</f>
        <v>-0.76531875832877638</v>
      </c>
      <c r="D6" s="7">
        <f t="shared" si="0"/>
        <v>-220.08257092468031</v>
      </c>
      <c r="E6" s="21">
        <f t="shared" si="1"/>
        <v>2.6029915972238225E-2</v>
      </c>
      <c r="F6" s="25">
        <f t="shared" ref="F6:F7" si="3">100*ABS(B6-B5)/B6</f>
        <v>8.8486628920102742E-2</v>
      </c>
    </row>
    <row r="7" spans="1:6" ht="26.25" x14ac:dyDescent="0.4">
      <c r="A7" s="1">
        <v>4</v>
      </c>
      <c r="B7" s="7">
        <f t="shared" si="2"/>
        <v>14.066384003563966</v>
      </c>
      <c r="C7" s="4">
        <f>B7/1 - TAN(1*B7)</f>
        <v>-3.7712282092927651E-2</v>
      </c>
      <c r="D7" s="7">
        <f t="shared" si="0"/>
        <v>-198.92553203508064</v>
      </c>
      <c r="E7" s="21">
        <f t="shared" si="1"/>
        <v>1.3081256058208555E-3</v>
      </c>
      <c r="F7" s="25">
        <f t="shared" si="3"/>
        <v>2.4721466978577689E-2</v>
      </c>
    </row>
    <row r="8" spans="1:6" ht="26.25" x14ac:dyDescent="0.4">
      <c r="A8" s="1">
        <v>5</v>
      </c>
      <c r="B8" s="12">
        <f t="shared" ref="B8" si="4">B7-C7/D7</f>
        <v>14.066194423665864</v>
      </c>
      <c r="C8" s="10">
        <f>B8/1 - TAN(1*B8)</f>
        <v>-1.010733044175538E-4</v>
      </c>
      <c r="D8" s="11">
        <f t="shared" ref="D8" si="5">1/1 -1*(_xlfn.SEC(1*B8))^2</f>
        <v>-197.8606690080864</v>
      </c>
      <c r="E8" s="22">
        <f t="shared" ref="E8" si="6">100*ABS(B8-14.0662)/14.0662</f>
        <v>3.9643500986632746E-5</v>
      </c>
      <c r="F8" s="26">
        <f t="shared" ref="F8" si="7">100*ABS(B8-B7)/B8</f>
        <v>1.3477696411105591E-3</v>
      </c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 =2 (1 ; 2)</vt:lpstr>
      <vt:lpstr>a = 2 (3 ; 3,8)</vt:lpstr>
      <vt:lpstr>a = 2 (5 ; 5,4)</vt:lpstr>
      <vt:lpstr>a = 2 (6,5 ; 7)</vt:lpstr>
      <vt:lpstr>a = 2 (8 ; 8,6)</vt:lpstr>
      <vt:lpstr>a = 1 (3 ; 4,6)</vt:lpstr>
      <vt:lpstr>a = 1 (7 ; 7.8)</vt:lpstr>
      <vt:lpstr>a = 1 (10 ;  10,99)</vt:lpstr>
      <vt:lpstr>a = 1 (13 ;  14,1)</vt:lpstr>
      <vt:lpstr>a = 1 (16 ; 17,25)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</dc:creator>
  <cp:lastModifiedBy>Jackson</cp:lastModifiedBy>
  <dcterms:created xsi:type="dcterms:W3CDTF">2025-04-10T17:36:24Z</dcterms:created>
  <dcterms:modified xsi:type="dcterms:W3CDTF">2025-04-13T13:29:44Z</dcterms:modified>
</cp:coreProperties>
</file>