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5875" windowHeight="11370" activeTab="4"/>
  </bookViews>
  <sheets>
    <sheet name="raws" sheetId="1" r:id="rId1"/>
    <sheet name="Sheet2" sheetId="2" r:id="rId2"/>
    <sheet name="horizontal" sheetId="3" r:id="rId3"/>
    <sheet name="Sheet1" sheetId="4" r:id="rId4"/>
    <sheet name="Formula" sheetId="5" r:id="rId5"/>
  </sheets>
  <calcPr calcId="145621"/>
</workbook>
</file>

<file path=xl/calcChain.xml><?xml version="1.0" encoding="utf-8"?>
<calcChain xmlns="http://schemas.openxmlformats.org/spreadsheetml/2006/main">
  <c r="B4" i="5" l="1"/>
  <c r="I2" i="5"/>
  <c r="D2" i="5"/>
  <c r="D3" i="5"/>
  <c r="H6" i="5"/>
  <c r="G6" i="5"/>
  <c r="H5" i="5"/>
  <c r="H7" i="5"/>
  <c r="G7" i="5"/>
  <c r="G5" i="5"/>
  <c r="D8" i="5" l="1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7" i="5"/>
  <c r="B7" i="5" l="1"/>
  <c r="B8" i="5"/>
  <c r="B9" i="5"/>
  <c r="B10" i="5"/>
  <c r="B11" i="5"/>
  <c r="B12" i="5"/>
  <c r="B13" i="5"/>
  <c r="C13" i="5" s="1"/>
  <c r="B14" i="5"/>
  <c r="C14" i="5" s="1"/>
  <c r="B15" i="5"/>
  <c r="C15" i="5" s="1"/>
  <c r="B16" i="5"/>
  <c r="B17" i="5"/>
  <c r="B18" i="5"/>
  <c r="C18" i="5" s="1"/>
  <c r="B19" i="5"/>
  <c r="B20" i="5"/>
  <c r="B21" i="5"/>
  <c r="B22" i="5"/>
  <c r="C22" i="5" s="1"/>
  <c r="B23" i="5"/>
  <c r="C23" i="5" s="1"/>
  <c r="B24" i="5"/>
  <c r="B25" i="5"/>
  <c r="B26" i="5"/>
  <c r="C26" i="5" s="1"/>
  <c r="B27" i="5"/>
  <c r="B28" i="5"/>
  <c r="B29" i="5"/>
  <c r="B30" i="5"/>
  <c r="C30" i="5" s="1"/>
  <c r="B31" i="5"/>
  <c r="C31" i="5" s="1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C45" i="5" s="1"/>
  <c r="B46" i="5"/>
  <c r="C46" i="5" s="1"/>
  <c r="B47" i="5"/>
  <c r="C47" i="5" s="1"/>
  <c r="B48" i="5"/>
  <c r="B49" i="5"/>
  <c r="B50" i="5"/>
  <c r="B51" i="5"/>
  <c r="B52" i="5"/>
  <c r="B53" i="5"/>
  <c r="C53" i="5" s="1"/>
  <c r="B54" i="5"/>
  <c r="C54" i="5" s="1"/>
  <c r="B55" i="5"/>
  <c r="C55" i="5" s="1"/>
  <c r="B56" i="5"/>
  <c r="B57" i="5"/>
  <c r="B58" i="5"/>
  <c r="C58" i="5" s="1"/>
  <c r="B59" i="5"/>
  <c r="B60" i="5"/>
  <c r="B61" i="5"/>
  <c r="B62" i="5"/>
  <c r="B63" i="5"/>
  <c r="C63" i="5" s="1"/>
  <c r="B64" i="5"/>
  <c r="B65" i="5"/>
  <c r="B66" i="5"/>
  <c r="C66" i="5" s="1"/>
  <c r="B67" i="5"/>
  <c r="B68" i="5"/>
  <c r="B69" i="5"/>
  <c r="C69" i="5" s="1"/>
  <c r="B70" i="5"/>
  <c r="C70" i="5" s="1"/>
  <c r="B71" i="5"/>
  <c r="C71" i="5" s="1"/>
  <c r="B72" i="5"/>
  <c r="B73" i="5"/>
  <c r="B74" i="5"/>
  <c r="B75" i="5"/>
  <c r="B76" i="5"/>
  <c r="B77" i="5"/>
  <c r="C77" i="5" s="1"/>
  <c r="B78" i="5"/>
  <c r="C78" i="5" s="1"/>
  <c r="B79" i="5"/>
  <c r="C79" i="5" s="1"/>
  <c r="B80" i="5"/>
  <c r="B81" i="5"/>
  <c r="B82" i="5"/>
  <c r="C82" i="5" s="1"/>
  <c r="B83" i="5"/>
  <c r="B84" i="5"/>
  <c r="B85" i="5"/>
  <c r="B86" i="5"/>
  <c r="C86" i="5" s="1"/>
  <c r="B87" i="5"/>
  <c r="C87" i="5" s="1"/>
  <c r="B88" i="5"/>
  <c r="B89" i="5"/>
  <c r="B90" i="5"/>
  <c r="C90" i="5" s="1"/>
  <c r="B91" i="5"/>
  <c r="B92" i="5"/>
  <c r="B93" i="5"/>
  <c r="B94" i="5"/>
  <c r="C94" i="5" s="1"/>
  <c r="B95" i="5"/>
  <c r="C95" i="5" s="1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C109" i="5" s="1"/>
  <c r="B110" i="5"/>
  <c r="C110" i="5" s="1"/>
  <c r="B111" i="5"/>
  <c r="C111" i="5" s="1"/>
  <c r="B112" i="5"/>
  <c r="B113" i="5"/>
  <c r="B114" i="5"/>
  <c r="B115" i="5"/>
  <c r="B116" i="5"/>
  <c r="B117" i="5"/>
  <c r="C117" i="5" s="1"/>
  <c r="B118" i="5"/>
  <c r="C118" i="5" s="1"/>
  <c r="B119" i="5"/>
  <c r="C119" i="5" s="1"/>
  <c r="B120" i="5"/>
  <c r="B121" i="5"/>
  <c r="B122" i="5"/>
  <c r="C122" i="5" s="1"/>
  <c r="B123" i="5"/>
  <c r="B124" i="5"/>
  <c r="B125" i="5"/>
  <c r="B126" i="5"/>
  <c r="B127" i="5"/>
  <c r="C127" i="5" s="1"/>
  <c r="B128" i="5"/>
  <c r="B129" i="5"/>
  <c r="B130" i="5"/>
  <c r="C130" i="5" s="1"/>
  <c r="B131" i="5"/>
  <c r="B132" i="5"/>
  <c r="B133" i="5"/>
  <c r="C133" i="5" s="1"/>
  <c r="B134" i="5"/>
  <c r="C134" i="5" s="1"/>
  <c r="B135" i="5"/>
  <c r="C135" i="5" s="1"/>
  <c r="B136" i="5"/>
  <c r="B137" i="5"/>
  <c r="B138" i="5"/>
  <c r="B139" i="5"/>
  <c r="B140" i="5"/>
  <c r="B141" i="5"/>
  <c r="C141" i="5" s="1"/>
  <c r="B142" i="5"/>
  <c r="C142" i="5" s="1"/>
  <c r="B143" i="5"/>
  <c r="C143" i="5" s="1"/>
  <c r="B144" i="5"/>
  <c r="B145" i="5"/>
  <c r="B146" i="5"/>
  <c r="C146" i="5" s="1"/>
  <c r="B147" i="5"/>
  <c r="B148" i="5"/>
  <c r="B149" i="5"/>
  <c r="B150" i="5"/>
  <c r="C150" i="5" s="1"/>
  <c r="B151" i="5"/>
  <c r="C151" i="5" s="1"/>
  <c r="B152" i="5"/>
  <c r="B153" i="5"/>
  <c r="B154" i="5"/>
  <c r="C154" i="5" s="1"/>
  <c r="B155" i="5"/>
  <c r="B156" i="5"/>
  <c r="B157" i="5"/>
  <c r="B158" i="5"/>
  <c r="C158" i="5" s="1"/>
  <c r="B159" i="5"/>
  <c r="C159" i="5" s="1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C173" i="5" s="1"/>
  <c r="B174" i="5"/>
  <c r="C174" i="5" s="1"/>
  <c r="B175" i="5"/>
  <c r="C175" i="5" s="1"/>
  <c r="B176" i="5"/>
  <c r="B177" i="5"/>
  <c r="B178" i="5"/>
  <c r="B179" i="5"/>
  <c r="B180" i="5"/>
  <c r="B181" i="5"/>
  <c r="C181" i="5" s="1"/>
  <c r="B182" i="5"/>
  <c r="C182" i="5" s="1"/>
  <c r="B183" i="5"/>
  <c r="C183" i="5" s="1"/>
  <c r="B184" i="5"/>
  <c r="B185" i="5"/>
  <c r="B186" i="5"/>
  <c r="C186" i="5" s="1"/>
  <c r="B187" i="5"/>
  <c r="B188" i="5"/>
  <c r="B189" i="5"/>
  <c r="B190" i="5"/>
  <c r="B191" i="5"/>
  <c r="C191" i="5" s="1"/>
  <c r="B192" i="5"/>
  <c r="B193" i="5"/>
  <c r="B194" i="5"/>
  <c r="C194" i="5" s="1"/>
  <c r="B195" i="5"/>
  <c r="B196" i="5"/>
  <c r="B197" i="5"/>
  <c r="C197" i="5" s="1"/>
  <c r="B198" i="5"/>
  <c r="C198" i="5" s="1"/>
  <c r="B199" i="5"/>
  <c r="C199" i="5" s="1"/>
  <c r="B200" i="5"/>
  <c r="B201" i="5"/>
  <c r="B202" i="5"/>
  <c r="B203" i="5"/>
  <c r="B204" i="5"/>
  <c r="B205" i="5"/>
  <c r="C205" i="5" s="1"/>
  <c r="B206" i="5"/>
  <c r="C206" i="5" s="1"/>
  <c r="B207" i="5"/>
  <c r="C207" i="5" s="1"/>
  <c r="B208" i="5"/>
  <c r="B209" i="5"/>
  <c r="B210" i="5"/>
  <c r="C210" i="5" s="1"/>
  <c r="B211" i="5"/>
  <c r="B212" i="5"/>
  <c r="B213" i="5"/>
  <c r="B214" i="5"/>
  <c r="C214" i="5" s="1"/>
  <c r="B215" i="5"/>
  <c r="C215" i="5" s="1"/>
  <c r="B216" i="5"/>
  <c r="B217" i="5"/>
  <c r="B218" i="5"/>
  <c r="C218" i="5" s="1"/>
  <c r="B219" i="5"/>
  <c r="B220" i="5"/>
  <c r="B221" i="5"/>
  <c r="B222" i="5"/>
  <c r="C222" i="5" s="1"/>
  <c r="B223" i="5"/>
  <c r="C223" i="5" s="1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C237" i="5" s="1"/>
  <c r="B238" i="5"/>
  <c r="C238" i="5" s="1"/>
  <c r="B239" i="5"/>
  <c r="C239" i="5" s="1"/>
  <c r="B240" i="5"/>
  <c r="B241" i="5"/>
  <c r="B242" i="5"/>
  <c r="B243" i="5"/>
  <c r="B244" i="5"/>
  <c r="B245" i="5"/>
  <c r="C245" i="5" s="1"/>
  <c r="B246" i="5"/>
  <c r="C246" i="5" s="1"/>
  <c r="B247" i="5"/>
  <c r="C247" i="5" s="1"/>
  <c r="B248" i="5"/>
  <c r="B249" i="5"/>
  <c r="B250" i="5"/>
  <c r="C250" i="5" s="1"/>
  <c r="B251" i="5"/>
  <c r="B252" i="5"/>
  <c r="B253" i="5"/>
  <c r="B254" i="5"/>
  <c r="B255" i="5"/>
  <c r="C255" i="5" s="1"/>
  <c r="B256" i="5"/>
  <c r="B257" i="5"/>
  <c r="B258" i="5"/>
  <c r="C258" i="5" s="1"/>
  <c r="B259" i="5"/>
  <c r="B260" i="5"/>
  <c r="B261" i="5"/>
  <c r="C261" i="5" s="1"/>
  <c r="B262" i="5"/>
  <c r="C262" i="5" s="1"/>
  <c r="B263" i="5"/>
  <c r="C263" i="5" s="1"/>
  <c r="B264" i="5"/>
  <c r="B265" i="5"/>
  <c r="B266" i="5"/>
  <c r="B267" i="5"/>
  <c r="B268" i="5"/>
  <c r="B269" i="5"/>
  <c r="C269" i="5" s="1"/>
  <c r="B270" i="5"/>
  <c r="C270" i="5" s="1"/>
  <c r="B271" i="5"/>
  <c r="C271" i="5" s="1"/>
  <c r="B272" i="5"/>
  <c r="B273" i="5"/>
  <c r="B274" i="5"/>
  <c r="C274" i="5" s="1"/>
  <c r="B275" i="5"/>
  <c r="B276" i="5"/>
  <c r="B277" i="5"/>
  <c r="B278" i="5"/>
  <c r="C278" i="5" s="1"/>
  <c r="B279" i="5"/>
  <c r="C279" i="5" s="1"/>
  <c r="B280" i="5"/>
  <c r="B281" i="5"/>
  <c r="B282" i="5"/>
  <c r="C282" i="5" s="1"/>
  <c r="B283" i="5"/>
  <c r="B284" i="5"/>
  <c r="B285" i="5"/>
  <c r="B286" i="5"/>
  <c r="C286" i="5" s="1"/>
  <c r="B287" i="5"/>
  <c r="C287" i="5" s="1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C301" i="5" s="1"/>
  <c r="B302" i="5"/>
  <c r="C302" i="5" s="1"/>
  <c r="B303" i="5"/>
  <c r="C303" i="5" s="1"/>
  <c r="B304" i="5"/>
  <c r="B305" i="5"/>
  <c r="B306" i="5"/>
  <c r="B307" i="5"/>
  <c r="B308" i="5"/>
  <c r="B309" i="5"/>
  <c r="C309" i="5" s="1"/>
  <c r="B310" i="5"/>
  <c r="C310" i="5" s="1"/>
  <c r="B311" i="5"/>
  <c r="C311" i="5" s="1"/>
  <c r="B312" i="5"/>
  <c r="B313" i="5"/>
  <c r="B314" i="5"/>
  <c r="C314" i="5" s="1"/>
  <c r="B315" i="5"/>
  <c r="B316" i="5"/>
  <c r="B317" i="5"/>
  <c r="B318" i="5"/>
  <c r="B319" i="5"/>
  <c r="C319" i="5" s="1"/>
  <c r="B320" i="5"/>
  <c r="B321" i="5"/>
  <c r="B322" i="5"/>
  <c r="C322" i="5" s="1"/>
  <c r="B323" i="5"/>
  <c r="B324" i="5"/>
  <c r="B325" i="5"/>
  <c r="C325" i="5" s="1"/>
  <c r="B326" i="5"/>
  <c r="C326" i="5" s="1"/>
  <c r="B327" i="5"/>
  <c r="C327" i="5" s="1"/>
  <c r="B328" i="5"/>
  <c r="B329" i="5"/>
  <c r="B330" i="5"/>
  <c r="B331" i="5"/>
  <c r="B332" i="5"/>
  <c r="B333" i="5"/>
  <c r="C333" i="5" s="1"/>
  <c r="B334" i="5"/>
  <c r="C334" i="5" s="1"/>
  <c r="B335" i="5"/>
  <c r="C335" i="5" s="1"/>
  <c r="B336" i="5"/>
  <c r="B337" i="5"/>
  <c r="B338" i="5"/>
  <c r="C338" i="5" s="1"/>
  <c r="B339" i="5"/>
  <c r="B340" i="5"/>
  <c r="B341" i="5"/>
  <c r="B342" i="5"/>
  <c r="C342" i="5" s="1"/>
  <c r="B343" i="5"/>
  <c r="C343" i="5" s="1"/>
  <c r="B344" i="5"/>
  <c r="B345" i="5"/>
  <c r="B346" i="5"/>
  <c r="C346" i="5" s="1"/>
  <c r="B347" i="5"/>
  <c r="B348" i="5"/>
  <c r="B349" i="5"/>
  <c r="B350" i="5"/>
  <c r="C350" i="5" s="1"/>
  <c r="B351" i="5"/>
  <c r="C351" i="5" s="1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C365" i="5" s="1"/>
  <c r="B366" i="5"/>
  <c r="C366" i="5" s="1"/>
  <c r="B367" i="5"/>
  <c r="C367" i="5" s="1"/>
  <c r="B368" i="5"/>
  <c r="B369" i="5"/>
  <c r="C369" i="5" s="1"/>
  <c r="B370" i="5"/>
  <c r="B371" i="5"/>
  <c r="C12" i="5"/>
  <c r="C20" i="5"/>
  <c r="C28" i="5"/>
  <c r="C36" i="5"/>
  <c r="C38" i="5"/>
  <c r="C39" i="5"/>
  <c r="C44" i="5"/>
  <c r="C52" i="5"/>
  <c r="C60" i="5"/>
  <c r="C62" i="5"/>
  <c r="C68" i="5"/>
  <c r="C76" i="5"/>
  <c r="C84" i="5"/>
  <c r="C92" i="5"/>
  <c r="C100" i="5"/>
  <c r="C102" i="5"/>
  <c r="C103" i="5"/>
  <c r="C108" i="5"/>
  <c r="C116" i="5"/>
  <c r="C124" i="5"/>
  <c r="C126" i="5"/>
  <c r="C132" i="5"/>
  <c r="C140" i="5"/>
  <c r="C148" i="5"/>
  <c r="C156" i="5"/>
  <c r="C164" i="5"/>
  <c r="C166" i="5"/>
  <c r="C167" i="5"/>
  <c r="C172" i="5"/>
  <c r="C180" i="5"/>
  <c r="C188" i="5"/>
  <c r="C190" i="5"/>
  <c r="C196" i="5"/>
  <c r="C204" i="5"/>
  <c r="C212" i="5"/>
  <c r="C220" i="5"/>
  <c r="C228" i="5"/>
  <c r="C230" i="5"/>
  <c r="C231" i="5"/>
  <c r="C236" i="5"/>
  <c r="C244" i="5"/>
  <c r="C252" i="5"/>
  <c r="C254" i="5"/>
  <c r="C260" i="5"/>
  <c r="C268" i="5"/>
  <c r="C276" i="5"/>
  <c r="C284" i="5"/>
  <c r="C292" i="5"/>
  <c r="C294" i="5"/>
  <c r="C295" i="5"/>
  <c r="C300" i="5"/>
  <c r="C308" i="5"/>
  <c r="C316" i="5"/>
  <c r="C318" i="5"/>
  <c r="C324" i="5"/>
  <c r="C332" i="5"/>
  <c r="C340" i="5"/>
  <c r="C348" i="5"/>
  <c r="C356" i="5"/>
  <c r="C358" i="5"/>
  <c r="C359" i="5"/>
  <c r="C364" i="5"/>
  <c r="C8" i="5"/>
  <c r="C9" i="5"/>
  <c r="C10" i="5"/>
  <c r="C11" i="5"/>
  <c r="C16" i="5"/>
  <c r="C17" i="5"/>
  <c r="C19" i="5"/>
  <c r="C21" i="5"/>
  <c r="C24" i="5"/>
  <c r="C25" i="5"/>
  <c r="C27" i="5"/>
  <c r="C29" i="5"/>
  <c r="C32" i="5"/>
  <c r="C33" i="5"/>
  <c r="C34" i="5"/>
  <c r="C35" i="5"/>
  <c r="C37" i="5"/>
  <c r="C40" i="5"/>
  <c r="C41" i="5"/>
  <c r="C42" i="5"/>
  <c r="C43" i="5"/>
  <c r="C48" i="5"/>
  <c r="C49" i="5"/>
  <c r="C50" i="5"/>
  <c r="C51" i="5"/>
  <c r="C56" i="5"/>
  <c r="C57" i="5"/>
  <c r="C59" i="5"/>
  <c r="C61" i="5"/>
  <c r="C64" i="5"/>
  <c r="C65" i="5"/>
  <c r="C67" i="5"/>
  <c r="C72" i="5"/>
  <c r="C73" i="5"/>
  <c r="C74" i="5"/>
  <c r="C75" i="5"/>
  <c r="C80" i="5"/>
  <c r="C81" i="5"/>
  <c r="C83" i="5"/>
  <c r="C85" i="5"/>
  <c r="C88" i="5"/>
  <c r="C89" i="5"/>
  <c r="C91" i="5"/>
  <c r="C93" i="5"/>
  <c r="C96" i="5"/>
  <c r="C97" i="5"/>
  <c r="C98" i="5"/>
  <c r="C99" i="5"/>
  <c r="C101" i="5"/>
  <c r="C104" i="5"/>
  <c r="C105" i="5"/>
  <c r="C106" i="5"/>
  <c r="C107" i="5"/>
  <c r="C112" i="5"/>
  <c r="C113" i="5"/>
  <c r="C114" i="5"/>
  <c r="C115" i="5"/>
  <c r="C120" i="5"/>
  <c r="C121" i="5"/>
  <c r="C123" i="5"/>
  <c r="C125" i="5"/>
  <c r="C128" i="5"/>
  <c r="C129" i="5"/>
  <c r="C131" i="5"/>
  <c r="C136" i="5"/>
  <c r="C137" i="5"/>
  <c r="C138" i="5"/>
  <c r="C139" i="5"/>
  <c r="C144" i="5"/>
  <c r="C145" i="5"/>
  <c r="C147" i="5"/>
  <c r="C149" i="5"/>
  <c r="C152" i="5"/>
  <c r="C153" i="5"/>
  <c r="C155" i="5"/>
  <c r="C157" i="5"/>
  <c r="C160" i="5"/>
  <c r="C161" i="5"/>
  <c r="C162" i="5"/>
  <c r="C163" i="5"/>
  <c r="C165" i="5"/>
  <c r="C168" i="5"/>
  <c r="C169" i="5"/>
  <c r="C170" i="5"/>
  <c r="C171" i="5"/>
  <c r="C176" i="5"/>
  <c r="C177" i="5"/>
  <c r="C178" i="5"/>
  <c r="C179" i="5"/>
  <c r="C184" i="5"/>
  <c r="C185" i="5"/>
  <c r="C187" i="5"/>
  <c r="C189" i="5"/>
  <c r="C192" i="5"/>
  <c r="C193" i="5"/>
  <c r="C195" i="5"/>
  <c r="C200" i="5"/>
  <c r="C201" i="5"/>
  <c r="C202" i="5"/>
  <c r="C203" i="5"/>
  <c r="C208" i="5"/>
  <c r="C209" i="5"/>
  <c r="C211" i="5"/>
  <c r="C213" i="5"/>
  <c r="C216" i="5"/>
  <c r="C217" i="5"/>
  <c r="C219" i="5"/>
  <c r="C221" i="5"/>
  <c r="C224" i="5"/>
  <c r="C225" i="5"/>
  <c r="C226" i="5"/>
  <c r="C227" i="5"/>
  <c r="C229" i="5"/>
  <c r="C232" i="5"/>
  <c r="C233" i="5"/>
  <c r="C234" i="5"/>
  <c r="C235" i="5"/>
  <c r="C240" i="5"/>
  <c r="C241" i="5"/>
  <c r="C242" i="5"/>
  <c r="C243" i="5"/>
  <c r="C248" i="5"/>
  <c r="C249" i="5"/>
  <c r="C251" i="5"/>
  <c r="C253" i="5"/>
  <c r="C256" i="5"/>
  <c r="C257" i="5"/>
  <c r="C259" i="5"/>
  <c r="C264" i="5"/>
  <c r="C265" i="5"/>
  <c r="C266" i="5"/>
  <c r="C267" i="5"/>
  <c r="C272" i="5"/>
  <c r="C273" i="5"/>
  <c r="C275" i="5"/>
  <c r="C277" i="5"/>
  <c r="C280" i="5"/>
  <c r="C281" i="5"/>
  <c r="C283" i="5"/>
  <c r="C285" i="5"/>
  <c r="C288" i="5"/>
  <c r="C289" i="5"/>
  <c r="C290" i="5"/>
  <c r="C291" i="5"/>
  <c r="C293" i="5"/>
  <c r="C296" i="5"/>
  <c r="C297" i="5"/>
  <c r="C298" i="5"/>
  <c r="C299" i="5"/>
  <c r="C304" i="5"/>
  <c r="C305" i="5"/>
  <c r="C306" i="5"/>
  <c r="C307" i="5"/>
  <c r="C312" i="5"/>
  <c r="C313" i="5"/>
  <c r="C315" i="5"/>
  <c r="C317" i="5"/>
  <c r="C320" i="5"/>
  <c r="C321" i="5"/>
  <c r="C323" i="5"/>
  <c r="C328" i="5"/>
  <c r="C329" i="5"/>
  <c r="C330" i="5"/>
  <c r="C331" i="5"/>
  <c r="C336" i="5"/>
  <c r="C337" i="5"/>
  <c r="C339" i="5"/>
  <c r="C341" i="5"/>
  <c r="C344" i="5"/>
  <c r="C345" i="5"/>
  <c r="C347" i="5"/>
  <c r="C349" i="5"/>
  <c r="C352" i="5"/>
  <c r="C353" i="5"/>
  <c r="C354" i="5"/>
  <c r="C355" i="5"/>
  <c r="C357" i="5"/>
  <c r="C360" i="5"/>
  <c r="C361" i="5"/>
  <c r="C362" i="5"/>
  <c r="C363" i="5"/>
  <c r="C368" i="5"/>
  <c r="C370" i="5"/>
  <c r="C371" i="5"/>
  <c r="C7" i="5"/>
  <c r="B3" i="5"/>
  <c r="B2" i="5"/>
  <c r="H368" i="4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C36" i="2"/>
  <c r="C358" i="4"/>
  <c r="C359" i="4"/>
  <c r="H369" i="4"/>
  <c r="G39" i="2" l="1"/>
  <c r="F39" i="2"/>
  <c r="C40" i="2"/>
  <c r="Q23" i="4" l="1"/>
  <c r="I35" i="2" l="1"/>
  <c r="J35" i="2"/>
  <c r="H3" i="2"/>
  <c r="AC33" i="2" l="1"/>
  <c r="AB33" i="2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B40" i="2"/>
  <c r="D35" i="2"/>
  <c r="C34" i="2"/>
  <c r="D34" i="2"/>
  <c r="B34" i="2"/>
  <c r="F6" i="2" l="1"/>
  <c r="F14" i="2"/>
  <c r="F22" i="2"/>
  <c r="E22" i="2" s="1"/>
  <c r="F30" i="2"/>
  <c r="E30" i="2" s="1"/>
  <c r="F7" i="2"/>
  <c r="E7" i="2" s="1"/>
  <c r="F15" i="2"/>
  <c r="E15" i="2" s="1"/>
  <c r="F23" i="2"/>
  <c r="E23" i="2" s="1"/>
  <c r="F31" i="2"/>
  <c r="E31" i="2" s="1"/>
  <c r="F8" i="2"/>
  <c r="F16" i="2"/>
  <c r="F24" i="2"/>
  <c r="E24" i="2" s="1"/>
  <c r="F32" i="2"/>
  <c r="E32" i="2" s="1"/>
  <c r="F9" i="2"/>
  <c r="E9" i="2" s="1"/>
  <c r="F17" i="2"/>
  <c r="E17" i="2" s="1"/>
  <c r="F25" i="2"/>
  <c r="E25" i="2" s="1"/>
  <c r="F10" i="2"/>
  <c r="E10" i="2" s="1"/>
  <c r="F18" i="2"/>
  <c r="E18" i="2" s="1"/>
  <c r="F26" i="2"/>
  <c r="F3" i="2"/>
  <c r="F11" i="2"/>
  <c r="E11" i="2" s="1"/>
  <c r="F19" i="2"/>
  <c r="E19" i="2" s="1"/>
  <c r="F27" i="2"/>
  <c r="F4" i="2"/>
  <c r="E4" i="2" s="1"/>
  <c r="F12" i="2"/>
  <c r="E12" i="2" s="1"/>
  <c r="F20" i="2"/>
  <c r="E20" i="2" s="1"/>
  <c r="F28" i="2"/>
  <c r="E28" i="2" s="1"/>
  <c r="F5" i="2"/>
  <c r="F13" i="2"/>
  <c r="E13" i="2" s="1"/>
  <c r="F21" i="2"/>
  <c r="E21" i="2" s="1"/>
  <c r="F29" i="2"/>
  <c r="K4" i="2"/>
  <c r="G6" i="2"/>
  <c r="G14" i="2"/>
  <c r="G22" i="2"/>
  <c r="G30" i="2"/>
  <c r="G7" i="2"/>
  <c r="G15" i="2"/>
  <c r="G23" i="2"/>
  <c r="G31" i="2"/>
  <c r="G8" i="2"/>
  <c r="G16" i="2"/>
  <c r="G24" i="2"/>
  <c r="G32" i="2"/>
  <c r="G9" i="2"/>
  <c r="G17" i="2"/>
  <c r="G25" i="2"/>
  <c r="G10" i="2"/>
  <c r="G18" i="2"/>
  <c r="G26" i="2"/>
  <c r="G3" i="2"/>
  <c r="G11" i="2"/>
  <c r="G19" i="2"/>
  <c r="G27" i="2"/>
  <c r="G4" i="2"/>
  <c r="G12" i="2"/>
  <c r="G20" i="2"/>
  <c r="G28" i="2"/>
  <c r="G5" i="2"/>
  <c r="G13" i="2"/>
  <c r="G21" i="2"/>
  <c r="G29" i="2"/>
  <c r="I14" i="2"/>
  <c r="J14" i="2" s="1"/>
  <c r="E5" i="2"/>
  <c r="I4" i="2"/>
  <c r="J4" i="2" s="1"/>
  <c r="E29" i="2"/>
  <c r="K27" i="2"/>
  <c r="I25" i="2"/>
  <c r="J25" i="2" s="1"/>
  <c r="K19" i="2"/>
  <c r="K11" i="2"/>
  <c r="H34" i="2"/>
  <c r="I19" i="2"/>
  <c r="J19" i="2" s="1"/>
  <c r="I11" i="2"/>
  <c r="J11" i="2" s="1"/>
  <c r="I13" i="2"/>
  <c r="J13" i="2" s="1"/>
  <c r="K3" i="2"/>
  <c r="O3" i="2" s="1"/>
  <c r="K10" i="2"/>
  <c r="E27" i="2"/>
  <c r="I22" i="2"/>
  <c r="J22" i="2" s="1"/>
  <c r="K17" i="2"/>
  <c r="E3" i="2"/>
  <c r="E26" i="2"/>
  <c r="I31" i="2"/>
  <c r="J31" i="2" s="1"/>
  <c r="I21" i="2"/>
  <c r="J21" i="2" s="1"/>
  <c r="I10" i="2"/>
  <c r="J10" i="2" s="1"/>
  <c r="K32" i="2"/>
  <c r="K24" i="2"/>
  <c r="K16" i="2"/>
  <c r="K8" i="2"/>
  <c r="I32" i="2"/>
  <c r="J32" i="2" s="1"/>
  <c r="I24" i="2"/>
  <c r="J24" i="2" s="1"/>
  <c r="I16" i="2"/>
  <c r="J16" i="2" s="1"/>
  <c r="I8" i="2"/>
  <c r="J8" i="2" s="1"/>
  <c r="I30" i="2"/>
  <c r="J30" i="2" s="1"/>
  <c r="I20" i="2"/>
  <c r="J20" i="2" s="1"/>
  <c r="I9" i="2"/>
  <c r="J9" i="2" s="1"/>
  <c r="K31" i="2"/>
  <c r="K23" i="2"/>
  <c r="K15" i="2"/>
  <c r="K7" i="2"/>
  <c r="K25" i="2"/>
  <c r="I29" i="2"/>
  <c r="J29" i="2" s="1"/>
  <c r="I7" i="2"/>
  <c r="J7" i="2" s="1"/>
  <c r="K30" i="2"/>
  <c r="K22" i="2"/>
  <c r="K14" i="2"/>
  <c r="K6" i="2"/>
  <c r="I3" i="2"/>
  <c r="J3" i="2" s="1"/>
  <c r="K18" i="2"/>
  <c r="I12" i="2"/>
  <c r="J12" i="2" s="1"/>
  <c r="K9" i="2"/>
  <c r="E16" i="2"/>
  <c r="E8" i="2"/>
  <c r="I18" i="2"/>
  <c r="J18" i="2" s="1"/>
  <c r="I28" i="2"/>
  <c r="J28" i="2" s="1"/>
  <c r="I17" i="2"/>
  <c r="J17" i="2" s="1"/>
  <c r="I6" i="2"/>
  <c r="J6" i="2" s="1"/>
  <c r="K29" i="2"/>
  <c r="K21" i="2"/>
  <c r="K13" i="2"/>
  <c r="K5" i="2"/>
  <c r="I27" i="2"/>
  <c r="J27" i="2" s="1"/>
  <c r="I23" i="2"/>
  <c r="J23" i="2" s="1"/>
  <c r="K26" i="2"/>
  <c r="E14" i="2"/>
  <c r="E6" i="2"/>
  <c r="I26" i="2"/>
  <c r="J26" i="2" s="1"/>
  <c r="I15" i="2"/>
  <c r="J15" i="2" s="1"/>
  <c r="I5" i="2"/>
  <c r="J5" i="2" s="1"/>
  <c r="K28" i="2"/>
  <c r="K20" i="2"/>
  <c r="K12" i="2"/>
  <c r="O15" i="2" l="1"/>
  <c r="P15" i="2" s="1"/>
  <c r="O11" i="2"/>
  <c r="P11" i="2" s="1"/>
  <c r="O4" i="2"/>
  <c r="P4" i="2" s="1"/>
  <c r="O12" i="2"/>
  <c r="P12" i="2" s="1"/>
  <c r="O26" i="2"/>
  <c r="P26" i="2" s="1"/>
  <c r="O27" i="2"/>
  <c r="P27" i="2" s="1"/>
  <c r="O18" i="2"/>
  <c r="P18" i="2" s="1"/>
  <c r="O5" i="2"/>
  <c r="P5" i="2" s="1"/>
  <c r="O25" i="2"/>
  <c r="P25" i="2" s="1"/>
  <c r="O24" i="2"/>
  <c r="P24" i="2" s="1"/>
  <c r="O13" i="2"/>
  <c r="P13" i="2" s="1"/>
  <c r="O6" i="2"/>
  <c r="P6" i="2" s="1"/>
  <c r="O7" i="2"/>
  <c r="P7" i="2" s="1"/>
  <c r="O32" i="2"/>
  <c r="P32" i="2" s="1"/>
  <c r="O17" i="2"/>
  <c r="P17" i="2" s="1"/>
  <c r="O14" i="2"/>
  <c r="P14" i="2" s="1"/>
  <c r="O29" i="2"/>
  <c r="P29" i="2" s="1"/>
  <c r="O10" i="2"/>
  <c r="P10" i="2" s="1"/>
  <c r="O8" i="2"/>
  <c r="P8" i="2" s="1"/>
  <c r="O21" i="2"/>
  <c r="P21" i="2" s="1"/>
  <c r="O22" i="2"/>
  <c r="P22" i="2" s="1"/>
  <c r="O30" i="2"/>
  <c r="P30" i="2" s="1"/>
  <c r="O9" i="2"/>
  <c r="P9" i="2" s="1"/>
  <c r="O16" i="2"/>
  <c r="P16" i="2" s="1"/>
  <c r="O23" i="2"/>
  <c r="P23" i="2" s="1"/>
  <c r="O19" i="2"/>
  <c r="P19" i="2" s="1"/>
  <c r="O31" i="2"/>
  <c r="P31" i="2" s="1"/>
  <c r="O20" i="2"/>
  <c r="P20" i="2" s="1"/>
  <c r="O28" i="2"/>
  <c r="P28" i="2" s="1"/>
  <c r="P3" i="2"/>
  <c r="L6" i="2"/>
  <c r="L20" i="2"/>
  <c r="L3" i="2"/>
  <c r="L16" i="2"/>
  <c r="L27" i="2"/>
  <c r="L14" i="2"/>
  <c r="L31" i="2"/>
  <c r="L24" i="2"/>
  <c r="L7" i="2"/>
  <c r="L17" i="2"/>
  <c r="L5" i="2"/>
  <c r="L12" i="2"/>
  <c r="L4" i="2"/>
  <c r="L15" i="2"/>
  <c r="L13" i="2"/>
  <c r="L29" i="2"/>
  <c r="L25" i="2"/>
  <c r="L32" i="2"/>
  <c r="L9" i="2"/>
  <c r="L30" i="2"/>
  <c r="L23" i="2"/>
  <c r="L11" i="2"/>
  <c r="L28" i="2"/>
  <c r="L22" i="2"/>
  <c r="L10" i="2"/>
  <c r="L26" i="2"/>
  <c r="L21" i="2"/>
  <c r="L18" i="2"/>
  <c r="L19" i="2"/>
  <c r="L8" i="2"/>
  <c r="M34" i="2"/>
  <c r="J34" i="2"/>
  <c r="E34" i="2"/>
  <c r="K34" i="2"/>
  <c r="I34" i="2"/>
  <c r="F34" i="2"/>
  <c r="O34" i="2" l="1"/>
  <c r="O35" i="2"/>
  <c r="M35" i="2"/>
  <c r="L34" i="2"/>
  <c r="L35" i="2"/>
  <c r="N3" i="2"/>
  <c r="Q3" i="2" l="1"/>
  <c r="R3" i="2"/>
  <c r="N4" i="2"/>
  <c r="S3" i="2" l="1"/>
  <c r="N5" i="2"/>
  <c r="Q4" i="2"/>
  <c r="R4" i="2"/>
  <c r="S4" i="2" l="1"/>
  <c r="N6" i="2"/>
  <c r="Q5" i="2"/>
  <c r="R5" i="2"/>
  <c r="S5" i="2" l="1"/>
  <c r="N7" i="2"/>
  <c r="Q6" i="2"/>
  <c r="R6" i="2"/>
  <c r="S6" i="2" l="1"/>
  <c r="N8" i="2"/>
  <c r="Q7" i="2"/>
  <c r="R7" i="2"/>
  <c r="S7" i="2" l="1"/>
  <c r="N9" i="2"/>
  <c r="Q8" i="2"/>
  <c r="R8" i="2"/>
  <c r="S8" i="2" l="1"/>
  <c r="N10" i="2"/>
  <c r="Q9" i="2"/>
  <c r="R9" i="2"/>
  <c r="S9" i="2" l="1"/>
  <c r="N11" i="2"/>
  <c r="Q10" i="2"/>
  <c r="R10" i="2"/>
  <c r="S10" i="2" l="1"/>
  <c r="N12" i="2"/>
  <c r="Q11" i="2"/>
  <c r="R11" i="2"/>
  <c r="S11" i="2" l="1"/>
  <c r="N13" i="2"/>
  <c r="Q12" i="2"/>
  <c r="R12" i="2"/>
  <c r="S12" i="2" l="1"/>
  <c r="N14" i="2"/>
  <c r="Q13" i="2"/>
  <c r="R13" i="2"/>
  <c r="S13" i="2" l="1"/>
  <c r="N15" i="2"/>
  <c r="Q14" i="2"/>
  <c r="R14" i="2"/>
  <c r="S14" i="2" l="1"/>
  <c r="N16" i="2"/>
  <c r="Q15" i="2"/>
  <c r="R15" i="2"/>
  <c r="S15" i="2" l="1"/>
  <c r="N17" i="2"/>
  <c r="Q16" i="2"/>
  <c r="R16" i="2"/>
  <c r="S16" i="2" l="1"/>
  <c r="N18" i="2"/>
  <c r="Q17" i="2"/>
  <c r="R17" i="2"/>
  <c r="S17" i="2" l="1"/>
  <c r="N19" i="2"/>
  <c r="Q18" i="2"/>
  <c r="R18" i="2"/>
  <c r="S18" i="2" l="1"/>
  <c r="N20" i="2"/>
  <c r="Q19" i="2"/>
  <c r="R19" i="2"/>
  <c r="S19" i="2" l="1"/>
  <c r="N21" i="2"/>
  <c r="Q20" i="2"/>
  <c r="R20" i="2"/>
  <c r="S20" i="2" l="1"/>
  <c r="N22" i="2"/>
  <c r="Q21" i="2"/>
  <c r="R21" i="2"/>
  <c r="S21" i="2" l="1"/>
  <c r="N23" i="2"/>
  <c r="Q22" i="2"/>
  <c r="R22" i="2"/>
  <c r="S22" i="2" l="1"/>
  <c r="N24" i="2"/>
  <c r="Q23" i="2"/>
  <c r="R23" i="2"/>
  <c r="S23" i="2" l="1"/>
  <c r="N25" i="2"/>
  <c r="Q24" i="2"/>
  <c r="R24" i="2"/>
  <c r="S24" i="2" l="1"/>
  <c r="N26" i="2"/>
  <c r="Q25" i="2"/>
  <c r="R25" i="2"/>
  <c r="S25" i="2" l="1"/>
  <c r="N27" i="2"/>
  <c r="Q26" i="2"/>
  <c r="R26" i="2"/>
  <c r="S26" i="2" l="1"/>
  <c r="N28" i="2"/>
  <c r="Q27" i="2"/>
  <c r="R27" i="2"/>
  <c r="S27" i="2" l="1"/>
  <c r="N29" i="2"/>
  <c r="Q28" i="2"/>
  <c r="R28" i="2"/>
  <c r="S28" i="2" l="1"/>
  <c r="N30" i="2"/>
  <c r="Q29" i="2"/>
  <c r="R29" i="2"/>
  <c r="S29" i="2" l="1"/>
  <c r="N31" i="2"/>
  <c r="Q30" i="2"/>
  <c r="R30" i="2"/>
  <c r="S30" i="2" l="1"/>
  <c r="N32" i="2"/>
  <c r="Q31" i="2"/>
  <c r="R31" i="2"/>
  <c r="S31" i="2" l="1"/>
  <c r="Q32" i="2"/>
  <c r="R32" i="2"/>
  <c r="N35" i="2"/>
  <c r="N34" i="2"/>
  <c r="S32" i="2" l="1"/>
  <c r="S34" i="2" s="1"/>
  <c r="R35" i="2"/>
  <c r="R34" i="2"/>
  <c r="Q35" i="2"/>
  <c r="Q34" i="2"/>
</calcChain>
</file>

<file path=xl/sharedStrings.xml><?xml version="1.0" encoding="utf-8"?>
<sst xmlns="http://schemas.openxmlformats.org/spreadsheetml/2006/main" count="395" uniqueCount="150">
  <si>
    <t>01월</t>
  </si>
  <si>
    <t>02월</t>
  </si>
  <si>
    <t>03월</t>
  </si>
  <si>
    <t>04월</t>
  </si>
  <si>
    <t>05월</t>
  </si>
  <si>
    <t>06월</t>
  </si>
  <si>
    <t>07월</t>
  </si>
  <si>
    <t>08월</t>
  </si>
  <si>
    <t>09월</t>
  </si>
  <si>
    <t>10월</t>
  </si>
  <si>
    <t>11월</t>
  </si>
  <si>
    <t>12월</t>
  </si>
  <si>
    <t>01일</t>
  </si>
  <si>
    <t>02일</t>
  </si>
  <si>
    <t>03일</t>
  </si>
  <si>
    <t>04일</t>
  </si>
  <si>
    <t>05일</t>
  </si>
  <si>
    <t>06일</t>
  </si>
  <si>
    <t>07일</t>
  </si>
  <si>
    <t>08일</t>
  </si>
  <si>
    <t>09일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</si>
  <si>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</si>
  <si>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</si>
  <si>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</si>
  <si>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</si>
  <si>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</si>
  <si>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</si>
  <si>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</si>
  <si>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</si>
  <si>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</si>
  <si>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</si>
  <si>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</si>
  <si>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</si>
  <si>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</si>
  <si>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</si>
  <si>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</si>
  <si>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</si>
  <si>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</si>
  <si>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</si>
  <si>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</si>
  <si>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</si>
  <si>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</si>
  <si>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</si>
  <si>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최고</t>
    <phoneticPr fontId="3" type="noConversion"/>
  </si>
  <si>
    <t>최저</t>
    <phoneticPr fontId="3" type="noConversion"/>
  </si>
  <si>
    <t>일조합</t>
    <phoneticPr fontId="3" type="noConversion"/>
  </si>
  <si>
    <t>radiation ( MJ / m^2 )</t>
    <phoneticPr fontId="3" type="noConversion"/>
  </si>
  <si>
    <t>mean</t>
    <phoneticPr fontId="3" type="noConversion"/>
  </si>
  <si>
    <t>stdev</t>
    <phoneticPr fontId="3" type="noConversion"/>
  </si>
  <si>
    <t>TW(mx)</t>
    <phoneticPr fontId="3" type="noConversion"/>
  </si>
  <si>
    <t>TD(mx)</t>
    <phoneticPr fontId="3" type="noConversion"/>
  </si>
  <si>
    <t>max wet t</t>
    <phoneticPr fontId="3" type="noConversion"/>
  </si>
  <si>
    <t>max d t</t>
    <phoneticPr fontId="3" type="noConversion"/>
  </si>
  <si>
    <t>wet days</t>
    <phoneticPr fontId="3" type="noConversion"/>
  </si>
  <si>
    <t>omega T</t>
    <phoneticPr fontId="3" type="noConversion"/>
  </si>
  <si>
    <t>dry days</t>
    <phoneticPr fontId="3" type="noConversion"/>
  </si>
  <si>
    <t>RA</t>
    <phoneticPr fontId="3" type="noConversion"/>
  </si>
  <si>
    <t>RAD</t>
    <phoneticPr fontId="3" type="noConversion"/>
  </si>
  <si>
    <t>daily mean rad</t>
    <phoneticPr fontId="3" type="noConversion"/>
  </si>
  <si>
    <t>daily dry rad</t>
    <phoneticPr fontId="3" type="noConversion"/>
  </si>
  <si>
    <t>daily wet rad</t>
    <phoneticPr fontId="3" type="noConversion"/>
  </si>
  <si>
    <t>RAW</t>
    <phoneticPr fontId="3" type="noConversion"/>
  </si>
  <si>
    <t>omegaR</t>
    <phoneticPr fontId="3" type="noConversion"/>
  </si>
  <si>
    <t>445?</t>
    <phoneticPr fontId="3" type="noConversion"/>
  </si>
  <si>
    <t>rain?</t>
    <phoneticPr fontId="3" type="noConversion"/>
  </si>
  <si>
    <t>temp</t>
    <phoneticPr fontId="3" type="noConversion"/>
  </si>
  <si>
    <t>mu</t>
    <phoneticPr fontId="3" type="noConversion"/>
  </si>
  <si>
    <t>smoothed temp (conseq)</t>
    <phoneticPr fontId="3" type="noConversion"/>
  </si>
  <si>
    <t xml:space="preserve"> </t>
    <phoneticPr fontId="3" type="noConversion"/>
  </si>
  <si>
    <t>min temp</t>
    <phoneticPr fontId="3" type="noConversion"/>
  </si>
  <si>
    <t>skew</t>
    <phoneticPr fontId="3" type="noConversion"/>
  </si>
  <si>
    <t>T(mn)</t>
    <phoneticPr fontId="3" type="noConversion"/>
  </si>
  <si>
    <t>sanity check</t>
    <phoneticPr fontId="3" type="noConversion"/>
  </si>
  <si>
    <t>max</t>
    <phoneticPr fontId="3" type="noConversion"/>
  </si>
  <si>
    <t>min</t>
    <phoneticPr fontId="3" type="noConversion"/>
  </si>
  <si>
    <t>mean</t>
    <phoneticPr fontId="3" type="noConversion"/>
  </si>
  <si>
    <t>max</t>
    <phoneticPr fontId="3" type="noConversion"/>
  </si>
  <si>
    <t>min</t>
    <phoneticPr fontId="3" type="noConversion"/>
  </si>
  <si>
    <t>results</t>
    <phoneticPr fontId="3" type="noConversion"/>
  </si>
  <si>
    <t>mean</t>
    <phoneticPr fontId="3" type="noConversion"/>
  </si>
  <si>
    <t>radiation</t>
    <phoneticPr fontId="3" type="noConversion"/>
  </si>
  <si>
    <t>adj rad</t>
    <phoneticPr fontId="3" type="noConversion"/>
  </si>
  <si>
    <t>September</t>
    <phoneticPr fontId="3" type="noConversion"/>
  </si>
  <si>
    <t>High</t>
    <phoneticPr fontId="3" type="noConversion"/>
  </si>
  <si>
    <t>Low</t>
    <phoneticPr fontId="3" type="noConversion"/>
  </si>
  <si>
    <t>Rain</t>
    <phoneticPr fontId="3" type="noConversion"/>
  </si>
  <si>
    <t>Rad</t>
    <phoneticPr fontId="3" type="noConversion"/>
  </si>
  <si>
    <t>Max</t>
    <phoneticPr fontId="3" type="noConversion"/>
  </si>
  <si>
    <t>Min</t>
    <phoneticPr fontId="3" type="noConversion"/>
  </si>
  <si>
    <t>Radiation</t>
    <phoneticPr fontId="3" type="noConversion"/>
  </si>
  <si>
    <t>Max</t>
    <phoneticPr fontId="3" type="noConversion"/>
  </si>
  <si>
    <t>Rad</t>
    <phoneticPr fontId="3" type="noConversion"/>
  </si>
  <si>
    <t>Jan</t>
    <phoneticPr fontId="3" type="noConversion"/>
  </si>
  <si>
    <t>Feb</t>
    <phoneticPr fontId="3" type="noConversion"/>
  </si>
  <si>
    <t>Mar</t>
    <phoneticPr fontId="3" type="noConversion"/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</si>
  <si>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</si>
  <si>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</si>
  <si>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</si>
  <si>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</si>
  <si>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</si>
  <si>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</si>
  <si>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</si>
  <si>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</si>
  <si>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</si>
  <si>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1st</t>
    <phoneticPr fontId="3" type="noConversion"/>
  </si>
  <si>
    <t>2nd</t>
    <phoneticPr fontId="3" type="noConversion"/>
  </si>
  <si>
    <t>3rd</t>
    <phoneticPr fontId="3" type="noConversion"/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</si>
  <si>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</si>
  <si>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</si>
  <si>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</si>
  <si>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</si>
  <si>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</si>
  <si>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</si>
  <si>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</si>
  <si>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</si>
  <si>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</si>
  <si>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</si>
  <si>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</si>
  <si>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</si>
  <si>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</si>
  <si>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</si>
  <si>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</si>
  <si>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</si>
  <si>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</si>
  <si>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</si>
  <si>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</si>
  <si>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</si>
  <si>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</si>
  <si>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</si>
  <si>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</si>
  <si>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</si>
  <si>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</si>
  <si>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</si>
  <si>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</si>
  <si>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</si>
  <si>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High</t>
    <phoneticPr fontId="3" type="noConversion"/>
  </si>
  <si>
    <t>Low</t>
    <phoneticPr fontId="3" type="noConversion"/>
  </si>
  <si>
    <t>Rain</t>
    <phoneticPr fontId="3" type="noConversion"/>
  </si>
  <si>
    <t>Day</t>
    <phoneticPr fontId="3" type="noConversion"/>
  </si>
  <si>
    <t>Axis</t>
    <phoneticPr fontId="3" type="noConversion"/>
  </si>
  <si>
    <t>Latitude</t>
    <phoneticPr fontId="3" type="noConversion"/>
  </si>
  <si>
    <t>m</t>
    <phoneticPr fontId="3" type="noConversion"/>
  </si>
  <si>
    <t>Day length</t>
    <phoneticPr fontId="3" type="noConversion"/>
  </si>
  <si>
    <t>x12</t>
    <phoneticPr fontId="3" type="noConversion"/>
  </si>
  <si>
    <t>night length</t>
    <phoneticPr fontId="3" type="noConversion"/>
  </si>
  <si>
    <t>max</t>
    <phoneticPr fontId="3" type="noConversion"/>
  </si>
  <si>
    <t>min</t>
    <phoneticPr fontId="3" type="noConversion"/>
  </si>
  <si>
    <t>average</t>
    <phoneticPr fontId="3" type="noConversion"/>
  </si>
  <si>
    <t>night length</t>
    <phoneticPr fontId="3" type="noConversion"/>
  </si>
  <si>
    <t>day length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</si>
</sst>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b/>
      <sz val="9"/>
      <color rgb="FF333333"/>
      <name val="돋움"/>
      <family val="3"/>
      <charset val="129"/>
    </font>
    <font>
      <sz val="9"/>
      <color rgb="FF666666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i/>
      <sz val="11"/>
      <color rgb="FF0061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CE6E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medium">
        <color rgb="FFD0D0D0"/>
      </left>
      <right style="medium">
        <color rgb="FFD0D0D0"/>
      </right>
      <top style="thick">
        <color rgb="FF006AD0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/>
      <bottom/>
      <diagonal/>
    </border>
  </borders>
  <cellStyleXfs count="3"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4" borderId="2" xfId="1" applyBorder="1" applyAlignment="1">
      <alignment horizontal="center" vertical="center" wrapText="1"/>
    </xf>
    <xf numFmtId="0" fontId="6" fillId="4" borderId="0" xfId="1">
      <alignment vertical="center"/>
    </xf>
    <xf numFmtId="0" fontId="2" fillId="2" borderId="4" xfId="0" quotePrefix="1" applyFont="1" applyFill="1" applyBorder="1" applyAlignment="1">
      <alignment horizontal="center" vertical="center" wrapText="1"/>
    </xf>
    <xf numFmtId="0" fontId="8" fillId="5" borderId="0" xfId="2" applyFont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20% - 강조색1" xfId="1" builtinId="30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Sheet2!$A$1</c:f>
          <c:strCache>
            <c:ptCount val="1"/>
            <c:pt idx="0">
              <c:v>September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Sheet2!$Q$2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Sheet2!$Q$3:$Q$32</c:f>
              <c:numCache>
                <c:formatCode>General</c:formatCode>
                <c:ptCount val="30"/>
                <c:pt idx="0">
                  <c:v>32.368701656654501</c:v>
                </c:pt>
                <c:pt idx="1">
                  <c:v>29.391405596902064</c:v>
                </c:pt>
                <c:pt idx="2">
                  <c:v>27.861720334803287</c:v>
                </c:pt>
                <c:pt idx="3">
                  <c:v>30.117052544330104</c:v>
                </c:pt>
                <c:pt idx="4">
                  <c:v>26.715127698019575</c:v>
                </c:pt>
                <c:pt idx="5">
                  <c:v>26.479623961825599</c:v>
                </c:pt>
                <c:pt idx="6">
                  <c:v>27.861775571505913</c:v>
                </c:pt>
                <c:pt idx="7">
                  <c:v>25.797220892258956</c:v>
                </c:pt>
                <c:pt idx="8">
                  <c:v>28.777528933931428</c:v>
                </c:pt>
                <c:pt idx="9">
                  <c:v>28.728274830813668</c:v>
                </c:pt>
                <c:pt idx="10">
                  <c:v>28.028725245682764</c:v>
                </c:pt>
                <c:pt idx="11">
                  <c:v>31.510592966679489</c:v>
                </c:pt>
                <c:pt idx="12">
                  <c:v>25.738951092309932</c:v>
                </c:pt>
                <c:pt idx="13">
                  <c:v>26.72990000334017</c:v>
                </c:pt>
                <c:pt idx="14">
                  <c:v>29.131910034835961</c:v>
                </c:pt>
                <c:pt idx="15">
                  <c:v>22.258885185989509</c:v>
                </c:pt>
                <c:pt idx="16">
                  <c:v>24.483574418736488</c:v>
                </c:pt>
                <c:pt idx="17">
                  <c:v>24.772246623600882</c:v>
                </c:pt>
                <c:pt idx="18">
                  <c:v>23.796853464006148</c:v>
                </c:pt>
                <c:pt idx="19">
                  <c:v>28.497969671744329</c:v>
                </c:pt>
                <c:pt idx="20">
                  <c:v>22.984643637378198</c:v>
                </c:pt>
                <c:pt idx="21">
                  <c:v>26.583663721800033</c:v>
                </c:pt>
                <c:pt idx="22">
                  <c:v>27.592032909420816</c:v>
                </c:pt>
                <c:pt idx="23">
                  <c:v>31.589558455713629</c:v>
                </c:pt>
                <c:pt idx="24">
                  <c:v>22.351033984166872</c:v>
                </c:pt>
                <c:pt idx="25">
                  <c:v>23.234465344419277</c:v>
                </c:pt>
                <c:pt idx="26">
                  <c:v>24.469177758229122</c:v>
                </c:pt>
                <c:pt idx="27">
                  <c:v>26.189185823743802</c:v>
                </c:pt>
                <c:pt idx="28">
                  <c:v>28.560428850190661</c:v>
                </c:pt>
                <c:pt idx="29">
                  <c:v>21.975693669987223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Sheet2!$R$2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Sheet2!$R$3:$R$32</c:f>
              <c:numCache>
                <c:formatCode>General</c:formatCode>
                <c:ptCount val="30"/>
                <c:pt idx="0">
                  <c:v>25.215260395062391</c:v>
                </c:pt>
                <c:pt idx="1">
                  <c:v>22.145668079642252</c:v>
                </c:pt>
                <c:pt idx="2">
                  <c:v>18.359330345228397</c:v>
                </c:pt>
                <c:pt idx="3">
                  <c:v>18.269011418315554</c:v>
                </c:pt>
                <c:pt idx="4">
                  <c:v>23.520157241313434</c:v>
                </c:pt>
                <c:pt idx="5">
                  <c:v>22.933491370605889</c:v>
                </c:pt>
                <c:pt idx="6">
                  <c:v>17.338926267049509</c:v>
                </c:pt>
                <c:pt idx="7">
                  <c:v>16.784268409265042</c:v>
                </c:pt>
                <c:pt idx="8">
                  <c:v>18.802611478000724</c:v>
                </c:pt>
                <c:pt idx="9">
                  <c:v>21.187910772477252</c:v>
                </c:pt>
                <c:pt idx="10">
                  <c:v>20.509306205081604</c:v>
                </c:pt>
                <c:pt idx="11">
                  <c:v>17.257214847628202</c:v>
                </c:pt>
                <c:pt idx="12">
                  <c:v>16.7947763832777</c:v>
                </c:pt>
                <c:pt idx="13">
                  <c:v>18.771918912222858</c:v>
                </c:pt>
                <c:pt idx="14">
                  <c:v>16.647184988744243</c:v>
                </c:pt>
                <c:pt idx="15">
                  <c:v>16.326498623696317</c:v>
                </c:pt>
                <c:pt idx="16">
                  <c:v>14.790588376920999</c:v>
                </c:pt>
                <c:pt idx="17">
                  <c:v>13.647592625090283</c:v>
                </c:pt>
                <c:pt idx="18">
                  <c:v>13.517109086458346</c:v>
                </c:pt>
                <c:pt idx="19">
                  <c:v>18.717095203175752</c:v>
                </c:pt>
                <c:pt idx="20">
                  <c:v>18.524278372461524</c:v>
                </c:pt>
                <c:pt idx="21">
                  <c:v>20.71529030284762</c:v>
                </c:pt>
                <c:pt idx="22">
                  <c:v>19.474879279340399</c:v>
                </c:pt>
                <c:pt idx="23">
                  <c:v>12.774441542397964</c:v>
                </c:pt>
                <c:pt idx="24">
                  <c:v>16.201720618556866</c:v>
                </c:pt>
                <c:pt idx="25">
                  <c:v>12.634186534345524</c:v>
                </c:pt>
                <c:pt idx="26">
                  <c:v>15.112027072439044</c:v>
                </c:pt>
                <c:pt idx="27">
                  <c:v>10.996984679591822</c:v>
                </c:pt>
                <c:pt idx="28">
                  <c:v>14.728821539318091</c:v>
                </c:pt>
                <c:pt idx="29">
                  <c:v>8.7474648244060909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79200"/>
        <c:axId val="166497088"/>
      </c:lineChart>
      <c:catAx>
        <c:axId val="184179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66497088"/>
        <c:crosses val="autoZero"/>
        <c:auto val="1"/>
        <c:lblAlgn val="ctr"/>
        <c:lblOffset val="100"/>
        <c:noMultiLvlLbl val="0"/>
      </c:catAx>
      <c:valAx>
        <c:axId val="166497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(C°)</a:t>
                </a:r>
                <a:endParaRPr lang="ko-K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417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Sheet2!$AB$2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val>
            <c:numRef>
              <c:f>Sheet2!$AB$3:$AB$32</c:f>
              <c:numCache>
                <c:formatCode>General</c:formatCode>
                <c:ptCount val="30"/>
                <c:pt idx="0">
                  <c:v>12.581799999999999</c:v>
                </c:pt>
                <c:pt idx="1">
                  <c:v>8.5861499999999999</c:v>
                </c:pt>
                <c:pt idx="2">
                  <c:v>22.792100000000001</c:v>
                </c:pt>
                <c:pt idx="3">
                  <c:v>15.0762</c:v>
                </c:pt>
                <c:pt idx="4">
                  <c:v>11.031000000000001</c:v>
                </c:pt>
                <c:pt idx="5">
                  <c:v>4.3186200000000001</c:v>
                </c:pt>
                <c:pt idx="6">
                  <c:v>14.938499999999999</c:v>
                </c:pt>
                <c:pt idx="7">
                  <c:v>18.5778</c:v>
                </c:pt>
                <c:pt idx="8">
                  <c:v>11.5623</c:v>
                </c:pt>
                <c:pt idx="9">
                  <c:v>5.7392000000000003</c:v>
                </c:pt>
                <c:pt idx="10">
                  <c:v>14.312900000000001</c:v>
                </c:pt>
                <c:pt idx="11">
                  <c:v>12.5059</c:v>
                </c:pt>
                <c:pt idx="12">
                  <c:v>12.5343</c:v>
                </c:pt>
                <c:pt idx="13">
                  <c:v>10.6838</c:v>
                </c:pt>
                <c:pt idx="14">
                  <c:v>10.097799999999999</c:v>
                </c:pt>
                <c:pt idx="15">
                  <c:v>9.4130400000000005</c:v>
                </c:pt>
                <c:pt idx="16">
                  <c:v>8.5562000000000005</c:v>
                </c:pt>
                <c:pt idx="17">
                  <c:v>7.9345800000000004</c:v>
                </c:pt>
                <c:pt idx="18">
                  <c:v>15.4214</c:v>
                </c:pt>
                <c:pt idx="19">
                  <c:v>11.3246</c:v>
                </c:pt>
                <c:pt idx="20">
                  <c:v>7.1011600000000001</c:v>
                </c:pt>
                <c:pt idx="21">
                  <c:v>11.790699999999999</c:v>
                </c:pt>
                <c:pt idx="22">
                  <c:v>7.1720600000000001</c:v>
                </c:pt>
                <c:pt idx="23">
                  <c:v>11.055199999999999</c:v>
                </c:pt>
                <c:pt idx="24">
                  <c:v>5.6329700000000003</c:v>
                </c:pt>
                <c:pt idx="25">
                  <c:v>4.3788200000000002</c:v>
                </c:pt>
                <c:pt idx="26">
                  <c:v>7.12798</c:v>
                </c:pt>
                <c:pt idx="27">
                  <c:v>3.10764</c:v>
                </c:pt>
                <c:pt idx="28">
                  <c:v>11.0318</c:v>
                </c:pt>
                <c:pt idx="29">
                  <c:v>1.65354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Sheet2!$AC$2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val>
            <c:numRef>
              <c:f>Sheet2!$AC$3:$AC$32</c:f>
              <c:numCache>
                <c:formatCode>General</c:formatCode>
                <c:ptCount val="30"/>
                <c:pt idx="0">
                  <c:v>5.5118200000000002</c:v>
                </c:pt>
                <c:pt idx="1">
                  <c:v>6.1087499999999997</c:v>
                </c:pt>
                <c:pt idx="2">
                  <c:v>2.3266900000000001</c:v>
                </c:pt>
                <c:pt idx="3">
                  <c:v>6.3341399999999997</c:v>
                </c:pt>
                <c:pt idx="4">
                  <c:v>0.83895900000000001</c:v>
                </c:pt>
                <c:pt idx="5">
                  <c:v>2.1725300000000001</c:v>
                </c:pt>
                <c:pt idx="6">
                  <c:v>3.8733900000000001</c:v>
                </c:pt>
                <c:pt idx="7">
                  <c:v>5.8454300000000003</c:v>
                </c:pt>
                <c:pt idx="8">
                  <c:v>4.7211699999999999</c:v>
                </c:pt>
                <c:pt idx="9">
                  <c:v>5.3224600000000004</c:v>
                </c:pt>
                <c:pt idx="10">
                  <c:v>4.8965199999999998</c:v>
                </c:pt>
                <c:pt idx="11">
                  <c:v>2.6596899999999999</c:v>
                </c:pt>
                <c:pt idx="12">
                  <c:v>4.5050100000000004</c:v>
                </c:pt>
                <c:pt idx="13">
                  <c:v>-0.109463</c:v>
                </c:pt>
                <c:pt idx="14">
                  <c:v>4.0467300000000002</c:v>
                </c:pt>
                <c:pt idx="15">
                  <c:v>0.94887100000000002</c:v>
                </c:pt>
                <c:pt idx="16">
                  <c:v>0.55541399999999996</c:v>
                </c:pt>
                <c:pt idx="17">
                  <c:v>-2.32836</c:v>
                </c:pt>
                <c:pt idx="18">
                  <c:v>9.0974100000000002E-2</c:v>
                </c:pt>
                <c:pt idx="19">
                  <c:v>0.98090299999999997</c:v>
                </c:pt>
                <c:pt idx="20">
                  <c:v>2.10087</c:v>
                </c:pt>
                <c:pt idx="21">
                  <c:v>3.5363699999999998</c:v>
                </c:pt>
                <c:pt idx="22">
                  <c:v>0.22712099999999999</c:v>
                </c:pt>
                <c:pt idx="23">
                  <c:v>1.25322</c:v>
                </c:pt>
                <c:pt idx="24">
                  <c:v>2.5620500000000002</c:v>
                </c:pt>
                <c:pt idx="25">
                  <c:v>-4.4154499999999999</c:v>
                </c:pt>
                <c:pt idx="26">
                  <c:v>0.13841200000000001</c:v>
                </c:pt>
                <c:pt idx="27">
                  <c:v>-1.1159300000000001</c:v>
                </c:pt>
                <c:pt idx="28">
                  <c:v>1.03918</c:v>
                </c:pt>
                <c:pt idx="29">
                  <c:v>-0.84897900000000004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63360"/>
        <c:axId val="166499392"/>
      </c:lineChart>
      <c:catAx>
        <c:axId val="18446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499392"/>
        <c:crosses val="autoZero"/>
        <c:auto val="1"/>
        <c:lblAlgn val="ctr"/>
        <c:lblOffset val="100"/>
        <c:noMultiLvlLbl val="0"/>
      </c:catAx>
      <c:valAx>
        <c:axId val="16649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46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Sheet2!$O$3:$O$32</c:f>
              <c:numCache>
                <c:formatCode>General</c:formatCode>
                <c:ptCount val="30"/>
                <c:pt idx="0">
                  <c:v>111.84024915523568</c:v>
                </c:pt>
                <c:pt idx="1">
                  <c:v>54.847910366204488</c:v>
                </c:pt>
                <c:pt idx="2">
                  <c:v>109.74333356427809</c:v>
                </c:pt>
                <c:pt idx="3">
                  <c:v>110.41095666046003</c:v>
                </c:pt>
                <c:pt idx="4">
                  <c:v>103.66801115994332</c:v>
                </c:pt>
                <c:pt idx="5">
                  <c:v>49.628544443785216</c:v>
                </c:pt>
                <c:pt idx="6">
                  <c:v>94.948822284544448</c:v>
                </c:pt>
                <c:pt idx="7">
                  <c:v>89.069305904418229</c:v>
                </c:pt>
                <c:pt idx="8">
                  <c:v>87.235359291730873</c:v>
                </c:pt>
                <c:pt idx="9">
                  <c:v>86.223633624579534</c:v>
                </c:pt>
                <c:pt idx="10">
                  <c:v>85.459533230531918</c:v>
                </c:pt>
                <c:pt idx="11">
                  <c:v>86.516150103653771</c:v>
                </c:pt>
                <c:pt idx="12">
                  <c:v>86.595876739797902</c:v>
                </c:pt>
                <c:pt idx="13">
                  <c:v>90.375259727370832</c:v>
                </c:pt>
                <c:pt idx="14">
                  <c:v>90.519681934767718</c:v>
                </c:pt>
                <c:pt idx="15">
                  <c:v>46.038648974559322</c:v>
                </c:pt>
                <c:pt idx="16">
                  <c:v>43.536833332364289</c:v>
                </c:pt>
                <c:pt idx="17">
                  <c:v>95.297216806581318</c:v>
                </c:pt>
                <c:pt idx="18">
                  <c:v>45.297975968785927</c:v>
                </c:pt>
                <c:pt idx="19">
                  <c:v>94.12221143173619</c:v>
                </c:pt>
                <c:pt idx="20">
                  <c:v>45.875949719701822</c:v>
                </c:pt>
                <c:pt idx="21">
                  <c:v>92.607262176590794</c:v>
                </c:pt>
                <c:pt idx="22">
                  <c:v>94.207115903211161</c:v>
                </c:pt>
                <c:pt idx="23">
                  <c:v>91.935005122360849</c:v>
                </c:pt>
                <c:pt idx="24">
                  <c:v>44.192833903096769</c:v>
                </c:pt>
                <c:pt idx="25">
                  <c:v>44.911533440695862</c:v>
                </c:pt>
                <c:pt idx="26">
                  <c:v>91.076865674527227</c:v>
                </c:pt>
                <c:pt idx="27">
                  <c:v>86.460776735612825</c:v>
                </c:pt>
                <c:pt idx="28">
                  <c:v>88.757132702114163</c:v>
                </c:pt>
                <c:pt idx="29">
                  <c:v>89.294092413167022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Sheet2!$P$3:$P$32</c:f>
              <c:numCache>
                <c:formatCode>General</c:formatCode>
                <c:ptCount val="30"/>
                <c:pt idx="0">
                  <c:v>111.84024915523568</c:v>
                </c:pt>
                <c:pt idx="1">
                  <c:v>65.614875072086846</c:v>
                </c:pt>
                <c:pt idx="2">
                  <c:v>109.74333356427809</c:v>
                </c:pt>
                <c:pt idx="3">
                  <c:v>110.41095666046003</c:v>
                </c:pt>
                <c:pt idx="4">
                  <c:v>103.66801115994332</c:v>
                </c:pt>
                <c:pt idx="5">
                  <c:v>59.639932679079337</c:v>
                </c:pt>
                <c:pt idx="6">
                  <c:v>94.948822284544448</c:v>
                </c:pt>
                <c:pt idx="7">
                  <c:v>89.069305904418229</c:v>
                </c:pt>
                <c:pt idx="8">
                  <c:v>87.235359291730873</c:v>
                </c:pt>
                <c:pt idx="9">
                  <c:v>86.223633624579534</c:v>
                </c:pt>
                <c:pt idx="10">
                  <c:v>85.459533230531918</c:v>
                </c:pt>
                <c:pt idx="11">
                  <c:v>86.516150103653771</c:v>
                </c:pt>
                <c:pt idx="12">
                  <c:v>86.595876739797902</c:v>
                </c:pt>
                <c:pt idx="13">
                  <c:v>90.375259727370832</c:v>
                </c:pt>
                <c:pt idx="14">
                  <c:v>90.519681934767718</c:v>
                </c:pt>
                <c:pt idx="15">
                  <c:v>55.294460739265205</c:v>
                </c:pt>
                <c:pt idx="16">
                  <c:v>52.414856861776059</c:v>
                </c:pt>
                <c:pt idx="17">
                  <c:v>95.297216806581318</c:v>
                </c:pt>
                <c:pt idx="18">
                  <c:v>54.36489361584475</c:v>
                </c:pt>
                <c:pt idx="19">
                  <c:v>94.12221143173619</c:v>
                </c:pt>
                <c:pt idx="20">
                  <c:v>55.131761484407704</c:v>
                </c:pt>
                <c:pt idx="21">
                  <c:v>92.607262176590794</c:v>
                </c:pt>
                <c:pt idx="22">
                  <c:v>94.207115903211161</c:v>
                </c:pt>
                <c:pt idx="23">
                  <c:v>91.935005122360849</c:v>
                </c:pt>
                <c:pt idx="24">
                  <c:v>53.070857432508532</c:v>
                </c:pt>
                <c:pt idx="25">
                  <c:v>53.978451087754685</c:v>
                </c:pt>
                <c:pt idx="26">
                  <c:v>91.076865674527227</c:v>
                </c:pt>
                <c:pt idx="27">
                  <c:v>86.460776735612825</c:v>
                </c:pt>
                <c:pt idx="28">
                  <c:v>88.757132702114163</c:v>
                </c:pt>
                <c:pt idx="29">
                  <c:v>89.294092413167022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64896"/>
        <c:axId val="166501120"/>
      </c:lineChart>
      <c:catAx>
        <c:axId val="18446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501120"/>
        <c:crosses val="autoZero"/>
        <c:auto val="1"/>
        <c:lblAlgn val="ctr"/>
        <c:lblOffset val="100"/>
        <c:noMultiLvlLbl val="0"/>
      </c:catAx>
      <c:valAx>
        <c:axId val="16650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464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925000000000014"/>
          <c:y val="0.44888196267133273"/>
          <c:w val="0.15297222222222223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Rain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trendline>
            <c:trendlineType val="poly"/>
            <c:order val="6"/>
            <c:dispRSqr val="0"/>
            <c:dispEq val="0"/>
          </c:trendline>
          <c:val>
            <c:numRef>
              <c:f>Sheet1!$C$2:$C$357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0.96545000000000003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2.17028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2.3584100000000001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3.4790199999999998</c:v>
                </c:pt>
                <c:pt idx="63">
                  <c:v>0</c:v>
                </c:pt>
                <c:pt idx="64">
                  <c:v>2.8970600000000002</c:v>
                </c:pt>
                <c:pt idx="65">
                  <c:v>0</c:v>
                </c:pt>
                <c:pt idx="66">
                  <c:v>2.8757799999999998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3.0786799999999999</c:v>
                </c:pt>
                <c:pt idx="79">
                  <c:v>0</c:v>
                </c:pt>
                <c:pt idx="80">
                  <c:v>3.6539999999999999</c:v>
                </c:pt>
                <c:pt idx="81">
                  <c:v>0</c:v>
                </c:pt>
                <c:pt idx="82">
                  <c:v>0</c:v>
                </c:pt>
                <c:pt idx="83">
                  <c:v>2.1351499999999999</c:v>
                </c:pt>
                <c:pt idx="84">
                  <c:v>0</c:v>
                </c:pt>
                <c:pt idx="85">
                  <c:v>2.4712200000000002</c:v>
                </c:pt>
                <c:pt idx="86">
                  <c:v>0</c:v>
                </c:pt>
                <c:pt idx="87">
                  <c:v>3.18675</c:v>
                </c:pt>
                <c:pt idx="88">
                  <c:v>0</c:v>
                </c:pt>
                <c:pt idx="89">
                  <c:v>3.3637100000000002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4.5578799999999999</c:v>
                </c:pt>
                <c:pt idx="96">
                  <c:v>5.9972500000000002</c:v>
                </c:pt>
                <c:pt idx="97">
                  <c:v>5.9653499999999999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4.5714800000000002</c:v>
                </c:pt>
                <c:pt idx="103">
                  <c:v>0</c:v>
                </c:pt>
                <c:pt idx="104">
                  <c:v>5.97499</c:v>
                </c:pt>
                <c:pt idx="105">
                  <c:v>0</c:v>
                </c:pt>
                <c:pt idx="106">
                  <c:v>5.7460100000000001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4.0660499999999997</c:v>
                </c:pt>
                <c:pt idx="111">
                  <c:v>0</c:v>
                </c:pt>
                <c:pt idx="112">
                  <c:v>4.1224299999999996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5.3950899999999997</c:v>
                </c:pt>
                <c:pt idx="126">
                  <c:v>5.8856900000000003</c:v>
                </c:pt>
                <c:pt idx="127">
                  <c:v>9.9529200000000007</c:v>
                </c:pt>
                <c:pt idx="128">
                  <c:v>0</c:v>
                </c:pt>
                <c:pt idx="129">
                  <c:v>8.2809600000000003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6.2952500000000002</c:v>
                </c:pt>
                <c:pt idx="144">
                  <c:v>0</c:v>
                </c:pt>
                <c:pt idx="145">
                  <c:v>0</c:v>
                </c:pt>
                <c:pt idx="146">
                  <c:v>4.2283799999999996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9.7447700000000008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12.532400000000001</c:v>
                </c:pt>
                <c:pt idx="173">
                  <c:v>13.4704</c:v>
                </c:pt>
                <c:pt idx="174">
                  <c:v>12.5464</c:v>
                </c:pt>
                <c:pt idx="175">
                  <c:v>0</c:v>
                </c:pt>
                <c:pt idx="176">
                  <c:v>18.328800000000001</c:v>
                </c:pt>
                <c:pt idx="177">
                  <c:v>0</c:v>
                </c:pt>
                <c:pt idx="178">
                  <c:v>20.8704</c:v>
                </c:pt>
                <c:pt idx="179">
                  <c:v>0</c:v>
                </c:pt>
                <c:pt idx="180">
                  <c:v>15.358599999999999</c:v>
                </c:pt>
                <c:pt idx="181">
                  <c:v>16.660599999999999</c:v>
                </c:pt>
                <c:pt idx="182">
                  <c:v>14.425000000000001</c:v>
                </c:pt>
                <c:pt idx="183">
                  <c:v>13.7324</c:v>
                </c:pt>
                <c:pt idx="184">
                  <c:v>13.024800000000001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22.248999999999999</c:v>
                </c:pt>
                <c:pt idx="192">
                  <c:v>21.405200000000001</c:v>
                </c:pt>
                <c:pt idx="193">
                  <c:v>0</c:v>
                </c:pt>
                <c:pt idx="194">
                  <c:v>0</c:v>
                </c:pt>
                <c:pt idx="195">
                  <c:v>15.855499999999999</c:v>
                </c:pt>
                <c:pt idx="196">
                  <c:v>0</c:v>
                </c:pt>
                <c:pt idx="197">
                  <c:v>16.034300000000002</c:v>
                </c:pt>
                <c:pt idx="198">
                  <c:v>0</c:v>
                </c:pt>
                <c:pt idx="199">
                  <c:v>15.978999999999999</c:v>
                </c:pt>
                <c:pt idx="200">
                  <c:v>15.452999999999999</c:v>
                </c:pt>
                <c:pt idx="201">
                  <c:v>17.953800000000001</c:v>
                </c:pt>
                <c:pt idx="202">
                  <c:v>18.218499999999999</c:v>
                </c:pt>
                <c:pt idx="203">
                  <c:v>0</c:v>
                </c:pt>
                <c:pt idx="204">
                  <c:v>18.097799999999999</c:v>
                </c:pt>
                <c:pt idx="205">
                  <c:v>14.6013</c:v>
                </c:pt>
                <c:pt idx="206">
                  <c:v>15.606299999999999</c:v>
                </c:pt>
                <c:pt idx="207">
                  <c:v>12.494400000000001</c:v>
                </c:pt>
                <c:pt idx="208">
                  <c:v>0</c:v>
                </c:pt>
                <c:pt idx="209">
                  <c:v>15.437799999999999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19.453600000000002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19.54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10.444100000000001</c:v>
                </c:pt>
                <c:pt idx="245">
                  <c:v>0</c:v>
                </c:pt>
                <c:pt idx="246">
                  <c:v>14.460599999999999</c:v>
                </c:pt>
                <c:pt idx="247">
                  <c:v>0</c:v>
                </c:pt>
                <c:pt idx="248">
                  <c:v>0</c:v>
                </c:pt>
                <c:pt idx="249">
                  <c:v>15.0382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4.0145099999999996</c:v>
                </c:pt>
                <c:pt idx="262">
                  <c:v>0</c:v>
                </c:pt>
                <c:pt idx="263">
                  <c:v>0.64864299999999997</c:v>
                </c:pt>
                <c:pt idx="264">
                  <c:v>4.0440800000000001</c:v>
                </c:pt>
                <c:pt idx="265">
                  <c:v>0</c:v>
                </c:pt>
                <c:pt idx="266">
                  <c:v>3.9578500000000001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2.92543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3.8458800000000002</c:v>
                </c:pt>
                <c:pt idx="310">
                  <c:v>0</c:v>
                </c:pt>
                <c:pt idx="311">
                  <c:v>3.3265199999999999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3.5495700000000001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3.1569799999999999</c:v>
                </c:pt>
                <c:pt idx="335">
                  <c:v>0</c:v>
                </c:pt>
                <c:pt idx="336">
                  <c:v>1.8486</c:v>
                </c:pt>
                <c:pt idx="337">
                  <c:v>0</c:v>
                </c:pt>
                <c:pt idx="338">
                  <c:v>0</c:v>
                </c:pt>
                <c:pt idx="339">
                  <c:v>1.00318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1.6039099999999999</c:v>
                </c:pt>
                <c:pt idx="344">
                  <c:v>0</c:v>
                </c:pt>
                <c:pt idx="345">
                  <c:v>1.45499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1.7055499999999999</c:v>
                </c:pt>
                <c:pt idx="351">
                  <c:v>1.42702</c:v>
                </c:pt>
                <c:pt idx="352">
                  <c:v>1.22818</c:v>
                </c:pt>
                <c:pt idx="353">
                  <c:v>0</c:v>
                </c:pt>
                <c:pt idx="354">
                  <c:v>0</c:v>
                </c:pt>
                <c:pt idx="355">
                  <c:v>1.6989300000000001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65408"/>
        <c:axId val="191242816"/>
      </c:barChart>
      <c:catAx>
        <c:axId val="18446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42816"/>
        <c:crosses val="autoZero"/>
        <c:auto val="1"/>
        <c:lblAlgn val="ctr"/>
        <c:lblOffset val="100"/>
        <c:noMultiLvlLbl val="0"/>
      </c:catAx>
      <c:valAx>
        <c:axId val="19124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46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Rain</c:v>
                </c:pt>
              </c:strCache>
            </c:strRef>
          </c:tx>
          <c:invertIfNegative val="0"/>
          <c:val>
            <c:numRef>
              <c:f>Sheet1!$C$2:$C$357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0.96545000000000003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2.17028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2.3584100000000001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3.4790199999999998</c:v>
                </c:pt>
                <c:pt idx="63">
                  <c:v>0</c:v>
                </c:pt>
                <c:pt idx="64">
                  <c:v>2.8970600000000002</c:v>
                </c:pt>
                <c:pt idx="65">
                  <c:v>0</c:v>
                </c:pt>
                <c:pt idx="66">
                  <c:v>2.8757799999999998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3.0786799999999999</c:v>
                </c:pt>
                <c:pt idx="79">
                  <c:v>0</c:v>
                </c:pt>
                <c:pt idx="80">
                  <c:v>3.6539999999999999</c:v>
                </c:pt>
                <c:pt idx="81">
                  <c:v>0</c:v>
                </c:pt>
                <c:pt idx="82">
                  <c:v>0</c:v>
                </c:pt>
                <c:pt idx="83">
                  <c:v>2.1351499999999999</c:v>
                </c:pt>
                <c:pt idx="84">
                  <c:v>0</c:v>
                </c:pt>
                <c:pt idx="85">
                  <c:v>2.4712200000000002</c:v>
                </c:pt>
                <c:pt idx="86">
                  <c:v>0</c:v>
                </c:pt>
                <c:pt idx="87">
                  <c:v>3.18675</c:v>
                </c:pt>
                <c:pt idx="88">
                  <c:v>0</c:v>
                </c:pt>
                <c:pt idx="89">
                  <c:v>3.3637100000000002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4.5578799999999999</c:v>
                </c:pt>
                <c:pt idx="96">
                  <c:v>5.9972500000000002</c:v>
                </c:pt>
                <c:pt idx="97">
                  <c:v>5.9653499999999999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4.5714800000000002</c:v>
                </c:pt>
                <c:pt idx="103">
                  <c:v>0</c:v>
                </c:pt>
                <c:pt idx="104">
                  <c:v>5.97499</c:v>
                </c:pt>
                <c:pt idx="105">
                  <c:v>0</c:v>
                </c:pt>
                <c:pt idx="106">
                  <c:v>5.7460100000000001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4.0660499999999997</c:v>
                </c:pt>
                <c:pt idx="111">
                  <c:v>0</c:v>
                </c:pt>
                <c:pt idx="112">
                  <c:v>4.1224299999999996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5.3950899999999997</c:v>
                </c:pt>
                <c:pt idx="126">
                  <c:v>5.8856900000000003</c:v>
                </c:pt>
                <c:pt idx="127">
                  <c:v>9.9529200000000007</c:v>
                </c:pt>
                <c:pt idx="128">
                  <c:v>0</c:v>
                </c:pt>
                <c:pt idx="129">
                  <c:v>8.2809600000000003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6.2952500000000002</c:v>
                </c:pt>
                <c:pt idx="144">
                  <c:v>0</c:v>
                </c:pt>
                <c:pt idx="145">
                  <c:v>0</c:v>
                </c:pt>
                <c:pt idx="146">
                  <c:v>4.2283799999999996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9.7447700000000008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12.532400000000001</c:v>
                </c:pt>
                <c:pt idx="173">
                  <c:v>13.4704</c:v>
                </c:pt>
                <c:pt idx="174">
                  <c:v>12.5464</c:v>
                </c:pt>
                <c:pt idx="175">
                  <c:v>0</c:v>
                </c:pt>
                <c:pt idx="176">
                  <c:v>18.328800000000001</c:v>
                </c:pt>
                <c:pt idx="177">
                  <c:v>0</c:v>
                </c:pt>
                <c:pt idx="178">
                  <c:v>20.8704</c:v>
                </c:pt>
                <c:pt idx="179">
                  <c:v>0</c:v>
                </c:pt>
                <c:pt idx="180">
                  <c:v>15.358599999999999</c:v>
                </c:pt>
                <c:pt idx="181">
                  <c:v>16.660599999999999</c:v>
                </c:pt>
                <c:pt idx="182">
                  <c:v>14.425000000000001</c:v>
                </c:pt>
                <c:pt idx="183">
                  <c:v>13.7324</c:v>
                </c:pt>
                <c:pt idx="184">
                  <c:v>13.024800000000001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22.248999999999999</c:v>
                </c:pt>
                <c:pt idx="192">
                  <c:v>21.405200000000001</c:v>
                </c:pt>
                <c:pt idx="193">
                  <c:v>0</c:v>
                </c:pt>
                <c:pt idx="194">
                  <c:v>0</c:v>
                </c:pt>
                <c:pt idx="195">
                  <c:v>15.855499999999999</c:v>
                </c:pt>
                <c:pt idx="196">
                  <c:v>0</c:v>
                </c:pt>
                <c:pt idx="197">
                  <c:v>16.034300000000002</c:v>
                </c:pt>
                <c:pt idx="198">
                  <c:v>0</c:v>
                </c:pt>
                <c:pt idx="199">
                  <c:v>15.978999999999999</c:v>
                </c:pt>
                <c:pt idx="200">
                  <c:v>15.452999999999999</c:v>
                </c:pt>
                <c:pt idx="201">
                  <c:v>17.953800000000001</c:v>
                </c:pt>
                <c:pt idx="202">
                  <c:v>18.218499999999999</c:v>
                </c:pt>
                <c:pt idx="203">
                  <c:v>0</c:v>
                </c:pt>
                <c:pt idx="204">
                  <c:v>18.097799999999999</c:v>
                </c:pt>
                <c:pt idx="205">
                  <c:v>14.6013</c:v>
                </c:pt>
                <c:pt idx="206">
                  <c:v>15.606299999999999</c:v>
                </c:pt>
                <c:pt idx="207">
                  <c:v>12.494400000000001</c:v>
                </c:pt>
                <c:pt idx="208">
                  <c:v>0</c:v>
                </c:pt>
                <c:pt idx="209">
                  <c:v>15.437799999999999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19.453600000000002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19.54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10.444100000000001</c:v>
                </c:pt>
                <c:pt idx="245">
                  <c:v>0</c:v>
                </c:pt>
                <c:pt idx="246">
                  <c:v>14.460599999999999</c:v>
                </c:pt>
                <c:pt idx="247">
                  <c:v>0</c:v>
                </c:pt>
                <c:pt idx="248">
                  <c:v>0</c:v>
                </c:pt>
                <c:pt idx="249">
                  <c:v>15.0382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4.0145099999999996</c:v>
                </c:pt>
                <c:pt idx="262">
                  <c:v>0</c:v>
                </c:pt>
                <c:pt idx="263">
                  <c:v>0.64864299999999997</c:v>
                </c:pt>
                <c:pt idx="264">
                  <c:v>4.0440800000000001</c:v>
                </c:pt>
                <c:pt idx="265">
                  <c:v>0</c:v>
                </c:pt>
                <c:pt idx="266">
                  <c:v>3.9578500000000001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2.92543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3.8458800000000002</c:v>
                </c:pt>
                <c:pt idx="310">
                  <c:v>0</c:v>
                </c:pt>
                <c:pt idx="311">
                  <c:v>3.3265199999999999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3.5495700000000001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3.1569799999999999</c:v>
                </c:pt>
                <c:pt idx="335">
                  <c:v>0</c:v>
                </c:pt>
                <c:pt idx="336">
                  <c:v>1.8486</c:v>
                </c:pt>
                <c:pt idx="337">
                  <c:v>0</c:v>
                </c:pt>
                <c:pt idx="338">
                  <c:v>0</c:v>
                </c:pt>
                <c:pt idx="339">
                  <c:v>1.00318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1.6039099999999999</c:v>
                </c:pt>
                <c:pt idx="344">
                  <c:v>0</c:v>
                </c:pt>
                <c:pt idx="345">
                  <c:v>1.45499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1.7055499999999999</c:v>
                </c:pt>
                <c:pt idx="351">
                  <c:v>1.42702</c:v>
                </c:pt>
                <c:pt idx="352">
                  <c:v>1.22818</c:v>
                </c:pt>
                <c:pt idx="353">
                  <c:v>0</c:v>
                </c:pt>
                <c:pt idx="354">
                  <c:v>0</c:v>
                </c:pt>
                <c:pt idx="355">
                  <c:v>1.6989300000000001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66944"/>
        <c:axId val="191244544"/>
      </c:barChar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High</c:v>
                </c:pt>
              </c:strCache>
            </c:strRef>
          </c:tx>
          <c:marker>
            <c:symbol val="none"/>
          </c:marker>
          <c:val>
            <c:numRef>
              <c:f>Sheet1!$A$2:$A$357</c:f>
              <c:numCache>
                <c:formatCode>General</c:formatCode>
                <c:ptCount val="356"/>
                <c:pt idx="0">
                  <c:v>3.2397300000000002</c:v>
                </c:pt>
                <c:pt idx="1">
                  <c:v>2.9438</c:v>
                </c:pt>
                <c:pt idx="2">
                  <c:v>-0.73931800000000003</c:v>
                </c:pt>
                <c:pt idx="3">
                  <c:v>3.4224600000000001</c:v>
                </c:pt>
                <c:pt idx="4">
                  <c:v>-2.1397200000000001</c:v>
                </c:pt>
                <c:pt idx="5">
                  <c:v>3.2935699999999999</c:v>
                </c:pt>
                <c:pt idx="6">
                  <c:v>3.85243</c:v>
                </c:pt>
                <c:pt idx="7">
                  <c:v>2.70303</c:v>
                </c:pt>
                <c:pt idx="8">
                  <c:v>2.7869199999999998</c:v>
                </c:pt>
                <c:pt idx="9">
                  <c:v>3.31806</c:v>
                </c:pt>
                <c:pt idx="10">
                  <c:v>3.1882100000000002</c:v>
                </c:pt>
                <c:pt idx="11">
                  <c:v>2.8755700000000002</c:v>
                </c:pt>
                <c:pt idx="12">
                  <c:v>1.97909</c:v>
                </c:pt>
                <c:pt idx="13">
                  <c:v>2.6693199999999999</c:v>
                </c:pt>
                <c:pt idx="14">
                  <c:v>2.99743</c:v>
                </c:pt>
                <c:pt idx="15">
                  <c:v>3.2985099999999998</c:v>
                </c:pt>
                <c:pt idx="16">
                  <c:v>3.18357</c:v>
                </c:pt>
                <c:pt idx="17">
                  <c:v>3.5125099999999998</c:v>
                </c:pt>
                <c:pt idx="18">
                  <c:v>2.65951</c:v>
                </c:pt>
                <c:pt idx="19">
                  <c:v>-1.589</c:v>
                </c:pt>
                <c:pt idx="20">
                  <c:v>-1.70261</c:v>
                </c:pt>
                <c:pt idx="21">
                  <c:v>-2.3403900000000002</c:v>
                </c:pt>
                <c:pt idx="22">
                  <c:v>2.3814500000000001</c:v>
                </c:pt>
                <c:pt idx="23">
                  <c:v>1.7573000000000001</c:v>
                </c:pt>
                <c:pt idx="24">
                  <c:v>1.88045</c:v>
                </c:pt>
                <c:pt idx="25">
                  <c:v>3.0662500000000001</c:v>
                </c:pt>
                <c:pt idx="26">
                  <c:v>3.03525</c:v>
                </c:pt>
                <c:pt idx="27">
                  <c:v>2.7475000000000001</c:v>
                </c:pt>
                <c:pt idx="28">
                  <c:v>2.4393099999999999</c:v>
                </c:pt>
                <c:pt idx="29">
                  <c:v>1.90649</c:v>
                </c:pt>
                <c:pt idx="30">
                  <c:v>3.1514500000000001</c:v>
                </c:pt>
                <c:pt idx="31">
                  <c:v>0.30916399999999999</c:v>
                </c:pt>
                <c:pt idx="32">
                  <c:v>4.47621</c:v>
                </c:pt>
                <c:pt idx="33">
                  <c:v>5.98813</c:v>
                </c:pt>
                <c:pt idx="34">
                  <c:v>6.5272399999999999</c:v>
                </c:pt>
                <c:pt idx="35">
                  <c:v>0.26950499999999999</c:v>
                </c:pt>
                <c:pt idx="36">
                  <c:v>4.6917900000000001</c:v>
                </c:pt>
                <c:pt idx="37">
                  <c:v>3.7194600000000002</c:v>
                </c:pt>
                <c:pt idx="38">
                  <c:v>2.4986700000000002</c:v>
                </c:pt>
                <c:pt idx="39">
                  <c:v>6.5841799999999999</c:v>
                </c:pt>
                <c:pt idx="40">
                  <c:v>4.4825999999999997</c:v>
                </c:pt>
                <c:pt idx="41">
                  <c:v>3.2729699999999999</c:v>
                </c:pt>
                <c:pt idx="42">
                  <c:v>7.3532299999999999</c:v>
                </c:pt>
                <c:pt idx="43">
                  <c:v>2.47437</c:v>
                </c:pt>
                <c:pt idx="44">
                  <c:v>7.5072599999999996</c:v>
                </c:pt>
                <c:pt idx="45">
                  <c:v>2.2197499999999999</c:v>
                </c:pt>
                <c:pt idx="46">
                  <c:v>8.0477000000000007</c:v>
                </c:pt>
                <c:pt idx="47">
                  <c:v>8.3295200000000005</c:v>
                </c:pt>
                <c:pt idx="48">
                  <c:v>8.7174200000000006</c:v>
                </c:pt>
                <c:pt idx="49">
                  <c:v>6.6462199999999996</c:v>
                </c:pt>
                <c:pt idx="50">
                  <c:v>9.3422900000000002</c:v>
                </c:pt>
                <c:pt idx="51">
                  <c:v>8.7338400000000007</c:v>
                </c:pt>
                <c:pt idx="52">
                  <c:v>4.2306299999999997</c:v>
                </c:pt>
                <c:pt idx="53">
                  <c:v>7.7089999999999996</c:v>
                </c:pt>
                <c:pt idx="54">
                  <c:v>6.6706700000000003</c:v>
                </c:pt>
                <c:pt idx="55">
                  <c:v>6.0404200000000001</c:v>
                </c:pt>
                <c:pt idx="56">
                  <c:v>9.6343200000000007</c:v>
                </c:pt>
                <c:pt idx="57">
                  <c:v>9.7422699999999995</c:v>
                </c:pt>
                <c:pt idx="58">
                  <c:v>6.1641399999999997</c:v>
                </c:pt>
                <c:pt idx="59">
                  <c:v>-1.1952</c:v>
                </c:pt>
                <c:pt idx="60">
                  <c:v>7.3364700000000003</c:v>
                </c:pt>
                <c:pt idx="61">
                  <c:v>9.2428699999999999</c:v>
                </c:pt>
                <c:pt idx="62">
                  <c:v>8.5770999999999997</c:v>
                </c:pt>
                <c:pt idx="63">
                  <c:v>2.4955500000000002</c:v>
                </c:pt>
                <c:pt idx="64">
                  <c:v>6.7087300000000001</c:v>
                </c:pt>
                <c:pt idx="65">
                  <c:v>1.54359</c:v>
                </c:pt>
                <c:pt idx="66">
                  <c:v>9.9790100000000006</c:v>
                </c:pt>
                <c:pt idx="67">
                  <c:v>9.7982499999999995</c:v>
                </c:pt>
                <c:pt idx="68">
                  <c:v>4.80166</c:v>
                </c:pt>
                <c:pt idx="69">
                  <c:v>11.0185</c:v>
                </c:pt>
                <c:pt idx="70">
                  <c:v>14.129</c:v>
                </c:pt>
                <c:pt idx="71">
                  <c:v>10.180199999999999</c:v>
                </c:pt>
                <c:pt idx="72">
                  <c:v>10.1813</c:v>
                </c:pt>
                <c:pt idx="73">
                  <c:v>9.4013500000000008</c:v>
                </c:pt>
                <c:pt idx="74">
                  <c:v>9.3002199999999995</c:v>
                </c:pt>
                <c:pt idx="75">
                  <c:v>12.640599999999999</c:v>
                </c:pt>
                <c:pt idx="76">
                  <c:v>13.646800000000001</c:v>
                </c:pt>
                <c:pt idx="77">
                  <c:v>14.376200000000001</c:v>
                </c:pt>
                <c:pt idx="78">
                  <c:v>13.8644</c:v>
                </c:pt>
                <c:pt idx="79">
                  <c:v>6.6282899999999998</c:v>
                </c:pt>
                <c:pt idx="80">
                  <c:v>11.517200000000001</c:v>
                </c:pt>
                <c:pt idx="81">
                  <c:v>6.0200500000000003</c:v>
                </c:pt>
                <c:pt idx="82">
                  <c:v>8.8014700000000001</c:v>
                </c:pt>
                <c:pt idx="83">
                  <c:v>9.8313699999999997</c:v>
                </c:pt>
                <c:pt idx="84">
                  <c:v>8.2673199999999998</c:v>
                </c:pt>
                <c:pt idx="85">
                  <c:v>11.934799999999999</c:v>
                </c:pt>
                <c:pt idx="86">
                  <c:v>12.1874</c:v>
                </c:pt>
                <c:pt idx="87">
                  <c:v>13.591200000000001</c:v>
                </c:pt>
                <c:pt idx="88">
                  <c:v>14.3771</c:v>
                </c:pt>
                <c:pt idx="89">
                  <c:v>13.6692</c:v>
                </c:pt>
                <c:pt idx="90">
                  <c:v>20.2422</c:v>
                </c:pt>
                <c:pt idx="91">
                  <c:v>16.392099999999999</c:v>
                </c:pt>
                <c:pt idx="92">
                  <c:v>19.8733</c:v>
                </c:pt>
                <c:pt idx="93">
                  <c:v>20.062799999999999</c:v>
                </c:pt>
                <c:pt idx="94">
                  <c:v>12.959300000000001</c:v>
                </c:pt>
                <c:pt idx="95">
                  <c:v>17.440999999999999</c:v>
                </c:pt>
                <c:pt idx="96">
                  <c:v>7.1760799999999998</c:v>
                </c:pt>
                <c:pt idx="97">
                  <c:v>16.8156</c:v>
                </c:pt>
                <c:pt idx="98">
                  <c:v>14.3432</c:v>
                </c:pt>
                <c:pt idx="99">
                  <c:v>12.6035</c:v>
                </c:pt>
                <c:pt idx="100">
                  <c:v>13.792</c:v>
                </c:pt>
                <c:pt idx="101">
                  <c:v>9.3801699999999997</c:v>
                </c:pt>
                <c:pt idx="102">
                  <c:v>14.7136</c:v>
                </c:pt>
                <c:pt idx="103">
                  <c:v>6.0688800000000001</c:v>
                </c:pt>
                <c:pt idx="104">
                  <c:v>17.998799999999999</c:v>
                </c:pt>
                <c:pt idx="105">
                  <c:v>19.366499999999998</c:v>
                </c:pt>
                <c:pt idx="106">
                  <c:v>21.989899999999999</c:v>
                </c:pt>
                <c:pt idx="107">
                  <c:v>15.9498</c:v>
                </c:pt>
                <c:pt idx="108">
                  <c:v>21.2028</c:v>
                </c:pt>
                <c:pt idx="109">
                  <c:v>18.350000000000001</c:v>
                </c:pt>
                <c:pt idx="110">
                  <c:v>18.59</c:v>
                </c:pt>
                <c:pt idx="111">
                  <c:v>15.6907</c:v>
                </c:pt>
                <c:pt idx="112">
                  <c:v>6.5668600000000001</c:v>
                </c:pt>
                <c:pt idx="113">
                  <c:v>20.478100000000001</c:v>
                </c:pt>
                <c:pt idx="114">
                  <c:v>15.9122</c:v>
                </c:pt>
                <c:pt idx="115">
                  <c:v>13.0931</c:v>
                </c:pt>
                <c:pt idx="116">
                  <c:v>13.0097</c:v>
                </c:pt>
                <c:pt idx="117">
                  <c:v>20.470099999999999</c:v>
                </c:pt>
                <c:pt idx="118">
                  <c:v>22.6968</c:v>
                </c:pt>
                <c:pt idx="119">
                  <c:v>20.9116</c:v>
                </c:pt>
                <c:pt idx="120">
                  <c:v>22.004200000000001</c:v>
                </c:pt>
                <c:pt idx="121">
                  <c:v>22.482600000000001</c:v>
                </c:pt>
                <c:pt idx="122">
                  <c:v>20.5471</c:v>
                </c:pt>
                <c:pt idx="123">
                  <c:v>19.2698</c:v>
                </c:pt>
                <c:pt idx="124">
                  <c:v>21.296700000000001</c:v>
                </c:pt>
                <c:pt idx="125">
                  <c:v>20.404299999999999</c:v>
                </c:pt>
                <c:pt idx="126">
                  <c:v>20.992799999999999</c:v>
                </c:pt>
                <c:pt idx="127">
                  <c:v>21.0456</c:v>
                </c:pt>
                <c:pt idx="128">
                  <c:v>23.0425</c:v>
                </c:pt>
                <c:pt idx="129">
                  <c:v>21.053999999999998</c:v>
                </c:pt>
                <c:pt idx="130">
                  <c:v>20.459900000000001</c:v>
                </c:pt>
                <c:pt idx="131">
                  <c:v>20.096</c:v>
                </c:pt>
                <c:pt idx="132">
                  <c:v>20.418600000000001</c:v>
                </c:pt>
                <c:pt idx="133">
                  <c:v>20.883600000000001</c:v>
                </c:pt>
                <c:pt idx="134">
                  <c:v>22.576899999999998</c:v>
                </c:pt>
                <c:pt idx="135">
                  <c:v>23.532</c:v>
                </c:pt>
                <c:pt idx="136">
                  <c:v>21.308399999999999</c:v>
                </c:pt>
                <c:pt idx="137">
                  <c:v>22.0563</c:v>
                </c:pt>
                <c:pt idx="138">
                  <c:v>22.8856</c:v>
                </c:pt>
                <c:pt idx="139">
                  <c:v>23.743300000000001</c:v>
                </c:pt>
                <c:pt idx="140">
                  <c:v>24.413499999999999</c:v>
                </c:pt>
                <c:pt idx="141">
                  <c:v>22.879200000000001</c:v>
                </c:pt>
                <c:pt idx="142">
                  <c:v>22.082899999999999</c:v>
                </c:pt>
                <c:pt idx="143">
                  <c:v>17.477799999999998</c:v>
                </c:pt>
                <c:pt idx="144">
                  <c:v>25.710100000000001</c:v>
                </c:pt>
                <c:pt idx="145">
                  <c:v>25.029299999999999</c:v>
                </c:pt>
                <c:pt idx="146">
                  <c:v>23.387599999999999</c:v>
                </c:pt>
                <c:pt idx="147">
                  <c:v>17.796099999999999</c:v>
                </c:pt>
                <c:pt idx="148">
                  <c:v>25.1358</c:v>
                </c:pt>
                <c:pt idx="149">
                  <c:v>16.041499999999999</c:v>
                </c:pt>
                <c:pt idx="150">
                  <c:v>17.3095</c:v>
                </c:pt>
                <c:pt idx="151">
                  <c:v>23.120100000000001</c:v>
                </c:pt>
                <c:pt idx="152">
                  <c:v>18.2622</c:v>
                </c:pt>
                <c:pt idx="153">
                  <c:v>27.592500000000001</c:v>
                </c:pt>
                <c:pt idx="154">
                  <c:v>19.6524</c:v>
                </c:pt>
                <c:pt idx="155">
                  <c:v>20.5305</c:v>
                </c:pt>
                <c:pt idx="156">
                  <c:v>15.879799999999999</c:v>
                </c:pt>
                <c:pt idx="157">
                  <c:v>15.532500000000001</c:v>
                </c:pt>
                <c:pt idx="158">
                  <c:v>22.6144</c:v>
                </c:pt>
                <c:pt idx="159">
                  <c:v>27.063099999999999</c:v>
                </c:pt>
                <c:pt idx="160">
                  <c:v>21.583100000000002</c:v>
                </c:pt>
                <c:pt idx="161">
                  <c:v>25.773700000000002</c:v>
                </c:pt>
                <c:pt idx="162">
                  <c:v>23.157399999999999</c:v>
                </c:pt>
                <c:pt idx="163">
                  <c:v>23.5274</c:v>
                </c:pt>
                <c:pt idx="164">
                  <c:v>28.6845</c:v>
                </c:pt>
                <c:pt idx="165">
                  <c:v>22.445499999999999</c:v>
                </c:pt>
                <c:pt idx="166">
                  <c:v>22.738499999999998</c:v>
                </c:pt>
                <c:pt idx="167">
                  <c:v>18.515999999999998</c:v>
                </c:pt>
                <c:pt idx="168">
                  <c:v>21.224299999999999</c:v>
                </c:pt>
                <c:pt idx="169">
                  <c:v>36.691600000000001</c:v>
                </c:pt>
                <c:pt idx="170">
                  <c:v>21.976099999999999</c:v>
                </c:pt>
                <c:pt idx="171">
                  <c:v>23.455500000000001</c:v>
                </c:pt>
                <c:pt idx="172">
                  <c:v>26.133199999999999</c:v>
                </c:pt>
                <c:pt idx="173">
                  <c:v>18.792200000000001</c:v>
                </c:pt>
                <c:pt idx="174">
                  <c:v>29.263500000000001</c:v>
                </c:pt>
                <c:pt idx="175">
                  <c:v>20.474399999999999</c:v>
                </c:pt>
                <c:pt idx="176">
                  <c:v>29.016300000000001</c:v>
                </c:pt>
                <c:pt idx="177">
                  <c:v>22.436499999999999</c:v>
                </c:pt>
                <c:pt idx="178">
                  <c:v>24.224699999999999</c:v>
                </c:pt>
                <c:pt idx="179">
                  <c:v>22.843800000000002</c:v>
                </c:pt>
                <c:pt idx="180">
                  <c:v>26.880600000000001</c:v>
                </c:pt>
                <c:pt idx="181">
                  <c:v>27.898499999999999</c:v>
                </c:pt>
                <c:pt idx="182">
                  <c:v>27.342700000000001</c:v>
                </c:pt>
                <c:pt idx="183">
                  <c:v>28.175799999999999</c:v>
                </c:pt>
                <c:pt idx="184">
                  <c:v>27.367999999999999</c:v>
                </c:pt>
                <c:pt idx="185">
                  <c:v>22.697500000000002</c:v>
                </c:pt>
                <c:pt idx="186">
                  <c:v>23.2668</c:v>
                </c:pt>
                <c:pt idx="187">
                  <c:v>28.182700000000001</c:v>
                </c:pt>
                <c:pt idx="188">
                  <c:v>23.8034</c:v>
                </c:pt>
                <c:pt idx="189">
                  <c:v>23.968599999999999</c:v>
                </c:pt>
                <c:pt idx="190">
                  <c:v>26.6248</c:v>
                </c:pt>
                <c:pt idx="191">
                  <c:v>26.635000000000002</c:v>
                </c:pt>
                <c:pt idx="192">
                  <c:v>29.441700000000001</c:v>
                </c:pt>
                <c:pt idx="193">
                  <c:v>29.324100000000001</c:v>
                </c:pt>
                <c:pt idx="194">
                  <c:v>26.8766</c:v>
                </c:pt>
                <c:pt idx="195">
                  <c:v>27.9998</c:v>
                </c:pt>
                <c:pt idx="196">
                  <c:v>24.441299999999998</c:v>
                </c:pt>
                <c:pt idx="197">
                  <c:v>31.0488</c:v>
                </c:pt>
                <c:pt idx="198">
                  <c:v>27.2575</c:v>
                </c:pt>
                <c:pt idx="199">
                  <c:v>29.4389</c:v>
                </c:pt>
                <c:pt idx="200">
                  <c:v>25.643999999999998</c:v>
                </c:pt>
                <c:pt idx="201">
                  <c:v>27.859100000000002</c:v>
                </c:pt>
                <c:pt idx="202">
                  <c:v>28.437200000000001</c:v>
                </c:pt>
                <c:pt idx="203">
                  <c:v>26.027100000000001</c:v>
                </c:pt>
                <c:pt idx="204">
                  <c:v>25.261399999999998</c:v>
                </c:pt>
                <c:pt idx="205">
                  <c:v>29.008400000000002</c:v>
                </c:pt>
                <c:pt idx="206">
                  <c:v>27.215299999999999</c:v>
                </c:pt>
                <c:pt idx="207">
                  <c:v>30.172499999999999</c:v>
                </c:pt>
                <c:pt idx="208">
                  <c:v>31.8157</c:v>
                </c:pt>
                <c:pt idx="209">
                  <c:v>25.431799999999999</c:v>
                </c:pt>
                <c:pt idx="210">
                  <c:v>30.268999999999998</c:v>
                </c:pt>
                <c:pt idx="211">
                  <c:v>30.4756</c:v>
                </c:pt>
                <c:pt idx="212">
                  <c:v>26.375499999999999</c:v>
                </c:pt>
                <c:pt idx="213">
                  <c:v>31.0014</c:v>
                </c:pt>
                <c:pt idx="214">
                  <c:v>26.900700000000001</c:v>
                </c:pt>
                <c:pt idx="215">
                  <c:v>29.357600000000001</c:v>
                </c:pt>
                <c:pt idx="216">
                  <c:v>30.769600000000001</c:v>
                </c:pt>
                <c:pt idx="217">
                  <c:v>30.824000000000002</c:v>
                </c:pt>
                <c:pt idx="218">
                  <c:v>28.033999999999999</c:v>
                </c:pt>
                <c:pt idx="219">
                  <c:v>30.0578</c:v>
                </c:pt>
                <c:pt idx="220">
                  <c:v>25.995799999999999</c:v>
                </c:pt>
                <c:pt idx="221">
                  <c:v>25.825500000000002</c:v>
                </c:pt>
                <c:pt idx="222">
                  <c:v>25.686399999999999</c:v>
                </c:pt>
                <c:pt idx="223">
                  <c:v>30.421600000000002</c:v>
                </c:pt>
                <c:pt idx="224">
                  <c:v>26.956499999999998</c:v>
                </c:pt>
                <c:pt idx="225">
                  <c:v>29.857700000000001</c:v>
                </c:pt>
                <c:pt idx="226">
                  <c:v>28.526900000000001</c:v>
                </c:pt>
                <c:pt idx="227">
                  <c:v>29.638100000000001</c:v>
                </c:pt>
                <c:pt idx="228">
                  <c:v>27.718599999999999</c:v>
                </c:pt>
                <c:pt idx="229">
                  <c:v>28.525500000000001</c:v>
                </c:pt>
                <c:pt idx="230">
                  <c:v>27.042300000000001</c:v>
                </c:pt>
                <c:pt idx="231">
                  <c:v>23.430700000000002</c:v>
                </c:pt>
                <c:pt idx="232">
                  <c:v>30.023099999999999</c:v>
                </c:pt>
                <c:pt idx="233">
                  <c:v>23.927</c:v>
                </c:pt>
                <c:pt idx="234">
                  <c:v>29.4267</c:v>
                </c:pt>
                <c:pt idx="235">
                  <c:v>27.818300000000001</c:v>
                </c:pt>
                <c:pt idx="236">
                  <c:v>27.3459</c:v>
                </c:pt>
                <c:pt idx="237">
                  <c:v>36.415999999999997</c:v>
                </c:pt>
                <c:pt idx="238">
                  <c:v>30.117599999999999</c:v>
                </c:pt>
                <c:pt idx="239">
                  <c:v>19.809200000000001</c:v>
                </c:pt>
                <c:pt idx="240">
                  <c:v>22.4251</c:v>
                </c:pt>
                <c:pt idx="241">
                  <c:v>22.980699999999999</c:v>
                </c:pt>
                <c:pt idx="242">
                  <c:v>23.395700000000001</c:v>
                </c:pt>
                <c:pt idx="243">
                  <c:v>29.792899999999999</c:v>
                </c:pt>
                <c:pt idx="244">
                  <c:v>22.301100000000002</c:v>
                </c:pt>
                <c:pt idx="245">
                  <c:v>27.123699999999999</c:v>
                </c:pt>
                <c:pt idx="246">
                  <c:v>42.158799999999999</c:v>
                </c:pt>
                <c:pt idx="247">
                  <c:v>23.839500000000001</c:v>
                </c:pt>
                <c:pt idx="248">
                  <c:v>23.013400000000001</c:v>
                </c:pt>
                <c:pt idx="249">
                  <c:v>22.845300000000002</c:v>
                </c:pt>
                <c:pt idx="250">
                  <c:v>22.136900000000001</c:v>
                </c:pt>
                <c:pt idx="251">
                  <c:v>28.933700000000002</c:v>
                </c:pt>
                <c:pt idx="252">
                  <c:v>31.228200000000001</c:v>
                </c:pt>
                <c:pt idx="253">
                  <c:v>30.5305</c:v>
                </c:pt>
                <c:pt idx="254">
                  <c:v>21.416699999999999</c:v>
                </c:pt>
                <c:pt idx="255">
                  <c:v>22.190899999999999</c:v>
                </c:pt>
                <c:pt idx="256">
                  <c:v>30.6129</c:v>
                </c:pt>
                <c:pt idx="257">
                  <c:v>19.5243</c:v>
                </c:pt>
                <c:pt idx="258">
                  <c:v>21.1538</c:v>
                </c:pt>
                <c:pt idx="259">
                  <c:v>25.8093</c:v>
                </c:pt>
                <c:pt idx="260">
                  <c:v>30.617100000000001</c:v>
                </c:pt>
                <c:pt idx="261">
                  <c:v>19.159199999999998</c:v>
                </c:pt>
                <c:pt idx="262">
                  <c:v>21.157599999999999</c:v>
                </c:pt>
                <c:pt idx="263">
                  <c:v>28.226099999999999</c:v>
                </c:pt>
                <c:pt idx="264">
                  <c:v>21.3215</c:v>
                </c:pt>
                <c:pt idx="265">
                  <c:v>26.639800000000001</c:v>
                </c:pt>
                <c:pt idx="266">
                  <c:v>32.265000000000001</c:v>
                </c:pt>
                <c:pt idx="267">
                  <c:v>24.760300000000001</c:v>
                </c:pt>
                <c:pt idx="268">
                  <c:v>24.958600000000001</c:v>
                </c:pt>
                <c:pt idx="269">
                  <c:v>23.865500000000001</c:v>
                </c:pt>
                <c:pt idx="270">
                  <c:v>22.830400000000001</c:v>
                </c:pt>
                <c:pt idx="271">
                  <c:v>26.556999999999999</c:v>
                </c:pt>
                <c:pt idx="272">
                  <c:v>24.924700000000001</c:v>
                </c:pt>
                <c:pt idx="273">
                  <c:v>22.735499999999998</c:v>
                </c:pt>
                <c:pt idx="274">
                  <c:v>18.427</c:v>
                </c:pt>
                <c:pt idx="275">
                  <c:v>27.7742</c:v>
                </c:pt>
                <c:pt idx="276">
                  <c:v>15.4849</c:v>
                </c:pt>
                <c:pt idx="277">
                  <c:v>23.7422</c:v>
                </c:pt>
                <c:pt idx="278">
                  <c:v>15.882999999999999</c:v>
                </c:pt>
                <c:pt idx="279">
                  <c:v>17.233000000000001</c:v>
                </c:pt>
                <c:pt idx="280">
                  <c:v>13.4047</c:v>
                </c:pt>
                <c:pt idx="281">
                  <c:v>21.019400000000001</c:v>
                </c:pt>
                <c:pt idx="282">
                  <c:v>20.805199999999999</c:v>
                </c:pt>
                <c:pt idx="283">
                  <c:v>17.101099999999999</c:v>
                </c:pt>
                <c:pt idx="284">
                  <c:v>20.1754</c:v>
                </c:pt>
                <c:pt idx="285">
                  <c:v>12.9214</c:v>
                </c:pt>
                <c:pt idx="286">
                  <c:v>12.807399999999999</c:v>
                </c:pt>
                <c:pt idx="287">
                  <c:v>17.503699999999998</c:v>
                </c:pt>
                <c:pt idx="288">
                  <c:v>12.433</c:v>
                </c:pt>
                <c:pt idx="289">
                  <c:v>17.3826</c:v>
                </c:pt>
                <c:pt idx="290">
                  <c:v>13.2141</c:v>
                </c:pt>
                <c:pt idx="291">
                  <c:v>19.521799999999999</c:v>
                </c:pt>
                <c:pt idx="292">
                  <c:v>16.077200000000001</c:v>
                </c:pt>
                <c:pt idx="293">
                  <c:v>17.434100000000001</c:v>
                </c:pt>
                <c:pt idx="294">
                  <c:v>15.7963</c:v>
                </c:pt>
                <c:pt idx="295">
                  <c:v>18.396699999999999</c:v>
                </c:pt>
                <c:pt idx="296">
                  <c:v>16.1797</c:v>
                </c:pt>
                <c:pt idx="297">
                  <c:v>12.1221</c:v>
                </c:pt>
                <c:pt idx="298">
                  <c:v>13.3927</c:v>
                </c:pt>
                <c:pt idx="299">
                  <c:v>11.4885</c:v>
                </c:pt>
                <c:pt idx="300">
                  <c:v>11.9986</c:v>
                </c:pt>
                <c:pt idx="301">
                  <c:v>15.0869</c:v>
                </c:pt>
                <c:pt idx="302">
                  <c:v>16.936699999999998</c:v>
                </c:pt>
                <c:pt idx="303">
                  <c:v>23.489899999999999</c:v>
                </c:pt>
                <c:pt idx="304">
                  <c:v>11.4231</c:v>
                </c:pt>
                <c:pt idx="305">
                  <c:v>11.486700000000001</c:v>
                </c:pt>
                <c:pt idx="306">
                  <c:v>17.584800000000001</c:v>
                </c:pt>
                <c:pt idx="307">
                  <c:v>15.1065</c:v>
                </c:pt>
                <c:pt idx="308">
                  <c:v>9.06128</c:v>
                </c:pt>
                <c:pt idx="309">
                  <c:v>7.4578800000000003</c:v>
                </c:pt>
                <c:pt idx="310">
                  <c:v>16.788799999999998</c:v>
                </c:pt>
                <c:pt idx="311">
                  <c:v>11.974600000000001</c:v>
                </c:pt>
                <c:pt idx="312">
                  <c:v>9.1026299999999996</c:v>
                </c:pt>
                <c:pt idx="313">
                  <c:v>13.763400000000001</c:v>
                </c:pt>
                <c:pt idx="314">
                  <c:v>4.7301599999999997</c:v>
                </c:pt>
                <c:pt idx="315">
                  <c:v>7.0716299999999999</c:v>
                </c:pt>
                <c:pt idx="316">
                  <c:v>5.0525900000000004</c:v>
                </c:pt>
                <c:pt idx="317">
                  <c:v>8.4093999999999998</c:v>
                </c:pt>
                <c:pt idx="318">
                  <c:v>9.5100899999999999</c:v>
                </c:pt>
                <c:pt idx="319">
                  <c:v>12.1966</c:v>
                </c:pt>
                <c:pt idx="320">
                  <c:v>12.821300000000001</c:v>
                </c:pt>
                <c:pt idx="321">
                  <c:v>13.533899999999999</c:v>
                </c:pt>
                <c:pt idx="322">
                  <c:v>14.1501</c:v>
                </c:pt>
                <c:pt idx="323">
                  <c:v>7.3921299999999999</c:v>
                </c:pt>
                <c:pt idx="324">
                  <c:v>9.8682300000000005</c:v>
                </c:pt>
                <c:pt idx="325">
                  <c:v>7.4627600000000003</c:v>
                </c:pt>
                <c:pt idx="326">
                  <c:v>7.32517</c:v>
                </c:pt>
                <c:pt idx="327">
                  <c:v>7.3061800000000003</c:v>
                </c:pt>
                <c:pt idx="328">
                  <c:v>3.55511</c:v>
                </c:pt>
                <c:pt idx="329">
                  <c:v>7.6460800000000004</c:v>
                </c:pt>
                <c:pt idx="330">
                  <c:v>4.7750300000000001</c:v>
                </c:pt>
                <c:pt idx="331">
                  <c:v>5.1212600000000004</c:v>
                </c:pt>
                <c:pt idx="332">
                  <c:v>1.64229</c:v>
                </c:pt>
                <c:pt idx="333">
                  <c:v>4.59741</c:v>
                </c:pt>
                <c:pt idx="334">
                  <c:v>7.2294400000000003</c:v>
                </c:pt>
                <c:pt idx="335">
                  <c:v>7.5634899999999998</c:v>
                </c:pt>
                <c:pt idx="336">
                  <c:v>3.0292599999999998</c:v>
                </c:pt>
                <c:pt idx="337">
                  <c:v>6.9541899999999996</c:v>
                </c:pt>
                <c:pt idx="338">
                  <c:v>0.87275899999999995</c:v>
                </c:pt>
                <c:pt idx="339">
                  <c:v>6.2263200000000003</c:v>
                </c:pt>
                <c:pt idx="340">
                  <c:v>4.98644</c:v>
                </c:pt>
                <c:pt idx="341">
                  <c:v>3.58982</c:v>
                </c:pt>
                <c:pt idx="342">
                  <c:v>5.6107800000000001</c:v>
                </c:pt>
                <c:pt idx="343">
                  <c:v>1.17059</c:v>
                </c:pt>
                <c:pt idx="344">
                  <c:v>5.0513899999999996</c:v>
                </c:pt>
                <c:pt idx="345">
                  <c:v>-0.60086600000000001</c:v>
                </c:pt>
                <c:pt idx="346">
                  <c:v>7.8277000000000001</c:v>
                </c:pt>
                <c:pt idx="347">
                  <c:v>2.30233</c:v>
                </c:pt>
                <c:pt idx="348">
                  <c:v>7.9292100000000003</c:v>
                </c:pt>
                <c:pt idx="349">
                  <c:v>4.1135799999999998</c:v>
                </c:pt>
                <c:pt idx="350">
                  <c:v>5.0598700000000001</c:v>
                </c:pt>
                <c:pt idx="351">
                  <c:v>6.0288300000000001</c:v>
                </c:pt>
                <c:pt idx="352">
                  <c:v>4.1018800000000004</c:v>
                </c:pt>
                <c:pt idx="353">
                  <c:v>2.5421100000000001</c:v>
                </c:pt>
                <c:pt idx="354">
                  <c:v>1.05891</c:v>
                </c:pt>
                <c:pt idx="355">
                  <c:v>3.6275400000000002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Low</c:v>
                </c:pt>
              </c:strCache>
            </c:strRef>
          </c:tx>
          <c:marker>
            <c:symbol val="none"/>
          </c:marker>
          <c:val>
            <c:numRef>
              <c:f>Sheet1!$B$2:$B$357</c:f>
              <c:numCache>
                <c:formatCode>General</c:formatCode>
                <c:ptCount val="356"/>
                <c:pt idx="0">
                  <c:v>-5.7991200000000003</c:v>
                </c:pt>
                <c:pt idx="1">
                  <c:v>-6.2650199999999998</c:v>
                </c:pt>
                <c:pt idx="2">
                  <c:v>-5.1417400000000004</c:v>
                </c:pt>
                <c:pt idx="3">
                  <c:v>-6.0061299999999997</c:v>
                </c:pt>
                <c:pt idx="4">
                  <c:v>-6.2594700000000003</c:v>
                </c:pt>
                <c:pt idx="5">
                  <c:v>-5.92239</c:v>
                </c:pt>
                <c:pt idx="6">
                  <c:v>-5.1713399999999998</c:v>
                </c:pt>
                <c:pt idx="7">
                  <c:v>-5.3108399999999998</c:v>
                </c:pt>
                <c:pt idx="8">
                  <c:v>-5.67028</c:v>
                </c:pt>
                <c:pt idx="9">
                  <c:v>-6.2224500000000003</c:v>
                </c:pt>
                <c:pt idx="10">
                  <c:v>-6.4520900000000001</c:v>
                </c:pt>
                <c:pt idx="11">
                  <c:v>-6.2390100000000004</c:v>
                </c:pt>
                <c:pt idx="12">
                  <c:v>-6.1030300000000004</c:v>
                </c:pt>
                <c:pt idx="13">
                  <c:v>-6.5206600000000003</c:v>
                </c:pt>
                <c:pt idx="14">
                  <c:v>-5.0728600000000004</c:v>
                </c:pt>
                <c:pt idx="15">
                  <c:v>-5.9524900000000001</c:v>
                </c:pt>
                <c:pt idx="16">
                  <c:v>-6.4378500000000001</c:v>
                </c:pt>
                <c:pt idx="17">
                  <c:v>-6.7556399999999996</c:v>
                </c:pt>
                <c:pt idx="18">
                  <c:v>-6.1538399999999998</c:v>
                </c:pt>
                <c:pt idx="19">
                  <c:v>-7.1535599999999997</c:v>
                </c:pt>
                <c:pt idx="20">
                  <c:v>-6.2092000000000001</c:v>
                </c:pt>
                <c:pt idx="21">
                  <c:v>-7.0810399999999998</c:v>
                </c:pt>
                <c:pt idx="22">
                  <c:v>-6.9950900000000003</c:v>
                </c:pt>
                <c:pt idx="23">
                  <c:v>-6.3583100000000004</c:v>
                </c:pt>
                <c:pt idx="24">
                  <c:v>-7.5331999999999999</c:v>
                </c:pt>
                <c:pt idx="25">
                  <c:v>-7.2830599999999999</c:v>
                </c:pt>
                <c:pt idx="26">
                  <c:v>-7.54359</c:v>
                </c:pt>
                <c:pt idx="27">
                  <c:v>-7.0241499999999997</c:v>
                </c:pt>
                <c:pt idx="28">
                  <c:v>-6.6094400000000002</c:v>
                </c:pt>
                <c:pt idx="29">
                  <c:v>-7.8039100000000001</c:v>
                </c:pt>
                <c:pt idx="30">
                  <c:v>-7.0832899999999999</c:v>
                </c:pt>
                <c:pt idx="31">
                  <c:v>-6.4572500000000002</c:v>
                </c:pt>
                <c:pt idx="32">
                  <c:v>-5.7916600000000003</c:v>
                </c:pt>
                <c:pt idx="33">
                  <c:v>-7.8841599999999996</c:v>
                </c:pt>
                <c:pt idx="34">
                  <c:v>-7.6498200000000001</c:v>
                </c:pt>
                <c:pt idx="35">
                  <c:v>-4.7058900000000001</c:v>
                </c:pt>
                <c:pt idx="36">
                  <c:v>-3.9221499999999998</c:v>
                </c:pt>
                <c:pt idx="37">
                  <c:v>-5.5436100000000001</c:v>
                </c:pt>
                <c:pt idx="38">
                  <c:v>-4.3446699999999998</c:v>
                </c:pt>
                <c:pt idx="39">
                  <c:v>-3.6056900000000001</c:v>
                </c:pt>
                <c:pt idx="40">
                  <c:v>-6.5885199999999999</c:v>
                </c:pt>
                <c:pt idx="41">
                  <c:v>-5.4958799999999997</c:v>
                </c:pt>
                <c:pt idx="42">
                  <c:v>-5.0484999999999998</c:v>
                </c:pt>
                <c:pt idx="43">
                  <c:v>-2.90469</c:v>
                </c:pt>
                <c:pt idx="44">
                  <c:v>-6.3455199999999996</c:v>
                </c:pt>
                <c:pt idx="45">
                  <c:v>-6.7615499999999997</c:v>
                </c:pt>
                <c:pt idx="46">
                  <c:v>-5.8262400000000003</c:v>
                </c:pt>
                <c:pt idx="47">
                  <c:v>-4.7434099999999999</c:v>
                </c:pt>
                <c:pt idx="48">
                  <c:v>-5.7096400000000003</c:v>
                </c:pt>
                <c:pt idx="49">
                  <c:v>-5.77806</c:v>
                </c:pt>
                <c:pt idx="50">
                  <c:v>-2.94238</c:v>
                </c:pt>
                <c:pt idx="51">
                  <c:v>-5.6694800000000001</c:v>
                </c:pt>
                <c:pt idx="52">
                  <c:v>-2.28647</c:v>
                </c:pt>
                <c:pt idx="53">
                  <c:v>-3.3146900000000001</c:v>
                </c:pt>
                <c:pt idx="54">
                  <c:v>-5.3928700000000003</c:v>
                </c:pt>
                <c:pt idx="55">
                  <c:v>-3.8199900000000002</c:v>
                </c:pt>
                <c:pt idx="56">
                  <c:v>-4.8403700000000001</c:v>
                </c:pt>
                <c:pt idx="57">
                  <c:v>-2.54495</c:v>
                </c:pt>
                <c:pt idx="58">
                  <c:v>-2.6394799999999998</c:v>
                </c:pt>
                <c:pt idx="59">
                  <c:v>-5.4952199999999998</c:v>
                </c:pt>
                <c:pt idx="60">
                  <c:v>-6.1311999999999998</c:v>
                </c:pt>
                <c:pt idx="61">
                  <c:v>-3.9181900000000001</c:v>
                </c:pt>
                <c:pt idx="62">
                  <c:v>-0.86235700000000004</c:v>
                </c:pt>
                <c:pt idx="63">
                  <c:v>-3.5516399999999999</c:v>
                </c:pt>
                <c:pt idx="64">
                  <c:v>-1.7278800000000001</c:v>
                </c:pt>
                <c:pt idx="65">
                  <c:v>-2.38043</c:v>
                </c:pt>
                <c:pt idx="66">
                  <c:v>-3.4281199999999998</c:v>
                </c:pt>
                <c:pt idx="67">
                  <c:v>0.56779599999999997</c:v>
                </c:pt>
                <c:pt idx="68">
                  <c:v>0.511853</c:v>
                </c:pt>
                <c:pt idx="69">
                  <c:v>-0.488317</c:v>
                </c:pt>
                <c:pt idx="70">
                  <c:v>0.54091199999999995</c:v>
                </c:pt>
                <c:pt idx="71">
                  <c:v>-1.284</c:v>
                </c:pt>
                <c:pt idx="72">
                  <c:v>-0.66980499999999998</c:v>
                </c:pt>
                <c:pt idx="73">
                  <c:v>-2.7734700000000001</c:v>
                </c:pt>
                <c:pt idx="74">
                  <c:v>0.44844299999999998</c:v>
                </c:pt>
                <c:pt idx="75">
                  <c:v>-1.37096</c:v>
                </c:pt>
                <c:pt idx="76">
                  <c:v>0.83647800000000005</c:v>
                </c:pt>
                <c:pt idx="77">
                  <c:v>0.48726900000000001</c:v>
                </c:pt>
                <c:pt idx="78">
                  <c:v>1.21085</c:v>
                </c:pt>
                <c:pt idx="79">
                  <c:v>2.0213899999999998</c:v>
                </c:pt>
                <c:pt idx="80">
                  <c:v>1.05013</c:v>
                </c:pt>
                <c:pt idx="81">
                  <c:v>-0.80315599999999998</c:v>
                </c:pt>
                <c:pt idx="82">
                  <c:v>1.71166</c:v>
                </c:pt>
                <c:pt idx="83">
                  <c:v>0.42879299999999998</c:v>
                </c:pt>
                <c:pt idx="84">
                  <c:v>0.61037300000000005</c:v>
                </c:pt>
                <c:pt idx="85">
                  <c:v>1.02417</c:v>
                </c:pt>
                <c:pt idx="86">
                  <c:v>0.44160500000000003</c:v>
                </c:pt>
                <c:pt idx="87">
                  <c:v>-1.78914</c:v>
                </c:pt>
                <c:pt idx="88">
                  <c:v>2.36348</c:v>
                </c:pt>
                <c:pt idx="89">
                  <c:v>2.8572899999999999</c:v>
                </c:pt>
                <c:pt idx="90">
                  <c:v>3.25108</c:v>
                </c:pt>
                <c:pt idx="91">
                  <c:v>4.96509</c:v>
                </c:pt>
                <c:pt idx="92">
                  <c:v>3.72925</c:v>
                </c:pt>
                <c:pt idx="93">
                  <c:v>1.97346</c:v>
                </c:pt>
                <c:pt idx="94">
                  <c:v>4.17577</c:v>
                </c:pt>
                <c:pt idx="95">
                  <c:v>4.4946400000000004</c:v>
                </c:pt>
                <c:pt idx="96">
                  <c:v>2.7684700000000002</c:v>
                </c:pt>
                <c:pt idx="97">
                  <c:v>7.7845500000000003</c:v>
                </c:pt>
                <c:pt idx="98">
                  <c:v>3.05647</c:v>
                </c:pt>
                <c:pt idx="99">
                  <c:v>4.3625699999999998</c:v>
                </c:pt>
                <c:pt idx="100">
                  <c:v>1.5431600000000001</c:v>
                </c:pt>
                <c:pt idx="101">
                  <c:v>4.8586200000000002</c:v>
                </c:pt>
                <c:pt idx="102">
                  <c:v>4.4066200000000002</c:v>
                </c:pt>
                <c:pt idx="103">
                  <c:v>4.2772199999999998</c:v>
                </c:pt>
                <c:pt idx="104">
                  <c:v>4.3381100000000004</c:v>
                </c:pt>
                <c:pt idx="105">
                  <c:v>8.3758999999999997</c:v>
                </c:pt>
                <c:pt idx="106">
                  <c:v>7.1884600000000001</c:v>
                </c:pt>
                <c:pt idx="107">
                  <c:v>6.9900799999999998</c:v>
                </c:pt>
                <c:pt idx="108">
                  <c:v>7.5912499999999996</c:v>
                </c:pt>
                <c:pt idx="109">
                  <c:v>7.9573799999999997</c:v>
                </c:pt>
                <c:pt idx="110">
                  <c:v>6.16906</c:v>
                </c:pt>
                <c:pt idx="111">
                  <c:v>7.49824</c:v>
                </c:pt>
                <c:pt idx="112">
                  <c:v>6.5668600000000001</c:v>
                </c:pt>
                <c:pt idx="113">
                  <c:v>4.7667099999999998</c:v>
                </c:pt>
                <c:pt idx="114">
                  <c:v>9.5541099999999997</c:v>
                </c:pt>
                <c:pt idx="115">
                  <c:v>8.9991299999999992</c:v>
                </c:pt>
                <c:pt idx="116">
                  <c:v>7.9853199999999998</c:v>
                </c:pt>
                <c:pt idx="117">
                  <c:v>9.1432500000000001</c:v>
                </c:pt>
                <c:pt idx="118">
                  <c:v>7.84544</c:v>
                </c:pt>
                <c:pt idx="119">
                  <c:v>10.239800000000001</c:v>
                </c:pt>
                <c:pt idx="120">
                  <c:v>8.8863599999999998</c:v>
                </c:pt>
                <c:pt idx="121">
                  <c:v>8.9831900000000005</c:v>
                </c:pt>
                <c:pt idx="122">
                  <c:v>8.3715600000000006</c:v>
                </c:pt>
                <c:pt idx="123">
                  <c:v>11.8184</c:v>
                </c:pt>
                <c:pt idx="124">
                  <c:v>11.2021</c:v>
                </c:pt>
                <c:pt idx="125">
                  <c:v>7.5041000000000002</c:v>
                </c:pt>
                <c:pt idx="126">
                  <c:v>11.129899999999999</c:v>
                </c:pt>
                <c:pt idx="127">
                  <c:v>11.0603</c:v>
                </c:pt>
                <c:pt idx="128">
                  <c:v>9.4960900000000006</c:v>
                </c:pt>
                <c:pt idx="129">
                  <c:v>12.547599999999999</c:v>
                </c:pt>
                <c:pt idx="130">
                  <c:v>11.7227</c:v>
                </c:pt>
                <c:pt idx="131">
                  <c:v>11.853300000000001</c:v>
                </c:pt>
                <c:pt idx="132">
                  <c:v>10.6912</c:v>
                </c:pt>
                <c:pt idx="133">
                  <c:v>13.740399999999999</c:v>
                </c:pt>
                <c:pt idx="134">
                  <c:v>10.066700000000001</c:v>
                </c:pt>
                <c:pt idx="135">
                  <c:v>10.6241</c:v>
                </c:pt>
                <c:pt idx="136">
                  <c:v>10.2592</c:v>
                </c:pt>
                <c:pt idx="137">
                  <c:v>14.827</c:v>
                </c:pt>
                <c:pt idx="138">
                  <c:v>10.2735</c:v>
                </c:pt>
                <c:pt idx="139">
                  <c:v>13.011900000000001</c:v>
                </c:pt>
                <c:pt idx="140">
                  <c:v>12.3453</c:v>
                </c:pt>
                <c:pt idx="141">
                  <c:v>12.6569</c:v>
                </c:pt>
                <c:pt idx="142">
                  <c:v>14.0002</c:v>
                </c:pt>
                <c:pt idx="143">
                  <c:v>14.168699999999999</c:v>
                </c:pt>
                <c:pt idx="144">
                  <c:v>14.5381</c:v>
                </c:pt>
                <c:pt idx="145">
                  <c:v>13.362</c:v>
                </c:pt>
                <c:pt idx="146">
                  <c:v>16.055399999999999</c:v>
                </c:pt>
                <c:pt idx="147">
                  <c:v>14.112500000000001</c:v>
                </c:pt>
                <c:pt idx="148">
                  <c:v>14.569599999999999</c:v>
                </c:pt>
                <c:pt idx="149">
                  <c:v>16.041499999999999</c:v>
                </c:pt>
                <c:pt idx="150">
                  <c:v>11.156700000000001</c:v>
                </c:pt>
                <c:pt idx="151">
                  <c:v>23.120100000000001</c:v>
                </c:pt>
                <c:pt idx="152">
                  <c:v>14.458299999999999</c:v>
                </c:pt>
                <c:pt idx="153">
                  <c:v>13.1502</c:v>
                </c:pt>
                <c:pt idx="154">
                  <c:v>13.517200000000001</c:v>
                </c:pt>
                <c:pt idx="155">
                  <c:v>16.325500000000002</c:v>
                </c:pt>
                <c:pt idx="156">
                  <c:v>15.7621</c:v>
                </c:pt>
                <c:pt idx="157">
                  <c:v>15.532500000000001</c:v>
                </c:pt>
                <c:pt idx="158">
                  <c:v>17.8888</c:v>
                </c:pt>
                <c:pt idx="159">
                  <c:v>17.045300000000001</c:v>
                </c:pt>
                <c:pt idx="160">
                  <c:v>9.9609400000000008</c:v>
                </c:pt>
                <c:pt idx="161">
                  <c:v>23.4544</c:v>
                </c:pt>
                <c:pt idx="162">
                  <c:v>17.639800000000001</c:v>
                </c:pt>
                <c:pt idx="163">
                  <c:v>13.931100000000001</c:v>
                </c:pt>
                <c:pt idx="164">
                  <c:v>16.284600000000001</c:v>
                </c:pt>
                <c:pt idx="165">
                  <c:v>14.1111</c:v>
                </c:pt>
                <c:pt idx="166">
                  <c:v>17.730399999999999</c:v>
                </c:pt>
                <c:pt idx="167">
                  <c:v>17.198</c:v>
                </c:pt>
                <c:pt idx="168">
                  <c:v>16.184000000000001</c:v>
                </c:pt>
                <c:pt idx="169">
                  <c:v>18.9663</c:v>
                </c:pt>
                <c:pt idx="170">
                  <c:v>16.956900000000001</c:v>
                </c:pt>
                <c:pt idx="171">
                  <c:v>18.956</c:v>
                </c:pt>
                <c:pt idx="172">
                  <c:v>19.0686</c:v>
                </c:pt>
                <c:pt idx="173">
                  <c:v>18.792200000000001</c:v>
                </c:pt>
                <c:pt idx="174">
                  <c:v>18.707699999999999</c:v>
                </c:pt>
                <c:pt idx="175">
                  <c:v>18.547699999999999</c:v>
                </c:pt>
                <c:pt idx="176">
                  <c:v>18.176100000000002</c:v>
                </c:pt>
                <c:pt idx="177">
                  <c:v>19.858499999999999</c:v>
                </c:pt>
                <c:pt idx="178">
                  <c:v>19.374700000000001</c:v>
                </c:pt>
                <c:pt idx="179">
                  <c:v>20.295500000000001</c:v>
                </c:pt>
                <c:pt idx="180">
                  <c:v>20.9039</c:v>
                </c:pt>
                <c:pt idx="181">
                  <c:v>20.2196</c:v>
                </c:pt>
                <c:pt idx="182">
                  <c:v>20.262799999999999</c:v>
                </c:pt>
                <c:pt idx="183">
                  <c:v>20.812799999999999</c:v>
                </c:pt>
                <c:pt idx="184">
                  <c:v>19.3278</c:v>
                </c:pt>
                <c:pt idx="185">
                  <c:v>19.672699999999999</c:v>
                </c:pt>
                <c:pt idx="186">
                  <c:v>21.3688</c:v>
                </c:pt>
                <c:pt idx="187">
                  <c:v>19.975899999999999</c:v>
                </c:pt>
                <c:pt idx="188">
                  <c:v>20.985499999999998</c:v>
                </c:pt>
                <c:pt idx="189">
                  <c:v>20.324400000000001</c:v>
                </c:pt>
                <c:pt idx="190">
                  <c:v>20.196200000000001</c:v>
                </c:pt>
                <c:pt idx="191">
                  <c:v>21.4117</c:v>
                </c:pt>
                <c:pt idx="192">
                  <c:v>20.224799999999998</c:v>
                </c:pt>
                <c:pt idx="193">
                  <c:v>21.393799999999999</c:v>
                </c:pt>
                <c:pt idx="194">
                  <c:v>22.5213</c:v>
                </c:pt>
                <c:pt idx="195">
                  <c:v>21.5989</c:v>
                </c:pt>
                <c:pt idx="196">
                  <c:v>22.3096</c:v>
                </c:pt>
                <c:pt idx="197">
                  <c:v>21.2178</c:v>
                </c:pt>
                <c:pt idx="198">
                  <c:v>22.2972</c:v>
                </c:pt>
                <c:pt idx="199">
                  <c:v>22.775300000000001</c:v>
                </c:pt>
                <c:pt idx="200">
                  <c:v>22.604500000000002</c:v>
                </c:pt>
                <c:pt idx="201">
                  <c:v>23.8355</c:v>
                </c:pt>
                <c:pt idx="202">
                  <c:v>24.0197</c:v>
                </c:pt>
                <c:pt idx="203">
                  <c:v>23.660699999999999</c:v>
                </c:pt>
                <c:pt idx="204">
                  <c:v>22.261600000000001</c:v>
                </c:pt>
                <c:pt idx="205">
                  <c:v>24.741099999999999</c:v>
                </c:pt>
                <c:pt idx="206">
                  <c:v>23.344999999999999</c:v>
                </c:pt>
                <c:pt idx="207">
                  <c:v>22.9876</c:v>
                </c:pt>
                <c:pt idx="208">
                  <c:v>23.624700000000001</c:v>
                </c:pt>
                <c:pt idx="209">
                  <c:v>21.648599999999998</c:v>
                </c:pt>
                <c:pt idx="210">
                  <c:v>20.758600000000001</c:v>
                </c:pt>
                <c:pt idx="211">
                  <c:v>22.962199999999999</c:v>
                </c:pt>
                <c:pt idx="212">
                  <c:v>21.288399999999999</c:v>
                </c:pt>
                <c:pt idx="213">
                  <c:v>22.551200000000001</c:v>
                </c:pt>
                <c:pt idx="214">
                  <c:v>22.192299999999999</c:v>
                </c:pt>
                <c:pt idx="215">
                  <c:v>23.616700000000002</c:v>
                </c:pt>
                <c:pt idx="216">
                  <c:v>24.017199999999999</c:v>
                </c:pt>
                <c:pt idx="217">
                  <c:v>21.289899999999999</c:v>
                </c:pt>
                <c:pt idx="218">
                  <c:v>23.221900000000002</c:v>
                </c:pt>
                <c:pt idx="219">
                  <c:v>22.734000000000002</c:v>
                </c:pt>
                <c:pt idx="220">
                  <c:v>22.4239</c:v>
                </c:pt>
                <c:pt idx="221">
                  <c:v>21.4651</c:v>
                </c:pt>
                <c:pt idx="222">
                  <c:v>22.827999999999999</c:v>
                </c:pt>
                <c:pt idx="223">
                  <c:v>21.068300000000001</c:v>
                </c:pt>
                <c:pt idx="224">
                  <c:v>19.973299999999998</c:v>
                </c:pt>
                <c:pt idx="225">
                  <c:v>21.831299999999999</c:v>
                </c:pt>
                <c:pt idx="226">
                  <c:v>23.6082</c:v>
                </c:pt>
                <c:pt idx="227">
                  <c:v>20.254799999999999</c:v>
                </c:pt>
                <c:pt idx="228">
                  <c:v>19.153600000000001</c:v>
                </c:pt>
                <c:pt idx="229">
                  <c:v>20.732900000000001</c:v>
                </c:pt>
                <c:pt idx="230">
                  <c:v>21.157900000000001</c:v>
                </c:pt>
                <c:pt idx="231">
                  <c:v>23.032900000000001</c:v>
                </c:pt>
                <c:pt idx="232">
                  <c:v>19.844799999999999</c:v>
                </c:pt>
                <c:pt idx="233">
                  <c:v>19.9208</c:v>
                </c:pt>
                <c:pt idx="234">
                  <c:v>19.0702</c:v>
                </c:pt>
                <c:pt idx="235">
                  <c:v>20.410900000000002</c:v>
                </c:pt>
                <c:pt idx="236">
                  <c:v>20.3401</c:v>
                </c:pt>
                <c:pt idx="237">
                  <c:v>20.751799999999999</c:v>
                </c:pt>
                <c:pt idx="238">
                  <c:v>22.143599999999999</c:v>
                </c:pt>
                <c:pt idx="239">
                  <c:v>19.809200000000001</c:v>
                </c:pt>
                <c:pt idx="240">
                  <c:v>21.908899999999999</c:v>
                </c:pt>
                <c:pt idx="241">
                  <c:v>22.980699999999999</c:v>
                </c:pt>
                <c:pt idx="242">
                  <c:v>17.8536</c:v>
                </c:pt>
                <c:pt idx="243">
                  <c:v>11.6593</c:v>
                </c:pt>
                <c:pt idx="244">
                  <c:v>18.571200000000001</c:v>
                </c:pt>
                <c:pt idx="245">
                  <c:v>20.5596</c:v>
                </c:pt>
                <c:pt idx="246">
                  <c:v>15.9702</c:v>
                </c:pt>
                <c:pt idx="247">
                  <c:v>16.620100000000001</c:v>
                </c:pt>
                <c:pt idx="248">
                  <c:v>18.736699999999999</c:v>
                </c:pt>
                <c:pt idx="249">
                  <c:v>22.845300000000002</c:v>
                </c:pt>
                <c:pt idx="250">
                  <c:v>13.6813</c:v>
                </c:pt>
                <c:pt idx="251">
                  <c:v>23.468800000000002</c:v>
                </c:pt>
                <c:pt idx="252">
                  <c:v>12.5802</c:v>
                </c:pt>
                <c:pt idx="253">
                  <c:v>12.414300000000001</c:v>
                </c:pt>
                <c:pt idx="254">
                  <c:v>13.702400000000001</c:v>
                </c:pt>
                <c:pt idx="255">
                  <c:v>17.279599999999999</c:v>
                </c:pt>
                <c:pt idx="256">
                  <c:v>11.928900000000001</c:v>
                </c:pt>
                <c:pt idx="257">
                  <c:v>18.224399999999999</c:v>
                </c:pt>
                <c:pt idx="258">
                  <c:v>14.8863</c:v>
                </c:pt>
                <c:pt idx="259">
                  <c:v>16.267099999999999</c:v>
                </c:pt>
                <c:pt idx="260">
                  <c:v>11.3401</c:v>
                </c:pt>
                <c:pt idx="261">
                  <c:v>14.6624</c:v>
                </c:pt>
                <c:pt idx="262">
                  <c:v>9.5153300000000005</c:v>
                </c:pt>
                <c:pt idx="263">
                  <c:v>11.419</c:v>
                </c:pt>
                <c:pt idx="264">
                  <c:v>12.9506</c:v>
                </c:pt>
                <c:pt idx="265">
                  <c:v>17.446899999999999</c:v>
                </c:pt>
                <c:pt idx="266">
                  <c:v>7.9060899999999998</c:v>
                </c:pt>
                <c:pt idx="267">
                  <c:v>9.5627600000000008</c:v>
                </c:pt>
                <c:pt idx="268">
                  <c:v>11.465400000000001</c:v>
                </c:pt>
                <c:pt idx="269">
                  <c:v>10.080500000000001</c:v>
                </c:pt>
                <c:pt idx="270">
                  <c:v>12.7196</c:v>
                </c:pt>
                <c:pt idx="271">
                  <c:v>9.3983699999999999</c:v>
                </c:pt>
                <c:pt idx="272">
                  <c:v>11.333399999999999</c:v>
                </c:pt>
                <c:pt idx="273">
                  <c:v>14.1739</c:v>
                </c:pt>
                <c:pt idx="274">
                  <c:v>11.6105</c:v>
                </c:pt>
                <c:pt idx="275">
                  <c:v>7.11991</c:v>
                </c:pt>
                <c:pt idx="276">
                  <c:v>11.433999999999999</c:v>
                </c:pt>
                <c:pt idx="277">
                  <c:v>10.179399999999999</c:v>
                </c:pt>
                <c:pt idx="278">
                  <c:v>11.1479</c:v>
                </c:pt>
                <c:pt idx="279">
                  <c:v>11.0684</c:v>
                </c:pt>
                <c:pt idx="280">
                  <c:v>9.7997399999999999</c:v>
                </c:pt>
                <c:pt idx="281">
                  <c:v>7.6844999999999999</c:v>
                </c:pt>
                <c:pt idx="282">
                  <c:v>10.3871</c:v>
                </c:pt>
                <c:pt idx="283">
                  <c:v>6.8929900000000002</c:v>
                </c:pt>
                <c:pt idx="284">
                  <c:v>5.4742300000000004</c:v>
                </c:pt>
                <c:pt idx="285">
                  <c:v>11.2685</c:v>
                </c:pt>
                <c:pt idx="286">
                  <c:v>8.7661800000000003</c:v>
                </c:pt>
                <c:pt idx="287">
                  <c:v>9.0881399999999992</c:v>
                </c:pt>
                <c:pt idx="288">
                  <c:v>11.1226</c:v>
                </c:pt>
                <c:pt idx="289">
                  <c:v>6.4265499999999998</c:v>
                </c:pt>
                <c:pt idx="290">
                  <c:v>7.7049399999999997</c:v>
                </c:pt>
                <c:pt idx="291">
                  <c:v>5.9853800000000001</c:v>
                </c:pt>
                <c:pt idx="292">
                  <c:v>6.0176600000000002</c:v>
                </c:pt>
                <c:pt idx="293">
                  <c:v>4.7220700000000004</c:v>
                </c:pt>
                <c:pt idx="294">
                  <c:v>9.1674399999999991</c:v>
                </c:pt>
                <c:pt idx="295">
                  <c:v>3.2450100000000002</c:v>
                </c:pt>
                <c:pt idx="296">
                  <c:v>3.4249700000000001</c:v>
                </c:pt>
                <c:pt idx="297">
                  <c:v>5.2739099999999999</c:v>
                </c:pt>
                <c:pt idx="298">
                  <c:v>5.2694900000000002</c:v>
                </c:pt>
                <c:pt idx="299">
                  <c:v>2.9558499999999999</c:v>
                </c:pt>
                <c:pt idx="300">
                  <c:v>6.1347800000000001</c:v>
                </c:pt>
                <c:pt idx="301">
                  <c:v>3.44502</c:v>
                </c:pt>
                <c:pt idx="302">
                  <c:v>5.0214400000000001</c:v>
                </c:pt>
                <c:pt idx="303">
                  <c:v>6.40564</c:v>
                </c:pt>
                <c:pt idx="304">
                  <c:v>3.2341600000000001</c:v>
                </c:pt>
                <c:pt idx="305">
                  <c:v>5.3066300000000002</c:v>
                </c:pt>
                <c:pt idx="306">
                  <c:v>3.8506399999999998</c:v>
                </c:pt>
                <c:pt idx="307">
                  <c:v>4.98597</c:v>
                </c:pt>
                <c:pt idx="308">
                  <c:v>3.3358599999999998</c:v>
                </c:pt>
                <c:pt idx="309">
                  <c:v>-1.7917800000000001E-2</c:v>
                </c:pt>
                <c:pt idx="310">
                  <c:v>3.4794700000000001</c:v>
                </c:pt>
                <c:pt idx="311">
                  <c:v>2.1572200000000001</c:v>
                </c:pt>
                <c:pt idx="312">
                  <c:v>5.0488200000000001</c:v>
                </c:pt>
                <c:pt idx="313">
                  <c:v>1.9843200000000001</c:v>
                </c:pt>
                <c:pt idx="314">
                  <c:v>2.9733299999999998</c:v>
                </c:pt>
                <c:pt idx="315">
                  <c:v>3.3857600000000002E-2</c:v>
                </c:pt>
                <c:pt idx="316">
                  <c:v>1.85561</c:v>
                </c:pt>
                <c:pt idx="317">
                  <c:v>-1.0440799999999999</c:v>
                </c:pt>
                <c:pt idx="318">
                  <c:v>-3.47085</c:v>
                </c:pt>
                <c:pt idx="319">
                  <c:v>1.7770900000000001</c:v>
                </c:pt>
                <c:pt idx="320">
                  <c:v>-8.7170300000000006E-2</c:v>
                </c:pt>
                <c:pt idx="321">
                  <c:v>2.52216</c:v>
                </c:pt>
                <c:pt idx="322">
                  <c:v>1.03986</c:v>
                </c:pt>
                <c:pt idx="323">
                  <c:v>0.63048499999999996</c:v>
                </c:pt>
                <c:pt idx="324">
                  <c:v>1.1553899999999999</c:v>
                </c:pt>
                <c:pt idx="325">
                  <c:v>0.209559</c:v>
                </c:pt>
                <c:pt idx="326">
                  <c:v>-4.0598799999999997</c:v>
                </c:pt>
                <c:pt idx="327">
                  <c:v>-1.37887</c:v>
                </c:pt>
                <c:pt idx="328">
                  <c:v>-1.8467800000000001</c:v>
                </c:pt>
                <c:pt idx="329">
                  <c:v>-2.4595899999999999</c:v>
                </c:pt>
                <c:pt idx="330">
                  <c:v>-0.549794</c:v>
                </c:pt>
                <c:pt idx="331">
                  <c:v>-2.2012999999999998</c:v>
                </c:pt>
                <c:pt idx="332">
                  <c:v>-4.2326699999999997</c:v>
                </c:pt>
                <c:pt idx="333">
                  <c:v>-3.2239200000000001</c:v>
                </c:pt>
                <c:pt idx="334">
                  <c:v>-2.0377800000000001</c:v>
                </c:pt>
                <c:pt idx="335">
                  <c:v>-3.5937999999999999</c:v>
                </c:pt>
                <c:pt idx="336">
                  <c:v>-1.8806499999999999</c:v>
                </c:pt>
                <c:pt idx="337">
                  <c:v>-2.1091099999999998</c:v>
                </c:pt>
                <c:pt idx="338">
                  <c:v>-2.2236699999999998</c:v>
                </c:pt>
                <c:pt idx="339">
                  <c:v>-3.0491100000000002</c:v>
                </c:pt>
                <c:pt idx="340">
                  <c:v>-2.2583299999999999</c:v>
                </c:pt>
                <c:pt idx="341">
                  <c:v>-2.9540700000000002</c:v>
                </c:pt>
                <c:pt idx="342">
                  <c:v>-3.7644299999999999</c:v>
                </c:pt>
                <c:pt idx="343">
                  <c:v>-3.1774300000000002</c:v>
                </c:pt>
                <c:pt idx="344">
                  <c:v>-3.8184100000000001</c:v>
                </c:pt>
                <c:pt idx="345">
                  <c:v>-4.4590800000000002</c:v>
                </c:pt>
                <c:pt idx="346">
                  <c:v>-3.4517500000000001</c:v>
                </c:pt>
                <c:pt idx="347">
                  <c:v>-4.9195099999999998</c:v>
                </c:pt>
                <c:pt idx="348">
                  <c:v>-3.86917</c:v>
                </c:pt>
                <c:pt idx="349">
                  <c:v>-4.1969200000000004</c:v>
                </c:pt>
                <c:pt idx="350">
                  <c:v>-2.05918</c:v>
                </c:pt>
                <c:pt idx="351">
                  <c:v>-4.3354799999999996</c:v>
                </c:pt>
                <c:pt idx="352">
                  <c:v>-3.14933</c:v>
                </c:pt>
                <c:pt idx="353">
                  <c:v>-3.4746299999999999</c:v>
                </c:pt>
                <c:pt idx="354">
                  <c:v>-6.6352000000000002</c:v>
                </c:pt>
                <c:pt idx="355">
                  <c:v>-6.3915600000000001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19872"/>
        <c:axId val="191245120"/>
      </c:lineChart>
      <c:catAx>
        <c:axId val="18446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44544"/>
        <c:crosses val="autoZero"/>
        <c:auto val="1"/>
        <c:lblAlgn val="ctr"/>
        <c:lblOffset val="100"/>
        <c:noMultiLvlLbl val="0"/>
      </c:catAx>
      <c:valAx>
        <c:axId val="19124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466944"/>
        <c:crosses val="autoZero"/>
        <c:crossBetween val="between"/>
      </c:valAx>
      <c:valAx>
        <c:axId val="191245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1119872"/>
        <c:crosses val="max"/>
        <c:crossBetween val="between"/>
      </c:valAx>
      <c:catAx>
        <c:axId val="191119872"/>
        <c:scaling>
          <c:orientation val="minMax"/>
        </c:scaling>
        <c:delete val="1"/>
        <c:axPos val="b"/>
        <c:majorTickMark val="out"/>
        <c:minorTickMark val="none"/>
        <c:tickLblPos val="nextTo"/>
        <c:crossAx val="19124512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Rain</c:v>
                </c:pt>
              </c:strCache>
            </c:strRef>
          </c:tx>
          <c:invertIfNegative val="0"/>
          <c:val>
            <c:numRef>
              <c:f>Sheet1!$H$2:$H$367</c:f>
              <c:numCache>
                <c:formatCode>General</c:formatCode>
                <c:ptCount val="366"/>
                <c:pt idx="0">
                  <c:v>5.8757099999999998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4.5711700000000004</c:v>
                </c:pt>
                <c:pt idx="56">
                  <c:v>0</c:v>
                </c:pt>
                <c:pt idx="57">
                  <c:v>7.7309599999999996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3.6348199999999999</c:v>
                </c:pt>
                <c:pt idx="71">
                  <c:v>0.01</c:v>
                </c:pt>
                <c:pt idx="72">
                  <c:v>0</c:v>
                </c:pt>
                <c:pt idx="73">
                  <c:v>7.5459500000000004</c:v>
                </c:pt>
                <c:pt idx="74">
                  <c:v>0.33946799999999999</c:v>
                </c:pt>
                <c:pt idx="75">
                  <c:v>0</c:v>
                </c:pt>
                <c:pt idx="76">
                  <c:v>0.45250000000000001</c:v>
                </c:pt>
                <c:pt idx="77">
                  <c:v>0</c:v>
                </c:pt>
                <c:pt idx="78">
                  <c:v>0</c:v>
                </c:pt>
                <c:pt idx="79">
                  <c:v>10.9871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5.3582900000000002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1.35504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7.0190599999999996</c:v>
                </c:pt>
                <c:pt idx="106">
                  <c:v>0</c:v>
                </c:pt>
                <c:pt idx="107">
                  <c:v>8.3959100000000007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5.4385500000000002</c:v>
                </c:pt>
                <c:pt idx="134">
                  <c:v>0.01</c:v>
                </c:pt>
                <c:pt idx="135">
                  <c:v>11.9915</c:v>
                </c:pt>
                <c:pt idx="136">
                  <c:v>7.3725300000000002</c:v>
                </c:pt>
                <c:pt idx="137">
                  <c:v>3.8275000000000001</c:v>
                </c:pt>
                <c:pt idx="138">
                  <c:v>3.5277500000000002</c:v>
                </c:pt>
                <c:pt idx="139">
                  <c:v>12.4146</c:v>
                </c:pt>
                <c:pt idx="140">
                  <c:v>0.01</c:v>
                </c:pt>
                <c:pt idx="141">
                  <c:v>2.9833699999999999</c:v>
                </c:pt>
                <c:pt idx="142">
                  <c:v>0</c:v>
                </c:pt>
                <c:pt idx="143">
                  <c:v>5.1936299999999997</c:v>
                </c:pt>
                <c:pt idx="144">
                  <c:v>0</c:v>
                </c:pt>
                <c:pt idx="145">
                  <c:v>16.5139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18.1082</c:v>
                </c:pt>
                <c:pt idx="154">
                  <c:v>0</c:v>
                </c:pt>
                <c:pt idx="155">
                  <c:v>0.01</c:v>
                </c:pt>
                <c:pt idx="156">
                  <c:v>0</c:v>
                </c:pt>
                <c:pt idx="157">
                  <c:v>11.2135</c:v>
                </c:pt>
                <c:pt idx="158">
                  <c:v>7.07498</c:v>
                </c:pt>
                <c:pt idx="159">
                  <c:v>2.90645</c:v>
                </c:pt>
                <c:pt idx="160">
                  <c:v>0.191965</c:v>
                </c:pt>
                <c:pt idx="161">
                  <c:v>0</c:v>
                </c:pt>
                <c:pt idx="162">
                  <c:v>8.3073800000000002</c:v>
                </c:pt>
                <c:pt idx="163">
                  <c:v>0</c:v>
                </c:pt>
                <c:pt idx="164">
                  <c:v>2.1128399999999998</c:v>
                </c:pt>
                <c:pt idx="165">
                  <c:v>0</c:v>
                </c:pt>
                <c:pt idx="166">
                  <c:v>18.319600000000001</c:v>
                </c:pt>
                <c:pt idx="167">
                  <c:v>0.01</c:v>
                </c:pt>
                <c:pt idx="168">
                  <c:v>22.486799999999999</c:v>
                </c:pt>
                <c:pt idx="169">
                  <c:v>7.1650700000000001</c:v>
                </c:pt>
                <c:pt idx="170">
                  <c:v>2.7275800000000001</c:v>
                </c:pt>
                <c:pt idx="171">
                  <c:v>10.071899999999999</c:v>
                </c:pt>
                <c:pt idx="172">
                  <c:v>0</c:v>
                </c:pt>
                <c:pt idx="173">
                  <c:v>0.01</c:v>
                </c:pt>
                <c:pt idx="174">
                  <c:v>12.845599999999999</c:v>
                </c:pt>
                <c:pt idx="175">
                  <c:v>20.3385</c:v>
                </c:pt>
                <c:pt idx="176">
                  <c:v>0</c:v>
                </c:pt>
                <c:pt idx="177">
                  <c:v>19.087599999999998</c:v>
                </c:pt>
                <c:pt idx="178">
                  <c:v>30.7776</c:v>
                </c:pt>
                <c:pt idx="179">
                  <c:v>2.05898</c:v>
                </c:pt>
                <c:pt idx="180">
                  <c:v>31.190899999999999</c:v>
                </c:pt>
                <c:pt idx="181">
                  <c:v>16.0654</c:v>
                </c:pt>
                <c:pt idx="182">
                  <c:v>45.877400000000002</c:v>
                </c:pt>
                <c:pt idx="183">
                  <c:v>0</c:v>
                </c:pt>
                <c:pt idx="184">
                  <c:v>0</c:v>
                </c:pt>
                <c:pt idx="185">
                  <c:v>0.01</c:v>
                </c:pt>
                <c:pt idx="186">
                  <c:v>0</c:v>
                </c:pt>
                <c:pt idx="187">
                  <c:v>25.310600000000001</c:v>
                </c:pt>
                <c:pt idx="188">
                  <c:v>11.3421</c:v>
                </c:pt>
                <c:pt idx="189">
                  <c:v>4.4020000000000001</c:v>
                </c:pt>
                <c:pt idx="190">
                  <c:v>59.895099999999999</c:v>
                </c:pt>
                <c:pt idx="191">
                  <c:v>23.352799999999998</c:v>
                </c:pt>
                <c:pt idx="192">
                  <c:v>26.511199999999999</c:v>
                </c:pt>
                <c:pt idx="193">
                  <c:v>13.559699999999999</c:v>
                </c:pt>
                <c:pt idx="194">
                  <c:v>29.555199999999999</c:v>
                </c:pt>
                <c:pt idx="195">
                  <c:v>25.730599999999999</c:v>
                </c:pt>
                <c:pt idx="196">
                  <c:v>0</c:v>
                </c:pt>
                <c:pt idx="197">
                  <c:v>0</c:v>
                </c:pt>
                <c:pt idx="198">
                  <c:v>12.8896</c:v>
                </c:pt>
                <c:pt idx="199">
                  <c:v>0</c:v>
                </c:pt>
                <c:pt idx="200">
                  <c:v>0.01</c:v>
                </c:pt>
                <c:pt idx="201">
                  <c:v>0</c:v>
                </c:pt>
                <c:pt idx="202">
                  <c:v>23.823699999999999</c:v>
                </c:pt>
                <c:pt idx="203">
                  <c:v>0</c:v>
                </c:pt>
                <c:pt idx="204">
                  <c:v>28.724900000000002</c:v>
                </c:pt>
                <c:pt idx="205">
                  <c:v>0.01</c:v>
                </c:pt>
                <c:pt idx="206">
                  <c:v>0</c:v>
                </c:pt>
                <c:pt idx="207">
                  <c:v>0.01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13.701700000000001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39.173900000000003</c:v>
                </c:pt>
                <c:pt idx="231">
                  <c:v>0</c:v>
                </c:pt>
                <c:pt idx="232">
                  <c:v>38.023600000000002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26.068000000000001</c:v>
                </c:pt>
                <c:pt idx="237">
                  <c:v>0</c:v>
                </c:pt>
                <c:pt idx="238">
                  <c:v>0</c:v>
                </c:pt>
                <c:pt idx="239">
                  <c:v>25.6995</c:v>
                </c:pt>
                <c:pt idx="240">
                  <c:v>0.01</c:v>
                </c:pt>
                <c:pt idx="241">
                  <c:v>32.369900000000001</c:v>
                </c:pt>
                <c:pt idx="242">
                  <c:v>0</c:v>
                </c:pt>
                <c:pt idx="243">
                  <c:v>8.5622900000000008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30.2134</c:v>
                </c:pt>
                <c:pt idx="257">
                  <c:v>0</c:v>
                </c:pt>
                <c:pt idx="258">
                  <c:v>0</c:v>
                </c:pt>
                <c:pt idx="259">
                  <c:v>8.8055400000000006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9.7885799999999996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4.8906900000000002</c:v>
                </c:pt>
                <c:pt idx="273">
                  <c:v>0</c:v>
                </c:pt>
                <c:pt idx="274">
                  <c:v>4.0129999999999999</c:v>
                </c:pt>
                <c:pt idx="275">
                  <c:v>0</c:v>
                </c:pt>
                <c:pt idx="276">
                  <c:v>0.01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7.5976900000000001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6.1050899999999997</c:v>
                </c:pt>
                <c:pt idx="290">
                  <c:v>18.3506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10.465999999999999</c:v>
                </c:pt>
                <c:pt idx="298">
                  <c:v>0</c:v>
                </c:pt>
                <c:pt idx="299">
                  <c:v>0.01</c:v>
                </c:pt>
                <c:pt idx="300">
                  <c:v>0</c:v>
                </c:pt>
                <c:pt idx="301">
                  <c:v>3.0434999999999999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6.6285999999999996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1.03146</c:v>
                </c:pt>
                <c:pt idx="330">
                  <c:v>0</c:v>
                </c:pt>
                <c:pt idx="331">
                  <c:v>1.41177</c:v>
                </c:pt>
                <c:pt idx="332">
                  <c:v>0</c:v>
                </c:pt>
                <c:pt idx="333">
                  <c:v>5.2049899999999996</c:v>
                </c:pt>
                <c:pt idx="334">
                  <c:v>0</c:v>
                </c:pt>
                <c:pt idx="335">
                  <c:v>2.4244400000000002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1.56501</c:v>
                </c:pt>
                <c:pt idx="346">
                  <c:v>4.6704499999999998</c:v>
                </c:pt>
                <c:pt idx="347">
                  <c:v>0</c:v>
                </c:pt>
                <c:pt idx="348">
                  <c:v>0.01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4.8179600000000002</c:v>
                </c:pt>
                <c:pt idx="355">
                  <c:v>0</c:v>
                </c:pt>
                <c:pt idx="356">
                  <c:v>1.377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21920"/>
        <c:axId val="191248000"/>
      </c:barChart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High</c:v>
                </c:pt>
              </c:strCache>
            </c:strRef>
          </c:tx>
          <c:marker>
            <c:symbol val="none"/>
          </c:marker>
          <c:val>
            <c:numRef>
              <c:f>Sheet1!$F$2:$F$367</c:f>
              <c:numCache>
                <c:formatCode>General</c:formatCode>
                <c:ptCount val="366"/>
                <c:pt idx="0">
                  <c:v>-1.34493</c:v>
                </c:pt>
                <c:pt idx="1">
                  <c:v>4.6471600000000004</c:v>
                </c:pt>
                <c:pt idx="2">
                  <c:v>2.22668</c:v>
                </c:pt>
                <c:pt idx="3">
                  <c:v>4.6712600000000002</c:v>
                </c:pt>
                <c:pt idx="4">
                  <c:v>-0.67276000000000002</c:v>
                </c:pt>
                <c:pt idx="5">
                  <c:v>-3.8278699999999999</c:v>
                </c:pt>
                <c:pt idx="6">
                  <c:v>0.48204599999999997</c:v>
                </c:pt>
                <c:pt idx="7">
                  <c:v>7.2094500000000004</c:v>
                </c:pt>
                <c:pt idx="8">
                  <c:v>3.9855299999999998</c:v>
                </c:pt>
                <c:pt idx="9">
                  <c:v>5.5069800000000004</c:v>
                </c:pt>
                <c:pt idx="10">
                  <c:v>1.7015499999999999</c:v>
                </c:pt>
                <c:pt idx="11">
                  <c:v>11.591200000000001</c:v>
                </c:pt>
                <c:pt idx="12">
                  <c:v>0.28179700000000002</c:v>
                </c:pt>
                <c:pt idx="13">
                  <c:v>-0.65261400000000003</c:v>
                </c:pt>
                <c:pt idx="14">
                  <c:v>13.823600000000001</c:v>
                </c:pt>
                <c:pt idx="15">
                  <c:v>3.2610100000000002</c:v>
                </c:pt>
                <c:pt idx="16">
                  <c:v>5.2586599999999999</c:v>
                </c:pt>
                <c:pt idx="17">
                  <c:v>1.2632000000000001</c:v>
                </c:pt>
                <c:pt idx="18">
                  <c:v>6.6699799999999998</c:v>
                </c:pt>
                <c:pt idx="19">
                  <c:v>-1.339</c:v>
                </c:pt>
                <c:pt idx="20">
                  <c:v>2.50698</c:v>
                </c:pt>
                <c:pt idx="21">
                  <c:v>8.4622200000000003</c:v>
                </c:pt>
                <c:pt idx="22">
                  <c:v>3.9623300000000001</c:v>
                </c:pt>
                <c:pt idx="23">
                  <c:v>0.38189200000000001</c:v>
                </c:pt>
                <c:pt idx="24">
                  <c:v>2.0349400000000002</c:v>
                </c:pt>
                <c:pt idx="25">
                  <c:v>7.9825699999999999</c:v>
                </c:pt>
                <c:pt idx="26">
                  <c:v>5.5712400000000004</c:v>
                </c:pt>
                <c:pt idx="27">
                  <c:v>5.7531699999999999</c:v>
                </c:pt>
                <c:pt idx="28">
                  <c:v>0.85250899999999996</c:v>
                </c:pt>
                <c:pt idx="29">
                  <c:v>1.35999</c:v>
                </c:pt>
                <c:pt idx="30">
                  <c:v>10.6173</c:v>
                </c:pt>
                <c:pt idx="31">
                  <c:v>5.0414099999999999</c:v>
                </c:pt>
                <c:pt idx="32">
                  <c:v>8.4773099999999992</c:v>
                </c:pt>
                <c:pt idx="33">
                  <c:v>7.5401499999999997</c:v>
                </c:pt>
                <c:pt idx="34">
                  <c:v>-1.1895199999999999</c:v>
                </c:pt>
                <c:pt idx="35">
                  <c:v>1.21604</c:v>
                </c:pt>
                <c:pt idx="36">
                  <c:v>7.0603199999999999</c:v>
                </c:pt>
                <c:pt idx="37">
                  <c:v>-0.88676600000000005</c:v>
                </c:pt>
                <c:pt idx="38">
                  <c:v>8.0422399999999996</c:v>
                </c:pt>
                <c:pt idx="39">
                  <c:v>6.59457</c:v>
                </c:pt>
                <c:pt idx="40">
                  <c:v>10.220599999999999</c:v>
                </c:pt>
                <c:pt idx="41">
                  <c:v>6.4045699999999997</c:v>
                </c:pt>
                <c:pt idx="42">
                  <c:v>10.1808</c:v>
                </c:pt>
                <c:pt idx="43">
                  <c:v>-1.3254600000000001</c:v>
                </c:pt>
                <c:pt idx="44">
                  <c:v>17.6556</c:v>
                </c:pt>
                <c:pt idx="45">
                  <c:v>-1.5234700000000001</c:v>
                </c:pt>
                <c:pt idx="46">
                  <c:v>2.98468</c:v>
                </c:pt>
                <c:pt idx="47">
                  <c:v>8.1032700000000002</c:v>
                </c:pt>
                <c:pt idx="48">
                  <c:v>-4.8502000000000001</c:v>
                </c:pt>
                <c:pt idx="49">
                  <c:v>6.46225</c:v>
                </c:pt>
                <c:pt idx="50">
                  <c:v>6.4841699999999998</c:v>
                </c:pt>
                <c:pt idx="51">
                  <c:v>8.8841800000000006</c:v>
                </c:pt>
                <c:pt idx="52">
                  <c:v>14.271000000000001</c:v>
                </c:pt>
                <c:pt idx="53">
                  <c:v>11.552099999999999</c:v>
                </c:pt>
                <c:pt idx="54">
                  <c:v>5.976</c:v>
                </c:pt>
                <c:pt idx="55">
                  <c:v>7.3287899999999997</c:v>
                </c:pt>
                <c:pt idx="56">
                  <c:v>8.2597000000000005</c:v>
                </c:pt>
                <c:pt idx="57">
                  <c:v>8.4318299999999997</c:v>
                </c:pt>
                <c:pt idx="58">
                  <c:v>2.9568099999999999</c:v>
                </c:pt>
                <c:pt idx="59">
                  <c:v>2.90069</c:v>
                </c:pt>
                <c:pt idx="60">
                  <c:v>5.43858</c:v>
                </c:pt>
                <c:pt idx="61">
                  <c:v>7.0503200000000001</c:v>
                </c:pt>
                <c:pt idx="62">
                  <c:v>9.6739099999999993</c:v>
                </c:pt>
                <c:pt idx="63">
                  <c:v>5.5189399999999997</c:v>
                </c:pt>
                <c:pt idx="64">
                  <c:v>0.69429200000000002</c:v>
                </c:pt>
                <c:pt idx="65">
                  <c:v>3.3927</c:v>
                </c:pt>
                <c:pt idx="66">
                  <c:v>9.7490199999999998</c:v>
                </c:pt>
                <c:pt idx="67">
                  <c:v>8.4162599999999994</c:v>
                </c:pt>
                <c:pt idx="68">
                  <c:v>6.4497200000000001</c:v>
                </c:pt>
                <c:pt idx="69">
                  <c:v>14.2113</c:v>
                </c:pt>
                <c:pt idx="70">
                  <c:v>5.85527</c:v>
                </c:pt>
                <c:pt idx="71">
                  <c:v>8.0391899999999996</c:v>
                </c:pt>
                <c:pt idx="72">
                  <c:v>10.597899999999999</c:v>
                </c:pt>
                <c:pt idx="73">
                  <c:v>6.4357800000000003</c:v>
                </c:pt>
                <c:pt idx="74">
                  <c:v>1.31382</c:v>
                </c:pt>
                <c:pt idx="75">
                  <c:v>12.601900000000001</c:v>
                </c:pt>
                <c:pt idx="76">
                  <c:v>2.0276299999999998</c:v>
                </c:pt>
                <c:pt idx="77">
                  <c:v>9.4786099999999998</c:v>
                </c:pt>
                <c:pt idx="78">
                  <c:v>17.978200000000001</c:v>
                </c:pt>
                <c:pt idx="79">
                  <c:v>5.99268</c:v>
                </c:pt>
                <c:pt idx="80">
                  <c:v>4.8186200000000001</c:v>
                </c:pt>
                <c:pt idx="81">
                  <c:v>15.5535</c:v>
                </c:pt>
                <c:pt idx="82">
                  <c:v>9.0738599999999998</c:v>
                </c:pt>
                <c:pt idx="83">
                  <c:v>5.0768199999999997</c:v>
                </c:pt>
                <c:pt idx="84">
                  <c:v>7.5196399999999999</c:v>
                </c:pt>
                <c:pt idx="85">
                  <c:v>13.490399999999999</c:v>
                </c:pt>
                <c:pt idx="86">
                  <c:v>11.999000000000001</c:v>
                </c:pt>
                <c:pt idx="87">
                  <c:v>14.9054</c:v>
                </c:pt>
                <c:pt idx="88">
                  <c:v>6.50258</c:v>
                </c:pt>
                <c:pt idx="89">
                  <c:v>19.044499999999999</c:v>
                </c:pt>
                <c:pt idx="90">
                  <c:v>15.800700000000001</c:v>
                </c:pt>
                <c:pt idx="91">
                  <c:v>14.920999999999999</c:v>
                </c:pt>
                <c:pt idx="92">
                  <c:v>18.108699999999999</c:v>
                </c:pt>
                <c:pt idx="93">
                  <c:v>16.4361</c:v>
                </c:pt>
                <c:pt idx="94">
                  <c:v>20.145700000000001</c:v>
                </c:pt>
                <c:pt idx="95">
                  <c:v>17.444400000000002</c:v>
                </c:pt>
                <c:pt idx="96">
                  <c:v>11.853999999999999</c:v>
                </c:pt>
                <c:pt idx="97">
                  <c:v>19.747399999999999</c:v>
                </c:pt>
                <c:pt idx="98">
                  <c:v>20.253900000000002</c:v>
                </c:pt>
                <c:pt idx="99">
                  <c:v>20.189299999999999</c:v>
                </c:pt>
                <c:pt idx="100">
                  <c:v>17.499700000000001</c:v>
                </c:pt>
                <c:pt idx="101">
                  <c:v>29.213200000000001</c:v>
                </c:pt>
                <c:pt idx="102">
                  <c:v>16.956499999999998</c:v>
                </c:pt>
                <c:pt idx="103">
                  <c:v>14.094200000000001</c:v>
                </c:pt>
                <c:pt idx="104">
                  <c:v>19.584900000000001</c:v>
                </c:pt>
                <c:pt idx="105">
                  <c:v>12.4177</c:v>
                </c:pt>
                <c:pt idx="106">
                  <c:v>23.200800000000001</c:v>
                </c:pt>
                <c:pt idx="107">
                  <c:v>17.810199999999998</c:v>
                </c:pt>
                <c:pt idx="108">
                  <c:v>14.991199999999999</c:v>
                </c:pt>
                <c:pt idx="109">
                  <c:v>20.9407</c:v>
                </c:pt>
                <c:pt idx="110">
                  <c:v>17.561900000000001</c:v>
                </c:pt>
                <c:pt idx="111">
                  <c:v>9.3064400000000003</c:v>
                </c:pt>
                <c:pt idx="112">
                  <c:v>14.744400000000001</c:v>
                </c:pt>
                <c:pt idx="113">
                  <c:v>14.7501</c:v>
                </c:pt>
                <c:pt idx="114">
                  <c:v>18.6463</c:v>
                </c:pt>
                <c:pt idx="115">
                  <c:v>23.273599999999998</c:v>
                </c:pt>
                <c:pt idx="116">
                  <c:v>21.9621</c:v>
                </c:pt>
                <c:pt idx="117">
                  <c:v>16.390799999999999</c:v>
                </c:pt>
                <c:pt idx="118">
                  <c:v>20.090299999999999</c:v>
                </c:pt>
                <c:pt idx="119">
                  <c:v>17.342600000000001</c:v>
                </c:pt>
                <c:pt idx="120">
                  <c:v>29.371300000000002</c:v>
                </c:pt>
                <c:pt idx="121">
                  <c:v>23.306000000000001</c:v>
                </c:pt>
                <c:pt idx="122">
                  <c:v>13.5814</c:v>
                </c:pt>
                <c:pt idx="123">
                  <c:v>22.2377</c:v>
                </c:pt>
                <c:pt idx="124">
                  <c:v>22.925699999999999</c:v>
                </c:pt>
                <c:pt idx="125">
                  <c:v>16.970300000000002</c:v>
                </c:pt>
                <c:pt idx="126">
                  <c:v>17.573</c:v>
                </c:pt>
                <c:pt idx="127">
                  <c:v>22.222999999999999</c:v>
                </c:pt>
                <c:pt idx="128">
                  <c:v>23.290800000000001</c:v>
                </c:pt>
                <c:pt idx="129">
                  <c:v>25.2576</c:v>
                </c:pt>
                <c:pt idx="130">
                  <c:v>18.627500000000001</c:v>
                </c:pt>
                <c:pt idx="131">
                  <c:v>19.492899999999999</c:v>
                </c:pt>
                <c:pt idx="132">
                  <c:v>17.988199999999999</c:v>
                </c:pt>
                <c:pt idx="133">
                  <c:v>19.076799999999999</c:v>
                </c:pt>
                <c:pt idx="134">
                  <c:v>17.334800000000001</c:v>
                </c:pt>
                <c:pt idx="135">
                  <c:v>15.086600000000001</c:v>
                </c:pt>
                <c:pt idx="136">
                  <c:v>13.2089</c:v>
                </c:pt>
                <c:pt idx="137">
                  <c:v>27.161799999999999</c:v>
                </c:pt>
                <c:pt idx="138">
                  <c:v>18.215599999999998</c:v>
                </c:pt>
                <c:pt idx="139">
                  <c:v>17.8825</c:v>
                </c:pt>
                <c:pt idx="140">
                  <c:v>16.141400000000001</c:v>
                </c:pt>
                <c:pt idx="141">
                  <c:v>16.0547</c:v>
                </c:pt>
                <c:pt idx="142">
                  <c:v>22.505500000000001</c:v>
                </c:pt>
                <c:pt idx="143">
                  <c:v>19.5809</c:v>
                </c:pt>
                <c:pt idx="144">
                  <c:v>25.473500000000001</c:v>
                </c:pt>
                <c:pt idx="145">
                  <c:v>17.6479</c:v>
                </c:pt>
                <c:pt idx="146">
                  <c:v>22.6297</c:v>
                </c:pt>
                <c:pt idx="147">
                  <c:v>29.467400000000001</c:v>
                </c:pt>
                <c:pt idx="148">
                  <c:v>21.797000000000001</c:v>
                </c:pt>
                <c:pt idx="149">
                  <c:v>25.342300000000002</c:v>
                </c:pt>
                <c:pt idx="150">
                  <c:v>21.7927</c:v>
                </c:pt>
                <c:pt idx="151">
                  <c:v>24.1279</c:v>
                </c:pt>
                <c:pt idx="152">
                  <c:v>24.5822</c:v>
                </c:pt>
                <c:pt idx="153">
                  <c:v>20.0852</c:v>
                </c:pt>
                <c:pt idx="154">
                  <c:v>27.7713</c:v>
                </c:pt>
                <c:pt idx="155">
                  <c:v>22.791499999999999</c:v>
                </c:pt>
                <c:pt idx="156">
                  <c:v>26.145600000000002</c:v>
                </c:pt>
                <c:pt idx="157">
                  <c:v>24.5579</c:v>
                </c:pt>
                <c:pt idx="158">
                  <c:v>22.886299999999999</c:v>
                </c:pt>
                <c:pt idx="159">
                  <c:v>22.5261</c:v>
                </c:pt>
                <c:pt idx="160">
                  <c:v>18.883800000000001</c:v>
                </c:pt>
                <c:pt idx="161">
                  <c:v>26.1435</c:v>
                </c:pt>
                <c:pt idx="162">
                  <c:v>18.465699999999998</c:v>
                </c:pt>
                <c:pt idx="163">
                  <c:v>30.940899999999999</c:v>
                </c:pt>
                <c:pt idx="164">
                  <c:v>22.454799999999999</c:v>
                </c:pt>
                <c:pt idx="165">
                  <c:v>24.794699999999999</c:v>
                </c:pt>
                <c:pt idx="166">
                  <c:v>22.744800000000001</c:v>
                </c:pt>
                <c:pt idx="167">
                  <c:v>22.499500000000001</c:v>
                </c:pt>
                <c:pt idx="168">
                  <c:v>16.420400000000001</c:v>
                </c:pt>
                <c:pt idx="169">
                  <c:v>19.2607</c:v>
                </c:pt>
                <c:pt idx="170">
                  <c:v>21.439</c:v>
                </c:pt>
                <c:pt idx="171">
                  <c:v>20.563300000000002</c:v>
                </c:pt>
                <c:pt idx="172">
                  <c:v>28.000699999999998</c:v>
                </c:pt>
                <c:pt idx="173">
                  <c:v>23.9438</c:v>
                </c:pt>
                <c:pt idx="174">
                  <c:v>20.892700000000001</c:v>
                </c:pt>
                <c:pt idx="175">
                  <c:v>22.0122</c:v>
                </c:pt>
                <c:pt idx="176">
                  <c:v>26.5105</c:v>
                </c:pt>
                <c:pt idx="177">
                  <c:v>25.5915</c:v>
                </c:pt>
                <c:pt idx="178">
                  <c:v>25.467099999999999</c:v>
                </c:pt>
                <c:pt idx="179">
                  <c:v>19.198499999999999</c:v>
                </c:pt>
                <c:pt idx="180">
                  <c:v>22.8323</c:v>
                </c:pt>
                <c:pt idx="181">
                  <c:v>23.081800000000001</c:v>
                </c:pt>
                <c:pt idx="182">
                  <c:v>21.9391</c:v>
                </c:pt>
                <c:pt idx="183">
                  <c:v>31.995699999999999</c:v>
                </c:pt>
                <c:pt idx="184">
                  <c:v>30.713200000000001</c:v>
                </c:pt>
                <c:pt idx="185">
                  <c:v>26.969200000000001</c:v>
                </c:pt>
                <c:pt idx="186">
                  <c:v>23.892399999999999</c:v>
                </c:pt>
                <c:pt idx="187">
                  <c:v>22.170400000000001</c:v>
                </c:pt>
                <c:pt idx="188">
                  <c:v>25.490600000000001</c:v>
                </c:pt>
                <c:pt idx="189">
                  <c:v>23.424900000000001</c:v>
                </c:pt>
                <c:pt idx="190">
                  <c:v>23.749099999999999</c:v>
                </c:pt>
                <c:pt idx="191">
                  <c:v>22.594200000000001</c:v>
                </c:pt>
                <c:pt idx="192">
                  <c:v>29.811499999999999</c:v>
                </c:pt>
                <c:pt idx="193">
                  <c:v>20.769600000000001</c:v>
                </c:pt>
                <c:pt idx="194">
                  <c:v>23.570499999999999</c:v>
                </c:pt>
                <c:pt idx="195">
                  <c:v>23.712</c:v>
                </c:pt>
                <c:pt idx="196">
                  <c:v>33.220599999999997</c:v>
                </c:pt>
                <c:pt idx="197">
                  <c:v>29.7029</c:v>
                </c:pt>
                <c:pt idx="198">
                  <c:v>29.0581</c:v>
                </c:pt>
                <c:pt idx="199">
                  <c:v>32.3748</c:v>
                </c:pt>
                <c:pt idx="200">
                  <c:v>26.533899999999999</c:v>
                </c:pt>
                <c:pt idx="201">
                  <c:v>29.4314</c:v>
                </c:pt>
                <c:pt idx="202">
                  <c:v>30.544499999999999</c:v>
                </c:pt>
                <c:pt idx="203">
                  <c:v>26.232299999999999</c:v>
                </c:pt>
                <c:pt idx="204">
                  <c:v>28.94</c:v>
                </c:pt>
                <c:pt idx="205">
                  <c:v>25.7181</c:v>
                </c:pt>
                <c:pt idx="206">
                  <c:v>28.703399999999998</c:v>
                </c:pt>
                <c:pt idx="207">
                  <c:v>32.985599999999998</c:v>
                </c:pt>
                <c:pt idx="208">
                  <c:v>27.432400000000001</c:v>
                </c:pt>
                <c:pt idx="209">
                  <c:v>27.912299999999998</c:v>
                </c:pt>
                <c:pt idx="210">
                  <c:v>35.135800000000003</c:v>
                </c:pt>
                <c:pt idx="211">
                  <c:v>31.1554</c:v>
                </c:pt>
                <c:pt idx="212">
                  <c:v>33.696899999999999</c:v>
                </c:pt>
                <c:pt idx="213">
                  <c:v>30.866299999999999</c:v>
                </c:pt>
                <c:pt idx="214">
                  <c:v>32.710599999999999</c:v>
                </c:pt>
                <c:pt idx="215">
                  <c:v>33.545099999999998</c:v>
                </c:pt>
                <c:pt idx="216">
                  <c:v>25.165099999999999</c:v>
                </c:pt>
                <c:pt idx="217">
                  <c:v>24.8032</c:v>
                </c:pt>
                <c:pt idx="218">
                  <c:v>29.923500000000001</c:v>
                </c:pt>
                <c:pt idx="219">
                  <c:v>27.598500000000001</c:v>
                </c:pt>
                <c:pt idx="220">
                  <c:v>31.791899999999998</c:v>
                </c:pt>
                <c:pt idx="221">
                  <c:v>30.296800000000001</c:v>
                </c:pt>
                <c:pt idx="222">
                  <c:v>26.716100000000001</c:v>
                </c:pt>
                <c:pt idx="223">
                  <c:v>33.238599999999998</c:v>
                </c:pt>
                <c:pt idx="224">
                  <c:v>30.053899999999999</c:v>
                </c:pt>
                <c:pt idx="225">
                  <c:v>30.8446</c:v>
                </c:pt>
                <c:pt idx="226">
                  <c:v>29.331</c:v>
                </c:pt>
                <c:pt idx="227">
                  <c:v>29.068200000000001</c:v>
                </c:pt>
                <c:pt idx="228">
                  <c:v>29.223800000000001</c:v>
                </c:pt>
                <c:pt idx="229">
                  <c:v>20.104399999999998</c:v>
                </c:pt>
                <c:pt idx="230">
                  <c:v>19.914100000000001</c:v>
                </c:pt>
                <c:pt idx="231">
                  <c:v>29.5062</c:v>
                </c:pt>
                <c:pt idx="232">
                  <c:v>21.998899999999999</c:v>
                </c:pt>
                <c:pt idx="233">
                  <c:v>26.7133</c:v>
                </c:pt>
                <c:pt idx="234">
                  <c:v>25.6127</c:v>
                </c:pt>
                <c:pt idx="235">
                  <c:v>29.615200000000002</c:v>
                </c:pt>
                <c:pt idx="236">
                  <c:v>24.407499999999999</c:v>
                </c:pt>
                <c:pt idx="237">
                  <c:v>30.520499999999998</c:v>
                </c:pt>
                <c:pt idx="238">
                  <c:v>24.029800000000002</c:v>
                </c:pt>
                <c:pt idx="239">
                  <c:v>22.101199999999999</c:v>
                </c:pt>
                <c:pt idx="240">
                  <c:v>28.021699999999999</c:v>
                </c:pt>
                <c:pt idx="241">
                  <c:v>23.378699999999998</c:v>
                </c:pt>
                <c:pt idx="242">
                  <c:v>24.272200000000002</c:v>
                </c:pt>
                <c:pt idx="243">
                  <c:v>20.159300000000002</c:v>
                </c:pt>
                <c:pt idx="244">
                  <c:v>28.044</c:v>
                </c:pt>
                <c:pt idx="245">
                  <c:v>19.423400000000001</c:v>
                </c:pt>
                <c:pt idx="246">
                  <c:v>26.371600000000001</c:v>
                </c:pt>
                <c:pt idx="247">
                  <c:v>23.2682</c:v>
                </c:pt>
                <c:pt idx="248">
                  <c:v>23.593399999999999</c:v>
                </c:pt>
                <c:pt idx="249">
                  <c:v>29.9024</c:v>
                </c:pt>
                <c:pt idx="250">
                  <c:v>25.339500000000001</c:v>
                </c:pt>
                <c:pt idx="251">
                  <c:v>21.603400000000001</c:v>
                </c:pt>
                <c:pt idx="252">
                  <c:v>19.315000000000001</c:v>
                </c:pt>
                <c:pt idx="253">
                  <c:v>27.3429</c:v>
                </c:pt>
                <c:pt idx="254">
                  <c:v>31.858699999999999</c:v>
                </c:pt>
                <c:pt idx="255">
                  <c:v>20.326000000000001</c:v>
                </c:pt>
                <c:pt idx="256">
                  <c:v>18.555</c:v>
                </c:pt>
                <c:pt idx="257">
                  <c:v>23.152000000000001</c:v>
                </c:pt>
                <c:pt idx="258">
                  <c:v>25.880099999999999</c:v>
                </c:pt>
                <c:pt idx="259">
                  <c:v>17.973199999999999</c:v>
                </c:pt>
                <c:pt idx="260">
                  <c:v>23.323399999999999</c:v>
                </c:pt>
                <c:pt idx="261">
                  <c:v>27.243200000000002</c:v>
                </c:pt>
                <c:pt idx="262">
                  <c:v>22.7819</c:v>
                </c:pt>
                <c:pt idx="263">
                  <c:v>26.5214</c:v>
                </c:pt>
                <c:pt idx="264">
                  <c:v>25.279499999999999</c:v>
                </c:pt>
                <c:pt idx="265">
                  <c:v>24.1511</c:v>
                </c:pt>
                <c:pt idx="266">
                  <c:v>28.772200000000002</c:v>
                </c:pt>
                <c:pt idx="267">
                  <c:v>29.971900000000002</c:v>
                </c:pt>
                <c:pt idx="268">
                  <c:v>15.6005</c:v>
                </c:pt>
                <c:pt idx="269">
                  <c:v>23.1569</c:v>
                </c:pt>
                <c:pt idx="270">
                  <c:v>26.962</c:v>
                </c:pt>
                <c:pt idx="271">
                  <c:v>27.0471</c:v>
                </c:pt>
                <c:pt idx="272">
                  <c:v>18.127500000000001</c:v>
                </c:pt>
                <c:pt idx="273">
                  <c:v>25.4452</c:v>
                </c:pt>
                <c:pt idx="274">
                  <c:v>15.7385</c:v>
                </c:pt>
                <c:pt idx="275">
                  <c:v>31.257200000000001</c:v>
                </c:pt>
                <c:pt idx="276">
                  <c:v>14.6111</c:v>
                </c:pt>
                <c:pt idx="277">
                  <c:v>24.837299999999999</c:v>
                </c:pt>
                <c:pt idx="278">
                  <c:v>20.720099999999999</c:v>
                </c:pt>
                <c:pt idx="279">
                  <c:v>21.6174</c:v>
                </c:pt>
                <c:pt idx="280">
                  <c:v>25.139099999999999</c:v>
                </c:pt>
                <c:pt idx="281">
                  <c:v>16.407499999999999</c:v>
                </c:pt>
                <c:pt idx="282">
                  <c:v>22.053000000000001</c:v>
                </c:pt>
                <c:pt idx="283">
                  <c:v>18.4618</c:v>
                </c:pt>
                <c:pt idx="284">
                  <c:v>11.784599999999999</c:v>
                </c:pt>
                <c:pt idx="285">
                  <c:v>19.576599999999999</c:v>
                </c:pt>
                <c:pt idx="286">
                  <c:v>15.864599999999999</c:v>
                </c:pt>
                <c:pt idx="287">
                  <c:v>26.095199999999998</c:v>
                </c:pt>
                <c:pt idx="288">
                  <c:v>21.4696</c:v>
                </c:pt>
                <c:pt idx="289">
                  <c:v>11.4269</c:v>
                </c:pt>
                <c:pt idx="290">
                  <c:v>10.925599999999999</c:v>
                </c:pt>
                <c:pt idx="291">
                  <c:v>15.203099999999999</c:v>
                </c:pt>
                <c:pt idx="292">
                  <c:v>15.896699999999999</c:v>
                </c:pt>
                <c:pt idx="293">
                  <c:v>20.581199999999999</c:v>
                </c:pt>
                <c:pt idx="294">
                  <c:v>15.5337</c:v>
                </c:pt>
                <c:pt idx="295">
                  <c:v>26.0547</c:v>
                </c:pt>
                <c:pt idx="296">
                  <c:v>18.878299999999999</c:v>
                </c:pt>
                <c:pt idx="297">
                  <c:v>5.6617899999999999</c:v>
                </c:pt>
                <c:pt idx="298">
                  <c:v>14.725199999999999</c:v>
                </c:pt>
                <c:pt idx="299">
                  <c:v>12.7479</c:v>
                </c:pt>
                <c:pt idx="300">
                  <c:v>17.03</c:v>
                </c:pt>
                <c:pt idx="301">
                  <c:v>8.9309200000000004</c:v>
                </c:pt>
                <c:pt idx="302">
                  <c:v>14.042299999999999</c:v>
                </c:pt>
                <c:pt idx="303">
                  <c:v>16.120200000000001</c:v>
                </c:pt>
                <c:pt idx="304">
                  <c:v>20.515999999999998</c:v>
                </c:pt>
                <c:pt idx="305">
                  <c:v>8.3137299999999996</c:v>
                </c:pt>
                <c:pt idx="306">
                  <c:v>22.565799999999999</c:v>
                </c:pt>
                <c:pt idx="307">
                  <c:v>0.25170199999999998</c:v>
                </c:pt>
                <c:pt idx="308">
                  <c:v>15.872</c:v>
                </c:pt>
                <c:pt idx="309">
                  <c:v>15.153499999999999</c:v>
                </c:pt>
                <c:pt idx="310">
                  <c:v>17.040099999999999</c:v>
                </c:pt>
                <c:pt idx="311">
                  <c:v>15.599500000000001</c:v>
                </c:pt>
                <c:pt idx="312">
                  <c:v>17.281600000000001</c:v>
                </c:pt>
                <c:pt idx="313">
                  <c:v>15.192600000000001</c:v>
                </c:pt>
                <c:pt idx="314">
                  <c:v>2.75562</c:v>
                </c:pt>
                <c:pt idx="315">
                  <c:v>12.368399999999999</c:v>
                </c:pt>
                <c:pt idx="316">
                  <c:v>6.9843099999999998</c:v>
                </c:pt>
                <c:pt idx="317">
                  <c:v>11.8889</c:v>
                </c:pt>
                <c:pt idx="318">
                  <c:v>9.8242499999999993</c:v>
                </c:pt>
                <c:pt idx="319">
                  <c:v>11.1898</c:v>
                </c:pt>
                <c:pt idx="320">
                  <c:v>6.2046599999999996</c:v>
                </c:pt>
                <c:pt idx="321">
                  <c:v>3.6868799999999999</c:v>
                </c:pt>
                <c:pt idx="322">
                  <c:v>16.773299999999999</c:v>
                </c:pt>
                <c:pt idx="323">
                  <c:v>3.2950900000000001</c:v>
                </c:pt>
                <c:pt idx="324">
                  <c:v>1.5990599999999999</c:v>
                </c:pt>
                <c:pt idx="325">
                  <c:v>3.6951800000000001</c:v>
                </c:pt>
                <c:pt idx="326">
                  <c:v>22.168900000000001</c:v>
                </c:pt>
                <c:pt idx="327">
                  <c:v>5.2125599999999999</c:v>
                </c:pt>
                <c:pt idx="328">
                  <c:v>6.29915</c:v>
                </c:pt>
                <c:pt idx="329">
                  <c:v>4.2111000000000001</c:v>
                </c:pt>
                <c:pt idx="330">
                  <c:v>8.2226900000000001</c:v>
                </c:pt>
                <c:pt idx="331">
                  <c:v>3.69651</c:v>
                </c:pt>
                <c:pt idx="332">
                  <c:v>8.6932100000000005</c:v>
                </c:pt>
                <c:pt idx="333">
                  <c:v>3.2368800000000002</c:v>
                </c:pt>
                <c:pt idx="334">
                  <c:v>8.0696600000000007</c:v>
                </c:pt>
                <c:pt idx="335">
                  <c:v>6.9681800000000003</c:v>
                </c:pt>
                <c:pt idx="336">
                  <c:v>5.0637600000000003</c:v>
                </c:pt>
                <c:pt idx="337">
                  <c:v>12.1204</c:v>
                </c:pt>
                <c:pt idx="338">
                  <c:v>7.7453200000000004</c:v>
                </c:pt>
                <c:pt idx="339">
                  <c:v>4.0306199999999999</c:v>
                </c:pt>
                <c:pt idx="340">
                  <c:v>3.4769899999999998</c:v>
                </c:pt>
                <c:pt idx="341">
                  <c:v>6.6735600000000002</c:v>
                </c:pt>
                <c:pt idx="342">
                  <c:v>7.3370800000000003</c:v>
                </c:pt>
                <c:pt idx="343">
                  <c:v>3.9529899999999998</c:v>
                </c:pt>
                <c:pt idx="344">
                  <c:v>4.78864</c:v>
                </c:pt>
                <c:pt idx="345">
                  <c:v>1.90212</c:v>
                </c:pt>
                <c:pt idx="346">
                  <c:v>5.77182</c:v>
                </c:pt>
                <c:pt idx="347">
                  <c:v>9.3932699999999993</c:v>
                </c:pt>
                <c:pt idx="348">
                  <c:v>7.8051599999999999</c:v>
                </c:pt>
                <c:pt idx="349">
                  <c:v>6.2231199999999998</c:v>
                </c:pt>
                <c:pt idx="350">
                  <c:v>3.9066000000000001</c:v>
                </c:pt>
                <c:pt idx="351">
                  <c:v>7.17835</c:v>
                </c:pt>
                <c:pt idx="352">
                  <c:v>8.9184699999999992</c:v>
                </c:pt>
                <c:pt idx="353">
                  <c:v>0.37776399999999999</c:v>
                </c:pt>
                <c:pt idx="354">
                  <c:v>2.04813</c:v>
                </c:pt>
                <c:pt idx="355">
                  <c:v>4.52989</c:v>
                </c:pt>
                <c:pt idx="356">
                  <c:v>2.4246300000000001</c:v>
                </c:pt>
                <c:pt idx="357">
                  <c:v>5.1946399999999997</c:v>
                </c:pt>
                <c:pt idx="358">
                  <c:v>3.9615399999999998</c:v>
                </c:pt>
                <c:pt idx="359">
                  <c:v>6.3021799999999999</c:v>
                </c:pt>
                <c:pt idx="360">
                  <c:v>4.2118900000000004</c:v>
                </c:pt>
                <c:pt idx="361">
                  <c:v>6.8618899999999998</c:v>
                </c:pt>
                <c:pt idx="362">
                  <c:v>1.9677199999999999</c:v>
                </c:pt>
                <c:pt idx="363">
                  <c:v>5.7131999999999996</c:v>
                </c:pt>
                <c:pt idx="364">
                  <c:v>-4.4545300000000001</c:v>
                </c:pt>
                <c:pt idx="365">
                  <c:v>2.3019099999999999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Low</c:v>
                </c:pt>
              </c:strCache>
            </c:strRef>
          </c:tx>
          <c:marker>
            <c:symbol val="none"/>
          </c:marker>
          <c:val>
            <c:numRef>
              <c:f>Sheet1!$G$2:$G$367</c:f>
              <c:numCache>
                <c:formatCode>General</c:formatCode>
                <c:ptCount val="366"/>
                <c:pt idx="0">
                  <c:v>-7.9328900000000004</c:v>
                </c:pt>
                <c:pt idx="1">
                  <c:v>-7.2999900000000002</c:v>
                </c:pt>
                <c:pt idx="2">
                  <c:v>-2.2418</c:v>
                </c:pt>
                <c:pt idx="3">
                  <c:v>-3.6095799999999998</c:v>
                </c:pt>
                <c:pt idx="4">
                  <c:v>-9.4427500000000002</c:v>
                </c:pt>
                <c:pt idx="5">
                  <c:v>-3.8278699999999999</c:v>
                </c:pt>
                <c:pt idx="6">
                  <c:v>-13.3329</c:v>
                </c:pt>
                <c:pt idx="7">
                  <c:v>-8.8745899999999995</c:v>
                </c:pt>
                <c:pt idx="8">
                  <c:v>-17.158899999999999</c:v>
                </c:pt>
                <c:pt idx="9">
                  <c:v>-7.4939799999999996</c:v>
                </c:pt>
                <c:pt idx="10">
                  <c:v>-7.25495</c:v>
                </c:pt>
                <c:pt idx="11">
                  <c:v>-2.1797599999999999</c:v>
                </c:pt>
                <c:pt idx="12">
                  <c:v>-5.0796599999999996</c:v>
                </c:pt>
                <c:pt idx="13">
                  <c:v>-4.3325899999999997</c:v>
                </c:pt>
                <c:pt idx="14">
                  <c:v>-8.2012499999999999</c:v>
                </c:pt>
                <c:pt idx="15">
                  <c:v>-5.31203</c:v>
                </c:pt>
                <c:pt idx="16">
                  <c:v>-12.960900000000001</c:v>
                </c:pt>
                <c:pt idx="17">
                  <c:v>-10.3431</c:v>
                </c:pt>
                <c:pt idx="18">
                  <c:v>-6.9771999999999998</c:v>
                </c:pt>
                <c:pt idx="19">
                  <c:v>-10.842000000000001</c:v>
                </c:pt>
                <c:pt idx="20">
                  <c:v>-11.6897</c:v>
                </c:pt>
                <c:pt idx="21">
                  <c:v>-7.7754399999999997</c:v>
                </c:pt>
                <c:pt idx="22">
                  <c:v>-2.7156600000000002</c:v>
                </c:pt>
                <c:pt idx="23">
                  <c:v>0.38189200000000001</c:v>
                </c:pt>
                <c:pt idx="24">
                  <c:v>-6.7984799999999996</c:v>
                </c:pt>
                <c:pt idx="25">
                  <c:v>-6.4729000000000001</c:v>
                </c:pt>
                <c:pt idx="26">
                  <c:v>-10.716100000000001</c:v>
                </c:pt>
                <c:pt idx="27">
                  <c:v>-10.659700000000001</c:v>
                </c:pt>
                <c:pt idx="28">
                  <c:v>-9.5264600000000002</c:v>
                </c:pt>
                <c:pt idx="29">
                  <c:v>-4.3365499999999999</c:v>
                </c:pt>
                <c:pt idx="30">
                  <c:v>-3.99892</c:v>
                </c:pt>
                <c:pt idx="31">
                  <c:v>-8.7474399999999992</c:v>
                </c:pt>
                <c:pt idx="32">
                  <c:v>-8.2062200000000001</c:v>
                </c:pt>
                <c:pt idx="33">
                  <c:v>0.47795399999999999</c:v>
                </c:pt>
                <c:pt idx="34">
                  <c:v>-1.1895199999999999</c:v>
                </c:pt>
                <c:pt idx="35">
                  <c:v>-10.717599999999999</c:v>
                </c:pt>
                <c:pt idx="36">
                  <c:v>-1.3479300000000001</c:v>
                </c:pt>
                <c:pt idx="37">
                  <c:v>-7.9826800000000002</c:v>
                </c:pt>
                <c:pt idx="38">
                  <c:v>-4.2789400000000004</c:v>
                </c:pt>
                <c:pt idx="39">
                  <c:v>-6.0115400000000001</c:v>
                </c:pt>
                <c:pt idx="40">
                  <c:v>-5.6593299999999997</c:v>
                </c:pt>
                <c:pt idx="41">
                  <c:v>-0.258268</c:v>
                </c:pt>
                <c:pt idx="42">
                  <c:v>-1.8997599999999999</c:v>
                </c:pt>
                <c:pt idx="43">
                  <c:v>-1.3254600000000001</c:v>
                </c:pt>
                <c:pt idx="44">
                  <c:v>-0.78820299999999999</c:v>
                </c:pt>
                <c:pt idx="45">
                  <c:v>-1.5234700000000001</c:v>
                </c:pt>
                <c:pt idx="46">
                  <c:v>0.62842799999999999</c:v>
                </c:pt>
                <c:pt idx="47">
                  <c:v>-3.6819000000000002</c:v>
                </c:pt>
                <c:pt idx="48">
                  <c:v>-8.4503699999999995</c:v>
                </c:pt>
                <c:pt idx="49">
                  <c:v>-6.3007400000000002</c:v>
                </c:pt>
                <c:pt idx="50">
                  <c:v>-5.91662</c:v>
                </c:pt>
                <c:pt idx="51">
                  <c:v>2.6122399999999999</c:v>
                </c:pt>
                <c:pt idx="52">
                  <c:v>4.6027100000000001</c:v>
                </c:pt>
                <c:pt idx="53">
                  <c:v>-9.9501399999999993</c:v>
                </c:pt>
                <c:pt idx="54">
                  <c:v>-3.8546999999999998</c:v>
                </c:pt>
                <c:pt idx="55">
                  <c:v>-3.0109599999999999</c:v>
                </c:pt>
                <c:pt idx="56">
                  <c:v>1.2224900000000001</c:v>
                </c:pt>
                <c:pt idx="57">
                  <c:v>-4.27285</c:v>
                </c:pt>
                <c:pt idx="58">
                  <c:v>-9.4587800000000009</c:v>
                </c:pt>
                <c:pt idx="59">
                  <c:v>-2.7128399999999999</c:v>
                </c:pt>
                <c:pt idx="60">
                  <c:v>-1.6491400000000001</c:v>
                </c:pt>
                <c:pt idx="61">
                  <c:v>-13.3651</c:v>
                </c:pt>
                <c:pt idx="62">
                  <c:v>-7.3968699999999998</c:v>
                </c:pt>
                <c:pt idx="63">
                  <c:v>-6.0413899999999998</c:v>
                </c:pt>
                <c:pt idx="64">
                  <c:v>-1.5131300000000001</c:v>
                </c:pt>
                <c:pt idx="65">
                  <c:v>-4.1789100000000001</c:v>
                </c:pt>
                <c:pt idx="66">
                  <c:v>-0.42054599999999998</c:v>
                </c:pt>
                <c:pt idx="67">
                  <c:v>-4.7824299999999997</c:v>
                </c:pt>
                <c:pt idx="68">
                  <c:v>0.63006300000000004</c:v>
                </c:pt>
                <c:pt idx="69">
                  <c:v>5.2255099999999999</c:v>
                </c:pt>
                <c:pt idx="70">
                  <c:v>5.85527</c:v>
                </c:pt>
                <c:pt idx="71">
                  <c:v>-5.1143200000000002</c:v>
                </c:pt>
                <c:pt idx="72">
                  <c:v>3.5927199999999999</c:v>
                </c:pt>
                <c:pt idx="73">
                  <c:v>-3.8522099999999999</c:v>
                </c:pt>
                <c:pt idx="74">
                  <c:v>1.31382</c:v>
                </c:pt>
                <c:pt idx="75">
                  <c:v>-3.2390400000000001</c:v>
                </c:pt>
                <c:pt idx="76">
                  <c:v>1.09206</c:v>
                </c:pt>
                <c:pt idx="77">
                  <c:v>-7.4473799999999999</c:v>
                </c:pt>
                <c:pt idx="78">
                  <c:v>-0.31350899999999998</c:v>
                </c:pt>
                <c:pt idx="79">
                  <c:v>-2.8008000000000002</c:v>
                </c:pt>
                <c:pt idx="80">
                  <c:v>4.8186200000000001</c:v>
                </c:pt>
                <c:pt idx="81">
                  <c:v>-1.1321000000000001</c:v>
                </c:pt>
                <c:pt idx="82">
                  <c:v>-7.9770000000000003</c:v>
                </c:pt>
                <c:pt idx="83">
                  <c:v>2.43031</c:v>
                </c:pt>
                <c:pt idx="84">
                  <c:v>2.59613</c:v>
                </c:pt>
                <c:pt idx="85">
                  <c:v>8.7758400000000005</c:v>
                </c:pt>
                <c:pt idx="86">
                  <c:v>0.67909799999999998</c:v>
                </c:pt>
                <c:pt idx="87">
                  <c:v>-1.3573900000000001</c:v>
                </c:pt>
                <c:pt idx="88">
                  <c:v>2.7264200000000001</c:v>
                </c:pt>
                <c:pt idx="89">
                  <c:v>3.9473699999999998</c:v>
                </c:pt>
                <c:pt idx="90">
                  <c:v>-1.04217</c:v>
                </c:pt>
                <c:pt idx="91">
                  <c:v>5.9040800000000004</c:v>
                </c:pt>
                <c:pt idx="92">
                  <c:v>9.6161799999999999</c:v>
                </c:pt>
                <c:pt idx="93">
                  <c:v>-1.11911</c:v>
                </c:pt>
                <c:pt idx="94">
                  <c:v>-1.1307199999999999</c:v>
                </c:pt>
                <c:pt idx="95">
                  <c:v>-0.86741900000000005</c:v>
                </c:pt>
                <c:pt idx="96">
                  <c:v>1.9481900000000001</c:v>
                </c:pt>
                <c:pt idx="97">
                  <c:v>0.76894099999999999</c:v>
                </c:pt>
                <c:pt idx="98">
                  <c:v>-2.2967</c:v>
                </c:pt>
                <c:pt idx="99">
                  <c:v>3.8476499999999998</c:v>
                </c:pt>
                <c:pt idx="100">
                  <c:v>-0.27773700000000001</c:v>
                </c:pt>
                <c:pt idx="101">
                  <c:v>6.1571100000000003</c:v>
                </c:pt>
                <c:pt idx="102">
                  <c:v>4.0225400000000002</c:v>
                </c:pt>
                <c:pt idx="103">
                  <c:v>-1.8259799999999999</c:v>
                </c:pt>
                <c:pt idx="104">
                  <c:v>3.5743499999999999</c:v>
                </c:pt>
                <c:pt idx="105">
                  <c:v>-0.832596</c:v>
                </c:pt>
                <c:pt idx="106">
                  <c:v>12.053900000000001</c:v>
                </c:pt>
                <c:pt idx="107">
                  <c:v>7.7184400000000002</c:v>
                </c:pt>
                <c:pt idx="108">
                  <c:v>11.586</c:v>
                </c:pt>
                <c:pt idx="109">
                  <c:v>4.8541800000000004</c:v>
                </c:pt>
                <c:pt idx="110">
                  <c:v>7.7904200000000001</c:v>
                </c:pt>
                <c:pt idx="111">
                  <c:v>9.1837400000000002</c:v>
                </c:pt>
                <c:pt idx="112">
                  <c:v>5.3000699999999998</c:v>
                </c:pt>
                <c:pt idx="113">
                  <c:v>0.72957300000000003</c:v>
                </c:pt>
                <c:pt idx="114">
                  <c:v>10.587400000000001</c:v>
                </c:pt>
                <c:pt idx="115">
                  <c:v>8.7384799999999991</c:v>
                </c:pt>
                <c:pt idx="116">
                  <c:v>9.0738800000000008</c:v>
                </c:pt>
                <c:pt idx="117">
                  <c:v>8.0063499999999994</c:v>
                </c:pt>
                <c:pt idx="118">
                  <c:v>3.6370900000000002</c:v>
                </c:pt>
                <c:pt idx="119">
                  <c:v>6.0855699999999997</c:v>
                </c:pt>
                <c:pt idx="120">
                  <c:v>1.1762600000000001</c:v>
                </c:pt>
                <c:pt idx="121">
                  <c:v>23.306000000000001</c:v>
                </c:pt>
                <c:pt idx="122">
                  <c:v>6.2213599999999998</c:v>
                </c:pt>
                <c:pt idx="123">
                  <c:v>11.584</c:v>
                </c:pt>
                <c:pt idx="124">
                  <c:v>12.4178</c:v>
                </c:pt>
                <c:pt idx="125">
                  <c:v>10.905799999999999</c:v>
                </c:pt>
                <c:pt idx="126">
                  <c:v>11.426</c:v>
                </c:pt>
                <c:pt idx="127">
                  <c:v>16.749300000000002</c:v>
                </c:pt>
                <c:pt idx="128">
                  <c:v>9.15733</c:v>
                </c:pt>
                <c:pt idx="129">
                  <c:v>11.1449</c:v>
                </c:pt>
                <c:pt idx="130">
                  <c:v>13.071400000000001</c:v>
                </c:pt>
                <c:pt idx="131">
                  <c:v>6.6272399999999996</c:v>
                </c:pt>
                <c:pt idx="132">
                  <c:v>9.7049900000000004</c:v>
                </c:pt>
                <c:pt idx="133">
                  <c:v>13.2066</c:v>
                </c:pt>
                <c:pt idx="134">
                  <c:v>6.8980499999999996</c:v>
                </c:pt>
                <c:pt idx="135">
                  <c:v>15.086600000000001</c:v>
                </c:pt>
                <c:pt idx="136">
                  <c:v>8.7047799999999995</c:v>
                </c:pt>
                <c:pt idx="137">
                  <c:v>13.6389</c:v>
                </c:pt>
                <c:pt idx="138">
                  <c:v>18.215599999999998</c:v>
                </c:pt>
                <c:pt idx="139">
                  <c:v>4.9417400000000002</c:v>
                </c:pt>
                <c:pt idx="140">
                  <c:v>14.7065</c:v>
                </c:pt>
                <c:pt idx="141">
                  <c:v>16.008800000000001</c:v>
                </c:pt>
                <c:pt idx="142">
                  <c:v>10.7285</c:v>
                </c:pt>
                <c:pt idx="143">
                  <c:v>19.5809</c:v>
                </c:pt>
                <c:pt idx="144">
                  <c:v>13.2437</c:v>
                </c:pt>
                <c:pt idx="145">
                  <c:v>16.296299999999999</c:v>
                </c:pt>
                <c:pt idx="146">
                  <c:v>16.055399999999999</c:v>
                </c:pt>
                <c:pt idx="147">
                  <c:v>17.811399999999999</c:v>
                </c:pt>
                <c:pt idx="148">
                  <c:v>14.2719</c:v>
                </c:pt>
                <c:pt idx="149">
                  <c:v>18.5505</c:v>
                </c:pt>
                <c:pt idx="150">
                  <c:v>12.6555</c:v>
                </c:pt>
                <c:pt idx="151">
                  <c:v>15.278499999999999</c:v>
                </c:pt>
                <c:pt idx="152">
                  <c:v>10.694000000000001</c:v>
                </c:pt>
                <c:pt idx="153">
                  <c:v>20.0852</c:v>
                </c:pt>
                <c:pt idx="154">
                  <c:v>17.828199999999999</c:v>
                </c:pt>
                <c:pt idx="155">
                  <c:v>16.217199999999998</c:v>
                </c:pt>
                <c:pt idx="156">
                  <c:v>14.366400000000001</c:v>
                </c:pt>
                <c:pt idx="157">
                  <c:v>18.702200000000001</c:v>
                </c:pt>
                <c:pt idx="158">
                  <c:v>18.268999999999998</c:v>
                </c:pt>
                <c:pt idx="159">
                  <c:v>17.057300000000001</c:v>
                </c:pt>
                <c:pt idx="160">
                  <c:v>16.434100000000001</c:v>
                </c:pt>
                <c:pt idx="161">
                  <c:v>14.415699999999999</c:v>
                </c:pt>
                <c:pt idx="162">
                  <c:v>18.027000000000001</c:v>
                </c:pt>
                <c:pt idx="163">
                  <c:v>20.335799999999999</c:v>
                </c:pt>
                <c:pt idx="164">
                  <c:v>22.454799999999999</c:v>
                </c:pt>
                <c:pt idx="165">
                  <c:v>15.895</c:v>
                </c:pt>
                <c:pt idx="166">
                  <c:v>13.9832</c:v>
                </c:pt>
                <c:pt idx="167">
                  <c:v>15.6638</c:v>
                </c:pt>
                <c:pt idx="168">
                  <c:v>16.420400000000001</c:v>
                </c:pt>
                <c:pt idx="169">
                  <c:v>19.2607</c:v>
                </c:pt>
                <c:pt idx="170">
                  <c:v>17.081499999999998</c:v>
                </c:pt>
                <c:pt idx="171">
                  <c:v>19.161999999999999</c:v>
                </c:pt>
                <c:pt idx="172">
                  <c:v>8.4927700000000002</c:v>
                </c:pt>
                <c:pt idx="173">
                  <c:v>23.9438</c:v>
                </c:pt>
                <c:pt idx="174">
                  <c:v>15.702299999999999</c:v>
                </c:pt>
                <c:pt idx="175">
                  <c:v>20.090699999999998</c:v>
                </c:pt>
                <c:pt idx="176">
                  <c:v>15.3467</c:v>
                </c:pt>
                <c:pt idx="177">
                  <c:v>16.270199999999999</c:v>
                </c:pt>
                <c:pt idx="178">
                  <c:v>22.386399999999998</c:v>
                </c:pt>
                <c:pt idx="179">
                  <c:v>18.258400000000002</c:v>
                </c:pt>
                <c:pt idx="180">
                  <c:v>21.694500000000001</c:v>
                </c:pt>
                <c:pt idx="181">
                  <c:v>17.189699999999998</c:v>
                </c:pt>
                <c:pt idx="182">
                  <c:v>21.9391</c:v>
                </c:pt>
                <c:pt idx="183">
                  <c:v>17.946200000000001</c:v>
                </c:pt>
                <c:pt idx="184">
                  <c:v>21.163699999999999</c:v>
                </c:pt>
                <c:pt idx="185">
                  <c:v>18.630400000000002</c:v>
                </c:pt>
                <c:pt idx="186">
                  <c:v>23.035299999999999</c:v>
                </c:pt>
                <c:pt idx="187">
                  <c:v>20.456099999999999</c:v>
                </c:pt>
                <c:pt idx="188">
                  <c:v>18.699200000000001</c:v>
                </c:pt>
                <c:pt idx="189">
                  <c:v>18.708100000000002</c:v>
                </c:pt>
                <c:pt idx="190">
                  <c:v>21.6053</c:v>
                </c:pt>
                <c:pt idx="191">
                  <c:v>18.380700000000001</c:v>
                </c:pt>
                <c:pt idx="192">
                  <c:v>17.236799999999999</c:v>
                </c:pt>
                <c:pt idx="193">
                  <c:v>20.769600000000001</c:v>
                </c:pt>
                <c:pt idx="194">
                  <c:v>23.570499999999999</c:v>
                </c:pt>
                <c:pt idx="195">
                  <c:v>18.274899999999999</c:v>
                </c:pt>
                <c:pt idx="196">
                  <c:v>24.418299999999999</c:v>
                </c:pt>
                <c:pt idx="197">
                  <c:v>19.684899999999999</c:v>
                </c:pt>
                <c:pt idx="198">
                  <c:v>23.2485</c:v>
                </c:pt>
                <c:pt idx="199">
                  <c:v>21.876200000000001</c:v>
                </c:pt>
                <c:pt idx="200">
                  <c:v>26.533899999999999</c:v>
                </c:pt>
                <c:pt idx="201">
                  <c:v>25.055700000000002</c:v>
                </c:pt>
                <c:pt idx="202">
                  <c:v>23.142800000000001</c:v>
                </c:pt>
                <c:pt idx="203">
                  <c:v>25.551500000000001</c:v>
                </c:pt>
                <c:pt idx="204">
                  <c:v>23.554099999999998</c:v>
                </c:pt>
                <c:pt idx="205">
                  <c:v>22.538</c:v>
                </c:pt>
                <c:pt idx="206">
                  <c:v>20.182500000000001</c:v>
                </c:pt>
                <c:pt idx="207">
                  <c:v>21.644100000000002</c:v>
                </c:pt>
                <c:pt idx="208">
                  <c:v>23.322600000000001</c:v>
                </c:pt>
                <c:pt idx="209">
                  <c:v>22.8857</c:v>
                </c:pt>
                <c:pt idx="210">
                  <c:v>20.011900000000001</c:v>
                </c:pt>
                <c:pt idx="211">
                  <c:v>21.608899999999998</c:v>
                </c:pt>
                <c:pt idx="212">
                  <c:v>23.918500000000002</c:v>
                </c:pt>
                <c:pt idx="213">
                  <c:v>23.342300000000002</c:v>
                </c:pt>
                <c:pt idx="214">
                  <c:v>22.2303</c:v>
                </c:pt>
                <c:pt idx="215">
                  <c:v>22.064699999999998</c:v>
                </c:pt>
                <c:pt idx="216">
                  <c:v>21.529699999999998</c:v>
                </c:pt>
                <c:pt idx="217">
                  <c:v>24.8032</c:v>
                </c:pt>
                <c:pt idx="218">
                  <c:v>22.5335</c:v>
                </c:pt>
                <c:pt idx="219">
                  <c:v>16.084199999999999</c:v>
                </c:pt>
                <c:pt idx="220">
                  <c:v>24.968299999999999</c:v>
                </c:pt>
                <c:pt idx="221">
                  <c:v>19.3047</c:v>
                </c:pt>
                <c:pt idx="222">
                  <c:v>19.4207</c:v>
                </c:pt>
                <c:pt idx="223">
                  <c:v>23.257200000000001</c:v>
                </c:pt>
                <c:pt idx="224">
                  <c:v>22.475000000000001</c:v>
                </c:pt>
                <c:pt idx="225">
                  <c:v>21.156199999999998</c:v>
                </c:pt>
                <c:pt idx="226">
                  <c:v>26.8704</c:v>
                </c:pt>
                <c:pt idx="227">
                  <c:v>18.067499999999999</c:v>
                </c:pt>
                <c:pt idx="228">
                  <c:v>24.179300000000001</c:v>
                </c:pt>
                <c:pt idx="229">
                  <c:v>20.104399999999998</c:v>
                </c:pt>
                <c:pt idx="230">
                  <c:v>19.914100000000001</c:v>
                </c:pt>
                <c:pt idx="231">
                  <c:v>23.329499999999999</c:v>
                </c:pt>
                <c:pt idx="232">
                  <c:v>20.747</c:v>
                </c:pt>
                <c:pt idx="233">
                  <c:v>16.273</c:v>
                </c:pt>
                <c:pt idx="234">
                  <c:v>21.7059</c:v>
                </c:pt>
                <c:pt idx="235">
                  <c:v>17.674600000000002</c:v>
                </c:pt>
                <c:pt idx="236">
                  <c:v>19.211099999999998</c:v>
                </c:pt>
                <c:pt idx="237">
                  <c:v>22.628599999999999</c:v>
                </c:pt>
                <c:pt idx="238">
                  <c:v>24.029800000000002</c:v>
                </c:pt>
                <c:pt idx="239">
                  <c:v>19.976199999999999</c:v>
                </c:pt>
                <c:pt idx="240">
                  <c:v>16.689299999999999</c:v>
                </c:pt>
                <c:pt idx="241">
                  <c:v>19.757200000000001</c:v>
                </c:pt>
                <c:pt idx="242">
                  <c:v>19.3947</c:v>
                </c:pt>
                <c:pt idx="243">
                  <c:v>17.5928</c:v>
                </c:pt>
                <c:pt idx="244">
                  <c:v>16.689299999999999</c:v>
                </c:pt>
                <c:pt idx="245">
                  <c:v>19.1523</c:v>
                </c:pt>
                <c:pt idx="246">
                  <c:v>17.465299999999999</c:v>
                </c:pt>
                <c:pt idx="247">
                  <c:v>18.142399999999999</c:v>
                </c:pt>
                <c:pt idx="248">
                  <c:v>17.630400000000002</c:v>
                </c:pt>
                <c:pt idx="249">
                  <c:v>16.169599999999999</c:v>
                </c:pt>
                <c:pt idx="250">
                  <c:v>18.622399999999999</c:v>
                </c:pt>
                <c:pt idx="251">
                  <c:v>16.383700000000001</c:v>
                </c:pt>
                <c:pt idx="252">
                  <c:v>18.714700000000001</c:v>
                </c:pt>
                <c:pt idx="253">
                  <c:v>15.472099999999999</c:v>
                </c:pt>
                <c:pt idx="254">
                  <c:v>11.425000000000001</c:v>
                </c:pt>
                <c:pt idx="255">
                  <c:v>16.0122</c:v>
                </c:pt>
                <c:pt idx="256">
                  <c:v>17.0898</c:v>
                </c:pt>
                <c:pt idx="257">
                  <c:v>13.2342</c:v>
                </c:pt>
                <c:pt idx="258">
                  <c:v>17.179500000000001</c:v>
                </c:pt>
                <c:pt idx="259">
                  <c:v>16.555</c:v>
                </c:pt>
                <c:pt idx="260">
                  <c:v>9.9611800000000006</c:v>
                </c:pt>
                <c:pt idx="261">
                  <c:v>13.1214</c:v>
                </c:pt>
                <c:pt idx="262">
                  <c:v>14.0524</c:v>
                </c:pt>
                <c:pt idx="263">
                  <c:v>15.0406</c:v>
                </c:pt>
                <c:pt idx="264">
                  <c:v>14.073600000000001</c:v>
                </c:pt>
                <c:pt idx="265">
                  <c:v>10.4595</c:v>
                </c:pt>
                <c:pt idx="266">
                  <c:v>10.585000000000001</c:v>
                </c:pt>
                <c:pt idx="267">
                  <c:v>16.678599999999999</c:v>
                </c:pt>
                <c:pt idx="268">
                  <c:v>4.9199900000000003</c:v>
                </c:pt>
                <c:pt idx="269">
                  <c:v>11.1944</c:v>
                </c:pt>
                <c:pt idx="270">
                  <c:v>8.7407699999999995</c:v>
                </c:pt>
                <c:pt idx="271">
                  <c:v>6.9451999999999998</c:v>
                </c:pt>
                <c:pt idx="272">
                  <c:v>8.0866699999999998</c:v>
                </c:pt>
                <c:pt idx="273">
                  <c:v>11.057499999999999</c:v>
                </c:pt>
                <c:pt idx="274">
                  <c:v>15.7385</c:v>
                </c:pt>
                <c:pt idx="275">
                  <c:v>5.7130999999999998</c:v>
                </c:pt>
                <c:pt idx="276">
                  <c:v>13.681100000000001</c:v>
                </c:pt>
                <c:pt idx="277">
                  <c:v>10.6729</c:v>
                </c:pt>
                <c:pt idx="278">
                  <c:v>9.7345100000000002</c:v>
                </c:pt>
                <c:pt idx="279">
                  <c:v>5.9708100000000002</c:v>
                </c:pt>
                <c:pt idx="280">
                  <c:v>5.40137</c:v>
                </c:pt>
                <c:pt idx="281">
                  <c:v>4.8761200000000002</c:v>
                </c:pt>
                <c:pt idx="282">
                  <c:v>10.589700000000001</c:v>
                </c:pt>
                <c:pt idx="283">
                  <c:v>6.5655599999999996</c:v>
                </c:pt>
                <c:pt idx="284">
                  <c:v>5.3005399999999998</c:v>
                </c:pt>
                <c:pt idx="285">
                  <c:v>0.58877100000000004</c:v>
                </c:pt>
                <c:pt idx="286">
                  <c:v>10.423400000000001</c:v>
                </c:pt>
                <c:pt idx="287">
                  <c:v>8.6237999999999992</c:v>
                </c:pt>
                <c:pt idx="288">
                  <c:v>10.5923</c:v>
                </c:pt>
                <c:pt idx="289">
                  <c:v>5.8550599999999999</c:v>
                </c:pt>
                <c:pt idx="290">
                  <c:v>3.22803</c:v>
                </c:pt>
                <c:pt idx="291">
                  <c:v>8.3936600000000006</c:v>
                </c:pt>
                <c:pt idx="292">
                  <c:v>9.0135299999999994</c:v>
                </c:pt>
                <c:pt idx="293">
                  <c:v>9.0365599999999997</c:v>
                </c:pt>
                <c:pt idx="294">
                  <c:v>2.82938</c:v>
                </c:pt>
                <c:pt idx="295">
                  <c:v>4.6371200000000004</c:v>
                </c:pt>
                <c:pt idx="296">
                  <c:v>9.6700800000000005</c:v>
                </c:pt>
                <c:pt idx="297">
                  <c:v>0.51030500000000001</c:v>
                </c:pt>
                <c:pt idx="298">
                  <c:v>-6.2971399999999997</c:v>
                </c:pt>
                <c:pt idx="299">
                  <c:v>6.1564800000000002</c:v>
                </c:pt>
                <c:pt idx="300">
                  <c:v>12.0068</c:v>
                </c:pt>
                <c:pt idx="301">
                  <c:v>8.9309200000000004</c:v>
                </c:pt>
                <c:pt idx="302">
                  <c:v>5.7487599999999999</c:v>
                </c:pt>
                <c:pt idx="303">
                  <c:v>6.0572400000000002</c:v>
                </c:pt>
                <c:pt idx="304">
                  <c:v>2.5164</c:v>
                </c:pt>
                <c:pt idx="305">
                  <c:v>8.3137299999999996</c:v>
                </c:pt>
                <c:pt idx="306">
                  <c:v>7.4712899999999998</c:v>
                </c:pt>
                <c:pt idx="307">
                  <c:v>-4.1685400000000001</c:v>
                </c:pt>
                <c:pt idx="308">
                  <c:v>2.4948899999999998</c:v>
                </c:pt>
                <c:pt idx="309">
                  <c:v>5.5552299999999999</c:v>
                </c:pt>
                <c:pt idx="310">
                  <c:v>6.9383499999999998</c:v>
                </c:pt>
                <c:pt idx="311">
                  <c:v>1.41564</c:v>
                </c:pt>
                <c:pt idx="312">
                  <c:v>2.3372199999999999</c:v>
                </c:pt>
                <c:pt idx="313">
                  <c:v>2.82253</c:v>
                </c:pt>
                <c:pt idx="314">
                  <c:v>2.75562</c:v>
                </c:pt>
                <c:pt idx="315">
                  <c:v>2.1905299999999999</c:v>
                </c:pt>
                <c:pt idx="316">
                  <c:v>6.7360199999999999</c:v>
                </c:pt>
                <c:pt idx="317">
                  <c:v>2.2503799999999998</c:v>
                </c:pt>
                <c:pt idx="318">
                  <c:v>-4.3010400000000004</c:v>
                </c:pt>
                <c:pt idx="319">
                  <c:v>5.01938</c:v>
                </c:pt>
                <c:pt idx="320">
                  <c:v>-6.2051999999999996</c:v>
                </c:pt>
                <c:pt idx="321">
                  <c:v>3.6868799999999999</c:v>
                </c:pt>
                <c:pt idx="322">
                  <c:v>-1.3147200000000001</c:v>
                </c:pt>
                <c:pt idx="323">
                  <c:v>3.2950900000000001</c:v>
                </c:pt>
                <c:pt idx="324">
                  <c:v>-1.7882899999999999</c:v>
                </c:pt>
                <c:pt idx="325">
                  <c:v>-6.1506999999999996</c:v>
                </c:pt>
                <c:pt idx="326">
                  <c:v>-4.2104900000000001</c:v>
                </c:pt>
                <c:pt idx="327">
                  <c:v>-2.14777</c:v>
                </c:pt>
                <c:pt idx="328">
                  <c:v>-2.2534100000000001</c:v>
                </c:pt>
                <c:pt idx="329">
                  <c:v>-3.6524700000000001</c:v>
                </c:pt>
                <c:pt idx="330">
                  <c:v>-5.0838599999999996</c:v>
                </c:pt>
                <c:pt idx="331">
                  <c:v>0.952681</c:v>
                </c:pt>
                <c:pt idx="332">
                  <c:v>-2.13226</c:v>
                </c:pt>
                <c:pt idx="333">
                  <c:v>-0.13159999999999999</c:v>
                </c:pt>
                <c:pt idx="334">
                  <c:v>0.944052</c:v>
                </c:pt>
                <c:pt idx="335">
                  <c:v>3.8054399999999999</c:v>
                </c:pt>
                <c:pt idx="336">
                  <c:v>-1.7954899999999999E-2</c:v>
                </c:pt>
                <c:pt idx="337">
                  <c:v>-2.2744</c:v>
                </c:pt>
                <c:pt idx="338">
                  <c:v>-7.1867099999999997</c:v>
                </c:pt>
                <c:pt idx="339">
                  <c:v>-8.86965</c:v>
                </c:pt>
                <c:pt idx="340">
                  <c:v>-10.3757</c:v>
                </c:pt>
                <c:pt idx="341">
                  <c:v>-2.5866400000000001</c:v>
                </c:pt>
                <c:pt idx="342">
                  <c:v>-5.06236</c:v>
                </c:pt>
                <c:pt idx="343">
                  <c:v>-0.49964399999999998</c:v>
                </c:pt>
                <c:pt idx="344">
                  <c:v>-2.0257100000000001</c:v>
                </c:pt>
                <c:pt idx="345">
                  <c:v>-2.0315599999999998</c:v>
                </c:pt>
                <c:pt idx="346">
                  <c:v>-1.90154</c:v>
                </c:pt>
                <c:pt idx="347">
                  <c:v>-0.64234500000000005</c:v>
                </c:pt>
                <c:pt idx="348">
                  <c:v>-8.0728799999999996</c:v>
                </c:pt>
                <c:pt idx="349">
                  <c:v>1.1018300000000001</c:v>
                </c:pt>
                <c:pt idx="350">
                  <c:v>-2.1035400000000002</c:v>
                </c:pt>
                <c:pt idx="351">
                  <c:v>-4.8713499999999996</c:v>
                </c:pt>
                <c:pt idx="352">
                  <c:v>-1.2647699999999999</c:v>
                </c:pt>
                <c:pt idx="353">
                  <c:v>-4.55905</c:v>
                </c:pt>
                <c:pt idx="354">
                  <c:v>1.3851199999999999</c:v>
                </c:pt>
                <c:pt idx="355">
                  <c:v>-8.6361000000000008</c:v>
                </c:pt>
                <c:pt idx="356">
                  <c:v>-7.9284699999999999</c:v>
                </c:pt>
                <c:pt idx="357">
                  <c:v>-2.01389</c:v>
                </c:pt>
                <c:pt idx="358">
                  <c:v>-1.7230399999999999</c:v>
                </c:pt>
                <c:pt idx="359">
                  <c:v>-1.4322299999999999</c:v>
                </c:pt>
                <c:pt idx="360">
                  <c:v>-1.40784</c:v>
                </c:pt>
                <c:pt idx="361">
                  <c:v>-6.8789800000000003</c:v>
                </c:pt>
                <c:pt idx="362">
                  <c:v>-8.5573300000000003</c:v>
                </c:pt>
                <c:pt idx="363">
                  <c:v>-9.1744199999999996</c:v>
                </c:pt>
                <c:pt idx="364">
                  <c:v>-8.9787999999999997</c:v>
                </c:pt>
                <c:pt idx="365">
                  <c:v>-10.717599999999999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20896"/>
        <c:axId val="191247424"/>
      </c:lineChart>
      <c:catAx>
        <c:axId val="19112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47424"/>
        <c:crosses val="autoZero"/>
        <c:auto val="1"/>
        <c:lblAlgn val="ctr"/>
        <c:lblOffset val="100"/>
        <c:noMultiLvlLbl val="0"/>
      </c:catAx>
      <c:valAx>
        <c:axId val="19124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20896"/>
        <c:crosses val="autoZero"/>
        <c:crossBetween val="between"/>
      </c:valAx>
      <c:valAx>
        <c:axId val="191248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1121920"/>
        <c:crosses val="max"/>
        <c:crossBetween val="between"/>
      </c:valAx>
      <c:catAx>
        <c:axId val="191121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9124800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Rain</c:v>
                </c:pt>
              </c:strCache>
            </c:strRef>
          </c:tx>
          <c:invertIfNegative val="0"/>
          <c:trendline>
            <c:trendlineType val="poly"/>
            <c:order val="6"/>
            <c:dispRSqr val="0"/>
            <c:dispEq val="0"/>
          </c:trendline>
          <c:val>
            <c:numRef>
              <c:f>Sheet1!$H$2:$H$367</c:f>
              <c:numCache>
                <c:formatCode>General</c:formatCode>
                <c:ptCount val="366"/>
                <c:pt idx="0">
                  <c:v>5.8757099999999998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4.5711700000000004</c:v>
                </c:pt>
                <c:pt idx="56">
                  <c:v>0</c:v>
                </c:pt>
                <c:pt idx="57">
                  <c:v>7.7309599999999996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3.6348199999999999</c:v>
                </c:pt>
                <c:pt idx="71">
                  <c:v>0.01</c:v>
                </c:pt>
                <c:pt idx="72">
                  <c:v>0</c:v>
                </c:pt>
                <c:pt idx="73">
                  <c:v>7.5459500000000004</c:v>
                </c:pt>
                <c:pt idx="74">
                  <c:v>0.33946799999999999</c:v>
                </c:pt>
                <c:pt idx="75">
                  <c:v>0</c:v>
                </c:pt>
                <c:pt idx="76">
                  <c:v>0.45250000000000001</c:v>
                </c:pt>
                <c:pt idx="77">
                  <c:v>0</c:v>
                </c:pt>
                <c:pt idx="78">
                  <c:v>0</c:v>
                </c:pt>
                <c:pt idx="79">
                  <c:v>10.9871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5.3582900000000002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1.35504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7.0190599999999996</c:v>
                </c:pt>
                <c:pt idx="106">
                  <c:v>0</c:v>
                </c:pt>
                <c:pt idx="107">
                  <c:v>8.3959100000000007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5.4385500000000002</c:v>
                </c:pt>
                <c:pt idx="134">
                  <c:v>0.01</c:v>
                </c:pt>
                <c:pt idx="135">
                  <c:v>11.9915</c:v>
                </c:pt>
                <c:pt idx="136">
                  <c:v>7.3725300000000002</c:v>
                </c:pt>
                <c:pt idx="137">
                  <c:v>3.8275000000000001</c:v>
                </c:pt>
                <c:pt idx="138">
                  <c:v>3.5277500000000002</c:v>
                </c:pt>
                <c:pt idx="139">
                  <c:v>12.4146</c:v>
                </c:pt>
                <c:pt idx="140">
                  <c:v>0.01</c:v>
                </c:pt>
                <c:pt idx="141">
                  <c:v>2.9833699999999999</c:v>
                </c:pt>
                <c:pt idx="142">
                  <c:v>0</c:v>
                </c:pt>
                <c:pt idx="143">
                  <c:v>5.1936299999999997</c:v>
                </c:pt>
                <c:pt idx="144">
                  <c:v>0</c:v>
                </c:pt>
                <c:pt idx="145">
                  <c:v>16.5139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18.1082</c:v>
                </c:pt>
                <c:pt idx="154">
                  <c:v>0</c:v>
                </c:pt>
                <c:pt idx="155">
                  <c:v>0.01</c:v>
                </c:pt>
                <c:pt idx="156">
                  <c:v>0</c:v>
                </c:pt>
                <c:pt idx="157">
                  <c:v>11.2135</c:v>
                </c:pt>
                <c:pt idx="158">
                  <c:v>7.07498</c:v>
                </c:pt>
                <c:pt idx="159">
                  <c:v>2.90645</c:v>
                </c:pt>
                <c:pt idx="160">
                  <c:v>0.191965</c:v>
                </c:pt>
                <c:pt idx="161">
                  <c:v>0</c:v>
                </c:pt>
                <c:pt idx="162">
                  <c:v>8.3073800000000002</c:v>
                </c:pt>
                <c:pt idx="163">
                  <c:v>0</c:v>
                </c:pt>
                <c:pt idx="164">
                  <c:v>2.1128399999999998</c:v>
                </c:pt>
                <c:pt idx="165">
                  <c:v>0</c:v>
                </c:pt>
                <c:pt idx="166">
                  <c:v>18.319600000000001</c:v>
                </c:pt>
                <c:pt idx="167">
                  <c:v>0.01</c:v>
                </c:pt>
                <c:pt idx="168">
                  <c:v>22.486799999999999</c:v>
                </c:pt>
                <c:pt idx="169">
                  <c:v>7.1650700000000001</c:v>
                </c:pt>
                <c:pt idx="170">
                  <c:v>2.7275800000000001</c:v>
                </c:pt>
                <c:pt idx="171">
                  <c:v>10.071899999999999</c:v>
                </c:pt>
                <c:pt idx="172">
                  <c:v>0</c:v>
                </c:pt>
                <c:pt idx="173">
                  <c:v>0.01</c:v>
                </c:pt>
                <c:pt idx="174">
                  <c:v>12.845599999999999</c:v>
                </c:pt>
                <c:pt idx="175">
                  <c:v>20.3385</c:v>
                </c:pt>
                <c:pt idx="176">
                  <c:v>0</c:v>
                </c:pt>
                <c:pt idx="177">
                  <c:v>19.087599999999998</c:v>
                </c:pt>
                <c:pt idx="178">
                  <c:v>30.7776</c:v>
                </c:pt>
                <c:pt idx="179">
                  <c:v>2.05898</c:v>
                </c:pt>
                <c:pt idx="180">
                  <c:v>31.190899999999999</c:v>
                </c:pt>
                <c:pt idx="181">
                  <c:v>16.0654</c:v>
                </c:pt>
                <c:pt idx="182">
                  <c:v>45.877400000000002</c:v>
                </c:pt>
                <c:pt idx="183">
                  <c:v>0</c:v>
                </c:pt>
                <c:pt idx="184">
                  <c:v>0</c:v>
                </c:pt>
                <c:pt idx="185">
                  <c:v>0.01</c:v>
                </c:pt>
                <c:pt idx="186">
                  <c:v>0</c:v>
                </c:pt>
                <c:pt idx="187">
                  <c:v>25.310600000000001</c:v>
                </c:pt>
                <c:pt idx="188">
                  <c:v>11.3421</c:v>
                </c:pt>
                <c:pt idx="189">
                  <c:v>4.4020000000000001</c:v>
                </c:pt>
                <c:pt idx="190">
                  <c:v>59.895099999999999</c:v>
                </c:pt>
                <c:pt idx="191">
                  <c:v>23.352799999999998</c:v>
                </c:pt>
                <c:pt idx="192">
                  <c:v>26.511199999999999</c:v>
                </c:pt>
                <c:pt idx="193">
                  <c:v>13.559699999999999</c:v>
                </c:pt>
                <c:pt idx="194">
                  <c:v>29.555199999999999</c:v>
                </c:pt>
                <c:pt idx="195">
                  <c:v>25.730599999999999</c:v>
                </c:pt>
                <c:pt idx="196">
                  <c:v>0</c:v>
                </c:pt>
                <c:pt idx="197">
                  <c:v>0</c:v>
                </c:pt>
                <c:pt idx="198">
                  <c:v>12.8896</c:v>
                </c:pt>
                <c:pt idx="199">
                  <c:v>0</c:v>
                </c:pt>
                <c:pt idx="200">
                  <c:v>0.01</c:v>
                </c:pt>
                <c:pt idx="201">
                  <c:v>0</c:v>
                </c:pt>
                <c:pt idx="202">
                  <c:v>23.823699999999999</c:v>
                </c:pt>
                <c:pt idx="203">
                  <c:v>0</c:v>
                </c:pt>
                <c:pt idx="204">
                  <c:v>28.724900000000002</c:v>
                </c:pt>
                <c:pt idx="205">
                  <c:v>0.01</c:v>
                </c:pt>
                <c:pt idx="206">
                  <c:v>0</c:v>
                </c:pt>
                <c:pt idx="207">
                  <c:v>0.01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13.701700000000001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39.173900000000003</c:v>
                </c:pt>
                <c:pt idx="231">
                  <c:v>0</c:v>
                </c:pt>
                <c:pt idx="232">
                  <c:v>38.023600000000002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26.068000000000001</c:v>
                </c:pt>
                <c:pt idx="237">
                  <c:v>0</c:v>
                </c:pt>
                <c:pt idx="238">
                  <c:v>0</c:v>
                </c:pt>
                <c:pt idx="239">
                  <c:v>25.6995</c:v>
                </c:pt>
                <c:pt idx="240">
                  <c:v>0.01</c:v>
                </c:pt>
                <c:pt idx="241">
                  <c:v>32.369900000000001</c:v>
                </c:pt>
                <c:pt idx="242">
                  <c:v>0</c:v>
                </c:pt>
                <c:pt idx="243">
                  <c:v>8.5622900000000008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30.2134</c:v>
                </c:pt>
                <c:pt idx="257">
                  <c:v>0</c:v>
                </c:pt>
                <c:pt idx="258">
                  <c:v>0</c:v>
                </c:pt>
                <c:pt idx="259">
                  <c:v>8.8055400000000006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9.7885799999999996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4.8906900000000002</c:v>
                </c:pt>
                <c:pt idx="273">
                  <c:v>0</c:v>
                </c:pt>
                <c:pt idx="274">
                  <c:v>4.0129999999999999</c:v>
                </c:pt>
                <c:pt idx="275">
                  <c:v>0</c:v>
                </c:pt>
                <c:pt idx="276">
                  <c:v>0.01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7.5976900000000001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6.1050899999999997</c:v>
                </c:pt>
                <c:pt idx="290">
                  <c:v>18.3506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10.465999999999999</c:v>
                </c:pt>
                <c:pt idx="298">
                  <c:v>0</c:v>
                </c:pt>
                <c:pt idx="299">
                  <c:v>0.01</c:v>
                </c:pt>
                <c:pt idx="300">
                  <c:v>0</c:v>
                </c:pt>
                <c:pt idx="301">
                  <c:v>3.0434999999999999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6.6285999999999996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1.03146</c:v>
                </c:pt>
                <c:pt idx="330">
                  <c:v>0</c:v>
                </c:pt>
                <c:pt idx="331">
                  <c:v>1.41177</c:v>
                </c:pt>
                <c:pt idx="332">
                  <c:v>0</c:v>
                </c:pt>
                <c:pt idx="333">
                  <c:v>5.2049899999999996</c:v>
                </c:pt>
                <c:pt idx="334">
                  <c:v>0</c:v>
                </c:pt>
                <c:pt idx="335">
                  <c:v>2.4244400000000002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1.56501</c:v>
                </c:pt>
                <c:pt idx="346">
                  <c:v>4.6704499999999998</c:v>
                </c:pt>
                <c:pt idx="347">
                  <c:v>0</c:v>
                </c:pt>
                <c:pt idx="348">
                  <c:v>0.01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4.8179600000000002</c:v>
                </c:pt>
                <c:pt idx="355">
                  <c:v>0</c:v>
                </c:pt>
                <c:pt idx="356">
                  <c:v>1.377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22432"/>
        <c:axId val="191594496"/>
      </c:barChart>
      <c:catAx>
        <c:axId val="19112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94496"/>
        <c:crosses val="autoZero"/>
        <c:auto val="1"/>
        <c:lblAlgn val="ctr"/>
        <c:lblOffset val="100"/>
        <c:noMultiLvlLbl val="0"/>
      </c:catAx>
      <c:valAx>
        <c:axId val="19159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2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Formula!$C$6</c:f>
              <c:strCache>
                <c:ptCount val="1"/>
                <c:pt idx="0">
                  <c:v>x12</c:v>
                </c:pt>
              </c:strCache>
            </c:strRef>
          </c:tx>
          <c:marker>
            <c:symbol val="none"/>
          </c:marker>
          <c:xVal>
            <c:numRef>
              <c:f>Formula!$A$7:$A$371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Formula!$C$7:$C$371</c:f>
              <c:numCache>
                <c:formatCode>General</c:formatCode>
                <c:ptCount val="365"/>
                <c:pt idx="0">
                  <c:v>8.1182453677174813</c:v>
                </c:pt>
                <c:pt idx="1">
                  <c:v>8.1201758894663438</c:v>
                </c:pt>
                <c:pt idx="2">
                  <c:v>8.1233921187530669</c:v>
                </c:pt>
                <c:pt idx="3">
                  <c:v>8.1278920979145095</c:v>
                </c:pt>
                <c:pt idx="4">
                  <c:v>8.1336730917683937</c:v>
                </c:pt>
                <c:pt idx="5">
                  <c:v>8.1407315931321484</c:v>
                </c:pt>
                <c:pt idx="6">
                  <c:v>8.1490633298797519</c:v>
                </c:pt>
                <c:pt idx="7">
                  <c:v>8.1586632735078446</c:v>
                </c:pt>
                <c:pt idx="8">
                  <c:v>8.1695256491763146</c:v>
                </c:pt>
                <c:pt idx="9">
                  <c:v>8.1816439471828524</c:v>
                </c:pt>
                <c:pt idx="10">
                  <c:v>8.1950109358252927</c:v>
                </c:pt>
                <c:pt idx="11">
                  <c:v>8.2096186756004599</c:v>
                </c:pt>
                <c:pt idx="12">
                  <c:v>8.225458534683181</c:v>
                </c:pt>
                <c:pt idx="13">
                  <c:v>8.2425212056246373</c:v>
                </c:pt>
                <c:pt idx="14">
                  <c:v>8.2607967232049013</c:v>
                </c:pt>
                <c:pt idx="15">
                  <c:v>8.2802744833707891</c:v>
                </c:pt>
                <c:pt idx="16">
                  <c:v>8.3009432631866424</c:v>
                </c:pt>
                <c:pt idx="17">
                  <c:v>8.3227912417226886</c:v>
                </c:pt>
                <c:pt idx="18">
                  <c:v>8.3458060218030816</c:v>
                </c:pt>
                <c:pt idx="19">
                  <c:v>8.3699746525335375</c:v>
                </c:pt>
                <c:pt idx="20">
                  <c:v>8.3952836525268317</c:v>
                </c:pt>
                <c:pt idx="21">
                  <c:v>8.4217190337431624</c:v>
                </c:pt>
                <c:pt idx="22">
                  <c:v>8.4492663258615615</c:v>
                </c:pt>
                <c:pt idx="23">
                  <c:v>8.4779106010981558</c:v>
                </c:pt>
                <c:pt idx="24">
                  <c:v>8.507636499387166</c:v>
                </c:pt>
                <c:pt idx="25">
                  <c:v>8.5384282538408733</c:v>
                </c:pt>
                <c:pt idx="26">
                  <c:v>8.5702697164057682</c:v>
                </c:pt>
                <c:pt idx="27">
                  <c:v>8.6031443836331682</c:v>
                </c:pt>
                <c:pt idx="28">
                  <c:v>8.6370354224842885</c:v>
                </c:pt>
                <c:pt idx="29">
                  <c:v>8.6719256960915665</c:v>
                </c:pt>
                <c:pt idx="30">
                  <c:v>8.7077977894003062</c:v>
                </c:pt>
                <c:pt idx="31">
                  <c:v>8.7446340346171958</c:v>
                </c:pt>
                <c:pt idx="32">
                  <c:v>8.7824165363950062</c:v>
                </c:pt>
                <c:pt idx="33">
                  <c:v>8.8211271966857971</c:v>
                </c:pt>
                <c:pt idx="34">
                  <c:v>8.8607477391981249</c:v>
                </c:pt>
                <c:pt idx="35">
                  <c:v>8.9012597333971488</c:v>
                </c:pt>
                <c:pt idx="36">
                  <c:v>8.9426446179900747</c:v>
                </c:pt>
                <c:pt idx="37">
                  <c:v>8.9848837238429624</c:v>
                </c:pt>
                <c:pt idx="38">
                  <c:v>9.0279582962787792</c:v>
                </c:pt>
                <c:pt idx="39">
                  <c:v>9.0718495167103015</c:v>
                </c:pt>
                <c:pt idx="40">
                  <c:v>9.1165385235654064</c:v>
                </c:pt>
                <c:pt idx="41">
                  <c:v>9.1620064324661215</c:v>
                </c:pt>
                <c:pt idx="42">
                  <c:v>9.2082343556267787</c:v>
                </c:pt>
                <c:pt idx="43">
                  <c:v>9.2552034204403579</c:v>
                </c:pt>
                <c:pt idx="44">
                  <c:v>9.3028947872260446</c:v>
                </c:pt>
                <c:pt idx="45">
                  <c:v>9.3512896661147202</c:v>
                </c:pt>
                <c:pt idx="46">
                  <c:v>9.4003693330527867</c:v>
                </c:pt>
                <c:pt idx="47">
                  <c:v>9.4501151449083274</c:v>
                </c:pt>
                <c:pt idx="48">
                  <c:v>9.500508553667089</c:v>
                </c:pt>
                <c:pt idx="49">
                  <c:v>9.5515311197090718</c:v>
                </c:pt>
                <c:pt idx="50">
                  <c:v>9.6031645241598067</c:v>
                </c:pt>
                <c:pt idx="51">
                  <c:v>9.6553905803134157</c:v>
                </c:pt>
                <c:pt idx="52">
                  <c:v>9.7081912441275229</c:v>
                </c:pt>
                <c:pt idx="53">
                  <c:v>9.7615486237928355</c:v>
                </c:pt>
                <c:pt idx="54">
                  <c:v>9.8154449883828363</c:v>
                </c:pt>
                <c:pt idx="55">
                  <c:v>9.8698627755914892</c:v>
                </c:pt>
                <c:pt idx="56">
                  <c:v>9.9247845985691399</c:v>
                </c:pt>
                <c:pt idx="57">
                  <c:v>9.9801932518689274</c:v>
                </c:pt>
                <c:pt idx="58">
                  <c:v>10.036071716517954</c:v>
                </c:pt>
                <c:pt idx="59">
                  <c:v>10.09240316422933</c:v>
                </c:pt>
                <c:pt idx="60">
                  <c:v>10.14917096077275</c:v>
                </c:pt>
                <c:pt idx="61">
                  <c:v>10.206358668522826</c:v>
                </c:pt>
                <c:pt idx="62">
                  <c:v>10.263950048205707</c:v>
                </c:pt>
                <c:pt idx="63">
                  <c:v>10.321929059865667</c:v>
                </c:pt>
                <c:pt idx="64">
                  <c:v>10.380279863074458</c:v>
                </c:pt>
                <c:pt idx="65">
                  <c:v>10.438986816407088</c:v>
                </c:pt>
                <c:pt idx="66">
                  <c:v>10.498034476208481</c:v>
                </c:pt>
                <c:pt idx="67">
                  <c:v>10.557407594676185</c:v>
                </c:pt>
                <c:pt idx="68">
                  <c:v>10.617091117284756</c:v>
                </c:pt>
                <c:pt idx="69">
                  <c:v>10.677070179578029</c:v>
                </c:pt>
                <c:pt idx="70">
                  <c:v>10.737330103355738</c:v>
                </c:pt>
                <c:pt idx="71">
                  <c:v>10.79785639228125</c:v>
                </c:pt>
                <c:pt idx="72">
                  <c:v>10.858634726937414</c:v>
                </c:pt>
                <c:pt idx="73">
                  <c:v>10.919650959357542</c:v>
                </c:pt>
                <c:pt idx="74">
                  <c:v>10.98089110705871</c:v>
                </c:pt>
                <c:pt idx="75">
                  <c:v>11.042341346604474</c:v>
                </c:pt>
                <c:pt idx="76">
                  <c:v>11.103988006724084</c:v>
                </c:pt>
                <c:pt idx="77">
                  <c:v>11.165817561015182</c:v>
                </c:pt>
                <c:pt idx="78">
                  <c:v>11.227816620256856</c:v>
                </c:pt>
                <c:pt idx="79">
                  <c:v>11.289971924359714</c:v>
                </c:pt>
                <c:pt idx="80">
                  <c:v>11.352270333979556</c:v>
                </c:pt>
                <c:pt idx="81">
                  <c:v>11.414698821820924</c:v>
                </c:pt>
                <c:pt idx="82">
                  <c:v>11.477244463656719</c:v>
                </c:pt>
                <c:pt idx="83">
                  <c:v>11.539894429089786</c:v>
                </c:pt>
                <c:pt idx="84">
                  <c:v>11.602635972082192</c:v>
                </c:pt>
                <c:pt idx="85">
                  <c:v>11.665456421277767</c:v>
                </c:pt>
                <c:pt idx="86">
                  <c:v>11.728343170143217</c:v>
                </c:pt>
                <c:pt idx="87">
                  <c:v>11.791283666953007</c:v>
                </c:pt>
                <c:pt idx="88">
                  <c:v>11.854265404643023</c:v>
                </c:pt>
                <c:pt idx="89">
                  <c:v>11.917275910557899</c:v>
                </c:pt>
                <c:pt idx="90">
                  <c:v>11.980302736116794</c:v>
                </c:pt>
                <c:pt idx="91">
                  <c:v>12.043333446422274</c:v>
                </c:pt>
                <c:pt idx="92">
                  <c:v>12.106355609836939</c:v>
                </c:pt>
                <c:pt idx="93">
                  <c:v>12.169356787552367</c:v>
                </c:pt>
                <c:pt idx="94">
                  <c:v>12.232324523174963</c:v>
                </c:pt>
                <c:pt idx="95">
                  <c:v>12.295246332353283</c:v>
                </c:pt>
                <c:pt idx="96">
                  <c:v>12.358109692471498</c:v>
                </c:pt>
                <c:pt idx="97">
                  <c:v>12.420902032433677</c:v>
                </c:pt>
                <c:pt idx="98">
                  <c:v>12.483610722563753</c:v>
                </c:pt>
                <c:pt idx="99">
                  <c:v>12.546223064646041</c:v>
                </c:pt>
                <c:pt idx="100">
                  <c:v>12.608726282131428</c:v>
                </c:pt>
                <c:pt idx="101">
                  <c:v>12.671107510534458</c:v>
                </c:pt>
                <c:pt idx="102">
                  <c:v>12.733353788046735</c:v>
                </c:pt>
                <c:pt idx="103">
                  <c:v>12.795452046392221</c:v>
                </c:pt>
                <c:pt idx="104">
                  <c:v>12.857389101950307</c:v>
                </c:pt>
                <c:pt idx="105">
                  <c:v>12.919151647172558</c:v>
                </c:pt>
                <c:pt idx="106">
                  <c:v>12.980726242319456</c:v>
                </c:pt>
                <c:pt idx="107">
                  <c:v>13.042099307543467</c:v>
                </c:pt>
                <c:pt idx="108">
                  <c:v>13.103257115345073</c:v>
                </c:pt>
                <c:pt idx="109">
                  <c:v>13.164185783428513</c:v>
                </c:pt>
                <c:pt idx="110">
                  <c:v>13.224871267984136</c:v>
                </c:pt>
                <c:pt idx="111">
                  <c:v>13.285299357424414</c:v>
                </c:pt>
                <c:pt idx="112">
                  <c:v>13.345455666600689</c:v>
                </c:pt>
                <c:pt idx="113">
                  <c:v>13.405325631527809</c:v>
                </c:pt>
                <c:pt idx="114">
                  <c:v>13.464894504643762</c:v>
                </c:pt>
                <c:pt idx="115">
                  <c:v>13.524147350631328</c:v>
                </c:pt>
                <c:pt idx="116">
                  <c:v>13.583069042828718</c:v>
                </c:pt>
                <c:pt idx="117">
                  <c:v>13.641644260255781</c:v>
                </c:pt>
                <c:pt idx="118">
                  <c:v>13.699857485282228</c:v>
                </c:pt>
                <c:pt idx="119">
                  <c:v>13.757693001963833</c:v>
                </c:pt>
                <c:pt idx="120">
                  <c:v>13.8151348950721</c:v>
                </c:pt>
                <c:pt idx="121">
                  <c:v>13.872167049842307</c:v>
                </c:pt>
                <c:pt idx="122">
                  <c:v>13.928773152464094</c:v>
                </c:pt>
                <c:pt idx="123">
                  <c:v>13.98493669133795</c:v>
                </c:pt>
                <c:pt idx="124">
                  <c:v>14.04064095911999</c:v>
                </c:pt>
                <c:pt idx="125">
                  <c:v>14.095869055576289</c:v>
                </c:pt>
                <c:pt idx="126">
                  <c:v>14.150603891266838</c:v>
                </c:pt>
                <c:pt idx="127">
                  <c:v>14.204828192077779</c:v>
                </c:pt>
                <c:pt idx="128">
                  <c:v>14.258524504618975</c:v>
                </c:pt>
                <c:pt idx="129">
                  <c:v>14.311675202502453</c:v>
                </c:pt>
                <c:pt idx="130">
                  <c:v>14.364262493515096</c:v>
                </c:pt>
                <c:pt idx="131">
                  <c:v>14.416268427697315</c:v>
                </c:pt>
                <c:pt idx="132">
                  <c:v>14.467674906336875</c:v>
                </c:pt>
                <c:pt idx="133">
                  <c:v>14.518463691884985</c:v>
                </c:pt>
                <c:pt idx="134">
                  <c:v>14.568616418799078</c:v>
                </c:pt>
                <c:pt idx="135">
                  <c:v>14.618114605314105</c:v>
                </c:pt>
                <c:pt idx="136">
                  <c:v>14.666939666141293</c:v>
                </c:pt>
                <c:pt idx="137">
                  <c:v>14.715072926090375</c:v>
                </c:pt>
                <c:pt idx="138">
                  <c:v>14.762495634608165</c:v>
                </c:pt>
                <c:pt idx="139">
                  <c:v>14.809188981222965</c:v>
                </c:pt>
                <c:pt idx="140">
                  <c:v>14.8551341118811</c:v>
                </c:pt>
                <c:pt idx="141">
                  <c:v>14.900312146158168</c:v>
                </c:pt>
                <c:pt idx="142">
                  <c:v>14.944704195324057</c:v>
                </c:pt>
                <c:pt idx="143">
                  <c:v>14.988291381237122</c:v>
                </c:pt>
                <c:pt idx="144">
                  <c:v>15.031054856038963</c:v>
                </c:pt>
                <c:pt idx="145">
                  <c:v>15.072975822617607</c:v>
                </c:pt>
                <c:pt idx="146">
                  <c:v>15.114035555802884</c:v>
                </c:pt>
                <c:pt idx="147">
                  <c:v>15.154215424253936</c:v>
                </c:pt>
                <c:pt idx="148">
                  <c:v>15.193496912994972</c:v>
                </c:pt>
                <c:pt idx="149">
                  <c:v>15.231861646551366</c:v>
                </c:pt>
                <c:pt idx="150">
                  <c:v>15.269291412634624</c:v>
                </c:pt>
                <c:pt idx="151">
                  <c:v>15.305768186320861</c:v>
                </c:pt>
                <c:pt idx="152">
                  <c:v>15.341274154663832</c:v>
                </c:pt>
                <c:pt idx="153">
                  <c:v>15.375791741680199</c:v>
                </c:pt>
                <c:pt idx="154">
                  <c:v>15.409303633641244</c:v>
                </c:pt>
                <c:pt idx="155">
                  <c:v>15.441792804602262</c:v>
                </c:pt>
                <c:pt idx="156">
                  <c:v>15.473242542097816</c:v>
                </c:pt>
                <c:pt idx="157">
                  <c:v>15.503636472928509</c:v>
                </c:pt>
                <c:pt idx="158">
                  <c:v>15.532958588962389</c:v>
                </c:pt>
                <c:pt idx="159">
                  <c:v>15.561193272872126</c:v>
                </c:pt>
                <c:pt idx="160">
                  <c:v>15.588325323727231</c:v>
                </c:pt>
                <c:pt idx="161">
                  <c:v>15.614339982359176</c:v>
                </c:pt>
                <c:pt idx="162">
                  <c:v>15.639222956416198</c:v>
                </c:pt>
                <c:pt idx="163">
                  <c:v>15.662960445023879</c:v>
                </c:pt>
                <c:pt idx="164">
                  <c:v>15.685539162967252</c:v>
                </c:pt>
                <c:pt idx="165">
                  <c:v>15.706946364310394</c:v>
                </c:pt>
                <c:pt idx="166">
                  <c:v>15.727169865369886</c:v>
                </c:pt>
                <c:pt idx="167">
                  <c:v>15.746198066959597</c:v>
                </c:pt>
                <c:pt idx="168">
                  <c:v>15.764019975825619</c:v>
                </c:pt>
                <c:pt idx="169">
                  <c:v>15.780625225192056</c:v>
                </c:pt>
                <c:pt idx="170">
                  <c:v>15.796004094340608</c:v>
                </c:pt>
                <c:pt idx="171">
                  <c:v>15.810147527149759</c:v>
                </c:pt>
                <c:pt idx="172">
                  <c:v>15.82304714952236</c:v>
                </c:pt>
                <c:pt idx="173">
                  <c:v>15.834695285634144</c:v>
                </c:pt>
                <c:pt idx="174">
                  <c:v>15.845084972939569</c:v>
                </c:pt>
                <c:pt idx="175">
                  <c:v>15.854209975875817</c:v>
                </c:pt>
                <c:pt idx="176">
                  <c:v>15.862064798210454</c:v>
                </c:pt>
                <c:pt idx="177">
                  <c:v>15.868644693983361</c:v>
                </c:pt>
                <c:pt idx="178">
                  <c:v>15.873945676998837</c:v>
                </c:pt>
                <c:pt idx="179">
                  <c:v>15.877964528829484</c:v>
                </c:pt>
                <c:pt idx="180">
                  <c:v>15.880698805299364</c:v>
                </c:pt>
                <c:pt idx="181">
                  <c:v>15.882146841419894</c:v>
                </c:pt>
                <c:pt idx="182">
                  <c:v>15.882307754758394</c:v>
                </c:pt>
                <c:pt idx="183">
                  <c:v>15.881181447225368</c:v>
                </c:pt>
                <c:pt idx="184">
                  <c:v>15.87876860527329</c:v>
                </c:pt>
                <c:pt idx="185">
                  <c:v>15.875070698505986</c:v>
                </c:pt>
                <c:pt idx="186">
                  <c:v>15.870089976704367</c:v>
                </c:pt>
                <c:pt idx="187">
                  <c:v>15.863829465280723</c:v>
                </c:pt>
                <c:pt idx="188">
                  <c:v>15.856292959180156</c:v>
                </c:pt>
                <c:pt idx="189">
                  <c:v>15.847485015254041</c:v>
                </c:pt>
                <c:pt idx="190">
                  <c:v>15.837410943136614</c:v>
                </c:pt>
                <c:pt idx="191">
                  <c:v>15.826076794661587</c:v>
                </c:pt>
                <c:pt idx="192">
                  <c:v>15.813489351861477</c:v>
                </c:pt>
                <c:pt idx="193">
                  <c:v>15.799656113597795</c:v>
                </c:pt>
                <c:pt idx="194">
                  <c:v>15.78458528087528</c:v>
                </c:pt>
                <c:pt idx="195">
                  <c:v>15.768285740898257</c:v>
                </c:pt>
                <c:pt idx="196">
                  <c:v>15.75076704993165</c:v>
                </c:pt>
                <c:pt idx="197">
                  <c:v>15.732039415033141</c:v>
                </c:pt>
                <c:pt idx="198">
                  <c:v>15.712113674726865</c:v>
                </c:pt>
                <c:pt idx="199">
                  <c:v>15.691001278692024</c:v>
                </c:pt>
                <c:pt idx="200">
                  <c:v>15.668714266542905</c:v>
                </c:pt>
                <c:pt idx="201">
                  <c:v>15.64526524577901</c:v>
                </c:pt>
                <c:pt idx="202">
                  <c:v>15.620667368986053</c:v>
                </c:pt>
                <c:pt idx="203">
                  <c:v>15.594934310370133</c:v>
                </c:pt>
                <c:pt idx="204">
                  <c:v>15.568080241708351</c:v>
                </c:pt>
                <c:pt idx="205">
                  <c:v>15.540119807799972</c:v>
                </c:pt>
                <c:pt idx="206">
                  <c:v>15.511068101502278</c:v>
                </c:pt>
                <c:pt idx="207">
                  <c:v>15.480940638435207</c:v>
                </c:pt>
                <c:pt idx="208">
                  <c:v>15.449753331438142</c:v>
                </c:pt>
                <c:pt idx="209">
                  <c:v>15.41752246486136</c:v>
                </c:pt>
                <c:pt idx="210">
                  <c:v>15.384264668773188</c:v>
                </c:pt>
                <c:pt idx="211">
                  <c:v>15.349996893162324</c:v>
                </c:pt>
                <c:pt idx="212">
                  <c:v>15.314736382212578</c:v>
                </c:pt>
                <c:pt idx="213">
                  <c:v>15.278500648725222</c:v>
                </c:pt>
                <c:pt idx="214">
                  <c:v>15.241307448761258</c:v>
                </c:pt>
                <c:pt idx="215">
                  <c:v>15.203174756573274</c:v>
                </c:pt>
                <c:pt idx="216">
                  <c:v>15.164120739893342</c:v>
                </c:pt>
                <c:pt idx="217">
                  <c:v>15.124163735640275</c:v>
                </c:pt>
                <c:pt idx="218">
                  <c:v>15.083322226105937</c:v>
                </c:pt>
                <c:pt idx="219">
                  <c:v>15.041614815676937</c:v>
                </c:pt>
                <c:pt idx="220">
                  <c:v>14.999060208144179</c:v>
                </c:pt>
                <c:pt idx="221">
                  <c:v>14.955677184649</c:v>
                </c:pt>
                <c:pt idx="222">
                  <c:v>14.911484582310862</c:v>
                </c:pt>
                <c:pt idx="223">
                  <c:v>14.866501273577594</c:v>
                </c:pt>
                <c:pt idx="224">
                  <c:v>14.820746146335299</c:v>
                </c:pt>
                <c:pt idx="225">
                  <c:v>14.774238084811245</c:v>
                </c:pt>
                <c:pt idx="226">
                  <c:v>14.726995951299077</c:v>
                </c:pt>
                <c:pt idx="227">
                  <c:v>14.679038568732029</c:v>
                </c:pt>
                <c:pt idx="228">
                  <c:v>14.630384704125948</c:v>
                </c:pt>
                <c:pt idx="229">
                  <c:v>14.581053052910402</c:v>
                </c:pt>
                <c:pt idx="230">
                  <c:v>14.531062224162566</c:v>
                </c:pt>
                <c:pt idx="231">
                  <c:v>14.480430726755092</c:v>
                </c:pt>
                <c:pt idx="232">
                  <c:v>14.429176956425998</c:v>
                </c:pt>
                <c:pt idx="233">
                  <c:v>14.377319183775292</c:v>
                </c:pt>
                <c:pt idx="234">
                  <c:v>14.324875543190117</c:v>
                </c:pt>
                <c:pt idx="235">
                  <c:v>14.271864022697326</c:v>
                </c:pt>
                <c:pt idx="236">
                  <c:v>14.21830245473963</c:v>
                </c:pt>
                <c:pt idx="237">
                  <c:v>14.164208507868942</c:v>
                </c:pt>
                <c:pt idx="238">
                  <c:v>14.109599679348175</c:v>
                </c:pt>
                <c:pt idx="239">
                  <c:v>14.054493288650438</c:v>
                </c:pt>
                <c:pt idx="240">
                  <c:v>13.998906471842618</c:v>
                </c:pt>
                <c:pt idx="241">
                  <c:v>13.942856176838367</c:v>
                </c:pt>
                <c:pt idx="242">
                  <c:v>13.886359159503748</c:v>
                </c:pt>
                <c:pt idx="243">
                  <c:v>13.829431980597327</c:v>
                </c:pt>
                <c:pt idx="244">
                  <c:v>13.772091003524974</c:v>
                </c:pt>
                <c:pt idx="245">
                  <c:v>13.714352392888326</c:v>
                </c:pt>
                <c:pt idx="246">
                  <c:v>13.656232113804922</c:v>
                </c:pt>
                <c:pt idx="247">
                  <c:v>13.597745931976727</c:v>
                </c:pt>
                <c:pt idx="248">
                  <c:v>13.538909414483184</c:v>
                </c:pt>
                <c:pt idx="249">
                  <c:v>13.479737931274034</c:v>
                </c:pt>
                <c:pt idx="250">
                  <c:v>13.420246657336492</c:v>
                </c:pt>
                <c:pt idx="251">
                  <c:v>13.360450575511013</c:v>
                </c:pt>
                <c:pt idx="252">
                  <c:v>13.300364479929231</c:v>
                </c:pt>
                <c:pt idx="253">
                  <c:v>13.240002980047599</c:v>
                </c:pt>
                <c:pt idx="254">
                  <c:v>13.17938050524978</c:v>
                </c:pt>
                <c:pt idx="255">
                  <c:v>13.118511309990765</c:v>
                </c:pt>
                <c:pt idx="256">
                  <c:v>13.057409479455746</c:v>
                </c:pt>
                <c:pt idx="257">
                  <c:v>12.996088935706435</c:v>
                </c:pt>
                <c:pt idx="258">
                  <c:v>12.934563444287843</c:v>
                </c:pt>
                <c:pt idx="259">
                  <c:v>12.872846621268408</c:v>
                </c:pt>
                <c:pt idx="260">
                  <c:v>12.810951940686548</c:v>
                </c:pt>
                <c:pt idx="261">
                  <c:v>12.748892742376867</c:v>
                </c:pt>
                <c:pt idx="262">
                  <c:v>12.686682240149299</c:v>
                </c:pt>
                <c:pt idx="263">
                  <c:v>12.624333530294841</c:v>
                </c:pt>
                <c:pt idx="264">
                  <c:v>12.561859600391504</c:v>
                </c:pt>
                <c:pt idx="265">
                  <c:v>12.499273338384487</c:v>
                </c:pt>
                <c:pt idx="266">
                  <c:v>12.436587541914731</c:v>
                </c:pt>
                <c:pt idx="267">
                  <c:v>12.373814927870139</c:v>
                </c:pt>
                <c:pt idx="268">
                  <c:v>12.310968142134019</c:v>
                </c:pt>
                <c:pt idx="269">
                  <c:v>12.248059769505524</c:v>
                </c:pt>
                <c:pt idx="270">
                  <c:v>12.185102343766868</c:v>
                </c:pt>
                <c:pt idx="271">
                  <c:v>12.122108357872492</c:v>
                </c:pt>
                <c:pt idx="272">
                  <c:v>12.059090274235167</c:v>
                </c:pt>
                <c:pt idx="273">
                  <c:v>11.996060535084489</c:v>
                </c:pt>
                <c:pt idx="274">
                  <c:v>11.933031572872938</c:v>
                </c:pt>
                <c:pt idx="275">
                  <c:v>11.870015820705028</c:v>
                </c:pt>
                <c:pt idx="276">
                  <c:v>11.807025722764902</c:v>
                </c:pt>
                <c:pt idx="277">
                  <c:v>11.74407374471782</c:v>
                </c:pt>
                <c:pt idx="278">
                  <c:v>11.681172384060906</c:v>
                </c:pt>
                <c:pt idx="279">
                  <c:v>11.618334180398548</c:v>
                </c:pt>
                <c:pt idx="280">
                  <c:v>11.555571725617629</c:v>
                </c:pt>
                <c:pt idx="281">
                  <c:v>11.492897673937799</c:v>
                </c:pt>
                <c:pt idx="282">
                  <c:v>11.430324751811765</c:v>
                </c:pt>
                <c:pt idx="283">
                  <c:v>11.367865767650491</c:v>
                </c:pt>
                <c:pt idx="284">
                  <c:v>11.305533621347978</c:v>
                </c:pt>
                <c:pt idx="285">
                  <c:v>11.243341313580153</c:v>
                </c:pt>
                <c:pt idx="286">
                  <c:v>11.181301954852213</c:v>
                </c:pt>
                <c:pt idx="287">
                  <c:v>11.119428774268462</c:v>
                </c:pt>
                <c:pt idx="288">
                  <c:v>11.057735127998662</c:v>
                </c:pt>
                <c:pt idx="289">
                  <c:v>10.996234507414529</c:v>
                </c:pt>
                <c:pt idx="290">
                  <c:v>10.934940546869907</c:v>
                </c:pt>
                <c:pt idx="291">
                  <c:v>10.873867031098015</c:v>
                </c:pt>
                <c:pt idx="292">
                  <c:v>10.813027902198879</c:v>
                </c:pt>
                <c:pt idx="293">
                  <c:v>10.752437266190013</c:v>
                </c:pt>
                <c:pt idx="294">
                  <c:v>10.692109399093342</c:v>
                </c:pt>
                <c:pt idx="295">
                  <c:v>10.632058752531133</c:v>
                </c:pt>
                <c:pt idx="296">
                  <c:v>10.57229995880396</c:v>
                </c:pt>
                <c:pt idx="297">
                  <c:v>10.512847835423432</c:v>
                </c:pt>
                <c:pt idx="298">
                  <c:v>10.453717389072832</c:v>
                </c:pt>
                <c:pt idx="299">
                  <c:v>10.394923818968763</c:v>
                </c:pt>
                <c:pt idx="300">
                  <c:v>10.336482519597235</c:v>
                </c:pt>
                <c:pt idx="301">
                  <c:v>10.278409082797983</c:v>
                </c:pt>
                <c:pt idx="302">
                  <c:v>10.220719299171176</c:v>
                </c:pt>
                <c:pt idx="303">
                  <c:v>10.163429158781224</c:v>
                </c:pt>
                <c:pt idx="304">
                  <c:v>10.106554851133094</c:v>
                </c:pt>
                <c:pt idx="305">
                  <c:v>10.050112764397184</c:v>
                </c:pt>
                <c:pt idx="306">
                  <c:v>9.9941194838598015</c:v>
                </c:pt>
                <c:pt idx="307">
                  <c:v>9.9385917895772202</c:v>
                </c:pt>
                <c:pt idx="308">
                  <c:v>9.8835466532125302</c:v>
                </c:pt>
                <c:pt idx="309">
                  <c:v>9.8290012340356832</c:v>
                </c:pt>
                <c:pt idx="310">
                  <c:v>9.7749728740686557</c:v>
                </c:pt>
                <c:pt idx="311">
                  <c:v>9.7214790923592851</c:v>
                </c:pt>
                <c:pt idx="312">
                  <c:v>9.668537578368964</c:v>
                </c:pt>
                <c:pt idx="313">
                  <c:v>9.6161661844614166</c:v>
                </c:pt>
                <c:pt idx="314">
                  <c:v>9.5643829174818542</c:v>
                </c:pt>
                <c:pt idx="315">
                  <c:v>9.5132059294179605</c:v>
                </c:pt>
                <c:pt idx="316">
                  <c:v>9.4626535071366948</c:v>
                </c:pt>
                <c:pt idx="317">
                  <c:v>9.4127440611933668</c:v>
                </c:pt>
                <c:pt idx="318">
                  <c:v>9.3634961137122836</c:v>
                </c:pt>
                <c:pt idx="319">
                  <c:v>9.3149282853410398</c:v>
                </c:pt>
                <c:pt idx="320">
                  <c:v>9.267059281283645</c:v>
                </c:pt>
                <c:pt idx="321">
                  <c:v>9.2199078764208799</c:v>
                </c:pt>
                <c:pt idx="322">
                  <c:v>9.1734928995295135</c:v>
                </c:pt>
                <c:pt idx="323">
                  <c:v>9.127833216615544</c:v>
                </c:pt>
                <c:pt idx="324">
                  <c:v>9.082947713380122</c:v>
                </c:pt>
                <c:pt idx="325">
                  <c:v>9.0388552768404953</c:v>
                </c:pt>
                <c:pt idx="326">
                  <c:v>8.9955747761320985</c:v>
                </c:pt>
                <c:pt idx="327">
                  <c:v>8.9531250425216129</c:v>
                </c:pt>
                <c:pt idx="328">
                  <c:v>8.9115248486647474</c:v>
                </c:pt>
                <c:pt idx="329">
                  <c:v>8.8707928871464503</c:v>
                </c:pt>
                <c:pt idx="330">
                  <c:v>8.8309477483449008</c:v>
                </c:pt>
                <c:pt idx="331">
                  <c:v>8.7920078976648739</c:v>
                </c:pt>
                <c:pt idx="332">
                  <c:v>8.7539916521895229</c:v>
                </c:pt>
                <c:pt idx="333">
                  <c:v>8.7169171568036887</c:v>
                </c:pt>
                <c:pt idx="334">
                  <c:v>8.6808023598453783</c:v>
                </c:pt>
                <c:pt idx="335">
                  <c:v>8.6456649883456258</c:v>
                </c:pt>
                <c:pt idx="336">
                  <c:v>8.6115225229204668</c:v>
                </c:pt>
                <c:pt idx="337">
                  <c:v>8.5783921723818359</c:v>
                </c:pt>
                <c:pt idx="338">
                  <c:v>8.5462908481374509</c:v>
                </c:pt>
                <c:pt idx="339">
                  <c:v>8.5152351384523453</c:v>
                </c:pt>
                <c:pt idx="340">
                  <c:v>8.4852412826475234</c:v>
                </c:pt>
                <c:pt idx="341">
                  <c:v>8.4563251453132686</c:v>
                </c:pt>
                <c:pt idx="342">
                  <c:v>8.4285021906167934</c:v>
                </c:pt>
                <c:pt idx="343">
                  <c:v>8.4017874567854847</c:v>
                </c:pt>
                <c:pt idx="344">
                  <c:v>8.3761955308483529</c:v>
                </c:pt>
                <c:pt idx="345">
                  <c:v>8.3517405237192115</c:v>
                </c:pt>
                <c:pt idx="346">
                  <c:v>8.3284360457056401</c:v>
                </c:pt>
                <c:pt idx="347">
                  <c:v>8.3062951825279949</c:v>
                </c:pt>
                <c:pt idx="348">
                  <c:v>8.2853304719323635</c:v>
                </c:pt>
                <c:pt idx="349">
                  <c:v>8.2655538809807521</c:v>
                </c:pt>
                <c:pt idx="350">
                  <c:v>8.2469767841005606</c:v>
                </c:pt>
                <c:pt idx="351">
                  <c:v>8.2296099419739193</c:v>
                </c:pt>
                <c:pt idx="352">
                  <c:v>8.2134634813453076</c:v>
                </c:pt>
                <c:pt idx="353">
                  <c:v>8.1985468758236095</c:v>
                </c:pt>
                <c:pt idx="354">
                  <c:v>8.1848689277516051</c:v>
                </c:pt>
                <c:pt idx="355">
                  <c:v>8.1724377512128292</c:v>
                </c:pt>
                <c:pt idx="356">
                  <c:v>8.1612607562418482</c:v>
                </c:pt>
                <c:pt idx="357">
                  <c:v>8.151344634299905</c:v>
                </c:pt>
                <c:pt idx="358">
                  <c:v>8.1426953450734381</c:v>
                </c:pt>
                <c:pt idx="359">
                  <c:v>8.1353181046480501</c:v>
                </c:pt>
                <c:pt idx="360">
                  <c:v>8.1292173751054104</c:v>
                </c:pt>
                <c:pt idx="361">
                  <c:v>8.1243968555850241</c:v>
                </c:pt>
                <c:pt idx="362">
                  <c:v>8.1208594748471441</c:v>
                </c:pt>
                <c:pt idx="363">
                  <c:v>8.1186073853670724</c:v>
                </c:pt>
                <c:pt idx="364">
                  <c:v>8.1176419589849758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96224"/>
        <c:axId val="191596800"/>
      </c:scatterChart>
      <c:scatterChart>
        <c:scatterStyle val="smoothMarker"/>
        <c:varyColors val="0"/>
        <c:ser>
          <c:idx val="2"/>
          <c:order val="1"/>
          <c:tx>
            <c:strRef>
              <c:f>Formula!$D$6</c:f>
              <c:strCache>
                <c:ptCount val="1"/>
                <c:pt idx="0">
                  <c:v>night length</c:v>
                </c:pt>
              </c:strCache>
            </c:strRef>
          </c:tx>
          <c:marker>
            <c:symbol val="none"/>
          </c:marker>
          <c:xVal>
            <c:numRef>
              <c:f>Formula!$A$7:$A$371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Formula!$D$7:$D$371</c:f>
              <c:numCache>
                <c:formatCode>General</c:formatCode>
                <c:ptCount val="365"/>
                <c:pt idx="0">
                  <c:v>15.881754632282519</c:v>
                </c:pt>
                <c:pt idx="1">
                  <c:v>15.879824110533656</c:v>
                </c:pt>
                <c:pt idx="2">
                  <c:v>15.876607881246933</c:v>
                </c:pt>
                <c:pt idx="3">
                  <c:v>15.87210790208549</c:v>
                </c:pt>
                <c:pt idx="4">
                  <c:v>15.866326908231606</c:v>
                </c:pt>
                <c:pt idx="5">
                  <c:v>15.859268406867852</c:v>
                </c:pt>
                <c:pt idx="6">
                  <c:v>15.850936670120248</c:v>
                </c:pt>
                <c:pt idx="7">
                  <c:v>15.841336726492155</c:v>
                </c:pt>
                <c:pt idx="8">
                  <c:v>15.830474350823685</c:v>
                </c:pt>
                <c:pt idx="9">
                  <c:v>15.818356052817148</c:v>
                </c:pt>
                <c:pt idx="10">
                  <c:v>15.804989064174707</c:v>
                </c:pt>
                <c:pt idx="11">
                  <c:v>15.79038132439954</c:v>
                </c:pt>
                <c:pt idx="12">
                  <c:v>15.774541465316819</c:v>
                </c:pt>
                <c:pt idx="13">
                  <c:v>15.757478794375363</c:v>
                </c:pt>
                <c:pt idx="14">
                  <c:v>15.739203276795099</c:v>
                </c:pt>
                <c:pt idx="15">
                  <c:v>15.719725516629211</c:v>
                </c:pt>
                <c:pt idx="16">
                  <c:v>15.699056736813358</c:v>
                </c:pt>
                <c:pt idx="17">
                  <c:v>15.677208758277311</c:v>
                </c:pt>
                <c:pt idx="18">
                  <c:v>15.654193978196918</c:v>
                </c:pt>
                <c:pt idx="19">
                  <c:v>15.630025347466463</c:v>
                </c:pt>
                <c:pt idx="20">
                  <c:v>15.604716347473168</c:v>
                </c:pt>
                <c:pt idx="21">
                  <c:v>15.578280966256838</c:v>
                </c:pt>
                <c:pt idx="22">
                  <c:v>15.550733674138439</c:v>
                </c:pt>
                <c:pt idx="23">
                  <c:v>15.522089398901844</c:v>
                </c:pt>
                <c:pt idx="24">
                  <c:v>15.492363500612834</c:v>
                </c:pt>
                <c:pt idx="25">
                  <c:v>15.461571746159127</c:v>
                </c:pt>
                <c:pt idx="26">
                  <c:v>15.429730283594232</c:v>
                </c:pt>
                <c:pt idx="27">
                  <c:v>15.396855616366832</c:v>
                </c:pt>
                <c:pt idx="28">
                  <c:v>15.362964577515712</c:v>
                </c:pt>
                <c:pt idx="29">
                  <c:v>15.328074303908434</c:v>
                </c:pt>
                <c:pt idx="30">
                  <c:v>15.292202210599694</c:v>
                </c:pt>
                <c:pt idx="31">
                  <c:v>15.255365965382804</c:v>
                </c:pt>
                <c:pt idx="32">
                  <c:v>15.217583463604994</c:v>
                </c:pt>
                <c:pt idx="33">
                  <c:v>15.178872803314203</c:v>
                </c:pt>
                <c:pt idx="34">
                  <c:v>15.139252260801875</c:v>
                </c:pt>
                <c:pt idx="35">
                  <c:v>15.098740266602851</c:v>
                </c:pt>
                <c:pt idx="36">
                  <c:v>15.057355382009925</c:v>
                </c:pt>
                <c:pt idx="37">
                  <c:v>15.015116276157038</c:v>
                </c:pt>
                <c:pt idx="38">
                  <c:v>14.972041703721221</c:v>
                </c:pt>
                <c:pt idx="39">
                  <c:v>14.928150483289699</c:v>
                </c:pt>
                <c:pt idx="40">
                  <c:v>14.883461476434594</c:v>
                </c:pt>
                <c:pt idx="41">
                  <c:v>14.837993567533879</c:v>
                </c:pt>
                <c:pt idx="42">
                  <c:v>14.791765644373221</c:v>
                </c:pt>
                <c:pt idx="43">
                  <c:v>14.744796579559642</c:v>
                </c:pt>
                <c:pt idx="44">
                  <c:v>14.697105212773955</c:v>
                </c:pt>
                <c:pt idx="45">
                  <c:v>14.64871033388528</c:v>
                </c:pt>
                <c:pt idx="46">
                  <c:v>14.599630666947213</c:v>
                </c:pt>
                <c:pt idx="47">
                  <c:v>14.549884855091673</c:v>
                </c:pt>
                <c:pt idx="48">
                  <c:v>14.499491446332911</c:v>
                </c:pt>
                <c:pt idx="49">
                  <c:v>14.448468880290928</c:v>
                </c:pt>
                <c:pt idx="50">
                  <c:v>14.396835475840193</c:v>
                </c:pt>
                <c:pt idx="51">
                  <c:v>14.344609419686584</c:v>
                </c:pt>
                <c:pt idx="52">
                  <c:v>14.291808755872477</c:v>
                </c:pt>
                <c:pt idx="53">
                  <c:v>14.238451376207165</c:v>
                </c:pt>
                <c:pt idx="54">
                  <c:v>14.184555011617164</c:v>
                </c:pt>
                <c:pt idx="55">
                  <c:v>14.130137224408511</c:v>
                </c:pt>
                <c:pt idx="56">
                  <c:v>14.07521540143086</c:v>
                </c:pt>
                <c:pt idx="57">
                  <c:v>14.019806748131073</c:v>
                </c:pt>
                <c:pt idx="58">
                  <c:v>13.963928283482046</c:v>
                </c:pt>
                <c:pt idx="59">
                  <c:v>13.90759683577067</c:v>
                </c:pt>
                <c:pt idx="60">
                  <c:v>13.85082903922725</c:v>
                </c:pt>
                <c:pt idx="61">
                  <c:v>13.793641331477174</c:v>
                </c:pt>
                <c:pt idx="62">
                  <c:v>13.736049951794293</c:v>
                </c:pt>
                <c:pt idx="63">
                  <c:v>13.678070940134333</c:v>
                </c:pt>
                <c:pt idx="64">
                  <c:v>13.619720136925542</c:v>
                </c:pt>
                <c:pt idx="65">
                  <c:v>13.561013183592912</c:v>
                </c:pt>
                <c:pt idx="66">
                  <c:v>13.501965523791519</c:v>
                </c:pt>
                <c:pt idx="67">
                  <c:v>13.442592405323815</c:v>
                </c:pt>
                <c:pt idx="68">
                  <c:v>13.382908882715244</c:v>
                </c:pt>
                <c:pt idx="69">
                  <c:v>13.322929820421971</c:v>
                </c:pt>
                <c:pt idx="70">
                  <c:v>13.262669896644262</c:v>
                </c:pt>
                <c:pt idx="71">
                  <c:v>13.20214360771875</c:v>
                </c:pt>
                <c:pt idx="72">
                  <c:v>13.141365273062586</c:v>
                </c:pt>
                <c:pt idx="73">
                  <c:v>13.080349040642458</c:v>
                </c:pt>
                <c:pt idx="74">
                  <c:v>13.01910889294129</c:v>
                </c:pt>
                <c:pt idx="75">
                  <c:v>12.957658653395526</c:v>
                </c:pt>
                <c:pt idx="76">
                  <c:v>12.896011993275916</c:v>
                </c:pt>
                <c:pt idx="77">
                  <c:v>12.834182438984818</c:v>
                </c:pt>
                <c:pt idx="78">
                  <c:v>12.772183379743144</c:v>
                </c:pt>
                <c:pt idx="79">
                  <c:v>12.710028075640286</c:v>
                </c:pt>
                <c:pt idx="80">
                  <c:v>12.647729666020444</c:v>
                </c:pt>
                <c:pt idx="81">
                  <c:v>12.585301178179076</c:v>
                </c:pt>
                <c:pt idx="82">
                  <c:v>12.522755536343281</c:v>
                </c:pt>
                <c:pt idx="83">
                  <c:v>12.460105570910214</c:v>
                </c:pt>
                <c:pt idx="84">
                  <c:v>12.397364027917808</c:v>
                </c:pt>
                <c:pt idx="85">
                  <c:v>12.334543578722233</c:v>
                </c:pt>
                <c:pt idx="86">
                  <c:v>12.271656829856783</c:v>
                </c:pt>
                <c:pt idx="87">
                  <c:v>12.208716333046993</c:v>
                </c:pt>
                <c:pt idx="88">
                  <c:v>12.145734595356977</c:v>
                </c:pt>
                <c:pt idx="89">
                  <c:v>12.082724089442101</c:v>
                </c:pt>
                <c:pt idx="90">
                  <c:v>12.019697263883206</c:v>
                </c:pt>
                <c:pt idx="91">
                  <c:v>11.956666553577726</c:v>
                </c:pt>
                <c:pt idx="92">
                  <c:v>11.893644390163061</c:v>
                </c:pt>
                <c:pt idx="93">
                  <c:v>11.830643212447633</c:v>
                </c:pt>
                <c:pt idx="94">
                  <c:v>11.767675476825037</c:v>
                </c:pt>
                <c:pt idx="95">
                  <c:v>11.704753667646717</c:v>
                </c:pt>
                <c:pt idx="96">
                  <c:v>11.641890307528502</c:v>
                </c:pt>
                <c:pt idx="97">
                  <c:v>11.579097967566323</c:v>
                </c:pt>
                <c:pt idx="98">
                  <c:v>11.516389277436247</c:v>
                </c:pt>
                <c:pt idx="99">
                  <c:v>11.453776935353959</c:v>
                </c:pt>
                <c:pt idx="100">
                  <c:v>11.391273717868572</c:v>
                </c:pt>
                <c:pt idx="101">
                  <c:v>11.328892489465542</c:v>
                </c:pt>
                <c:pt idx="102">
                  <c:v>11.266646211953265</c:v>
                </c:pt>
                <c:pt idx="103">
                  <c:v>11.204547953607779</c:v>
                </c:pt>
                <c:pt idx="104">
                  <c:v>11.142610898049693</c:v>
                </c:pt>
                <c:pt idx="105">
                  <c:v>11.080848352827442</c:v>
                </c:pt>
                <c:pt idx="106">
                  <c:v>11.019273757680544</c:v>
                </c:pt>
                <c:pt idx="107">
                  <c:v>10.957900692456533</c:v>
                </c:pt>
                <c:pt idx="108">
                  <c:v>10.896742884654927</c:v>
                </c:pt>
                <c:pt idx="109">
                  <c:v>10.835814216571487</c:v>
                </c:pt>
                <c:pt idx="110">
                  <c:v>10.775128732015864</c:v>
                </c:pt>
                <c:pt idx="111">
                  <c:v>10.714700642575586</c:v>
                </c:pt>
                <c:pt idx="112">
                  <c:v>10.654544333399311</c:v>
                </c:pt>
                <c:pt idx="113">
                  <c:v>10.594674368472191</c:v>
                </c:pt>
                <c:pt idx="114">
                  <c:v>10.535105495356238</c:v>
                </c:pt>
                <c:pt idx="115">
                  <c:v>10.475852649368672</c:v>
                </c:pt>
                <c:pt idx="116">
                  <c:v>10.416930957171282</c:v>
                </c:pt>
                <c:pt idx="117">
                  <c:v>10.358355739744219</c:v>
                </c:pt>
                <c:pt idx="118">
                  <c:v>10.300142514717772</c:v>
                </c:pt>
                <c:pt idx="119">
                  <c:v>10.242306998036167</c:v>
                </c:pt>
                <c:pt idx="120">
                  <c:v>10.1848651049279</c:v>
                </c:pt>
                <c:pt idx="121">
                  <c:v>10.127832950157693</c:v>
                </c:pt>
                <c:pt idx="122">
                  <c:v>10.071226847535906</c:v>
                </c:pt>
                <c:pt idx="123">
                  <c:v>10.01506330866205</c:v>
                </c:pt>
                <c:pt idx="124">
                  <c:v>9.9593590408800097</c:v>
                </c:pt>
                <c:pt idx="125">
                  <c:v>9.9041309444237111</c:v>
                </c:pt>
                <c:pt idx="126">
                  <c:v>9.8493961087331616</c:v>
                </c:pt>
                <c:pt idx="127">
                  <c:v>9.7951718079222214</c:v>
                </c:pt>
                <c:pt idx="128">
                  <c:v>9.7414754953810245</c:v>
                </c:pt>
                <c:pt idx="129">
                  <c:v>9.6883247974975468</c:v>
                </c:pt>
                <c:pt idx="130">
                  <c:v>9.6357375064849045</c:v>
                </c:pt>
                <c:pt idx="131">
                  <c:v>9.5837315723026855</c:v>
                </c:pt>
                <c:pt idx="132">
                  <c:v>9.5323250936631254</c:v>
                </c:pt>
                <c:pt idx="133">
                  <c:v>9.4815363081150146</c:v>
                </c:pt>
                <c:pt idx="134">
                  <c:v>9.4313835812009224</c:v>
                </c:pt>
                <c:pt idx="135">
                  <c:v>9.3818853946858951</c:v>
                </c:pt>
                <c:pt idx="136">
                  <c:v>9.3330603338587075</c:v>
                </c:pt>
                <c:pt idx="137">
                  <c:v>9.2849270739096248</c:v>
                </c:pt>
                <c:pt idx="138">
                  <c:v>9.2375043653918354</c:v>
                </c:pt>
                <c:pt idx="139">
                  <c:v>9.1908110187770351</c:v>
                </c:pt>
                <c:pt idx="140">
                  <c:v>9.1448658881189004</c:v>
                </c:pt>
                <c:pt idx="141">
                  <c:v>9.0996878538418322</c:v>
                </c:pt>
                <c:pt idx="142">
                  <c:v>9.0552958046759429</c:v>
                </c:pt>
                <c:pt idx="143">
                  <c:v>9.0117086187628779</c:v>
                </c:pt>
                <c:pt idx="144">
                  <c:v>8.9689451439610366</c:v>
                </c:pt>
                <c:pt idx="145">
                  <c:v>8.9270241773823926</c:v>
                </c:pt>
                <c:pt idx="146">
                  <c:v>8.885964444197116</c:v>
                </c:pt>
                <c:pt idx="147">
                  <c:v>8.8457845757460642</c:v>
                </c:pt>
                <c:pt idx="148">
                  <c:v>8.8065030870050283</c:v>
                </c:pt>
                <c:pt idx="149">
                  <c:v>8.7681383534486343</c:v>
                </c:pt>
                <c:pt idx="150">
                  <c:v>8.7307085873653758</c:v>
                </c:pt>
                <c:pt idx="151">
                  <c:v>8.6942318136791386</c:v>
                </c:pt>
                <c:pt idx="152">
                  <c:v>8.6587258453361677</c:v>
                </c:pt>
                <c:pt idx="153">
                  <c:v>8.6242082583198005</c:v>
                </c:pt>
                <c:pt idx="154">
                  <c:v>8.5906963663587561</c:v>
                </c:pt>
                <c:pt idx="155">
                  <c:v>8.5582071953977383</c:v>
                </c:pt>
                <c:pt idx="156">
                  <c:v>8.5267574579021836</c:v>
                </c:pt>
                <c:pt idx="157">
                  <c:v>8.496363527071491</c:v>
                </c:pt>
                <c:pt idx="158">
                  <c:v>8.4670414110376111</c:v>
                </c:pt>
                <c:pt idx="159">
                  <c:v>8.4388067271278739</c:v>
                </c:pt>
                <c:pt idx="160">
                  <c:v>8.411674676272769</c:v>
                </c:pt>
                <c:pt idx="161">
                  <c:v>8.3856600176408236</c:v>
                </c:pt>
                <c:pt idx="162">
                  <c:v>8.360777043583802</c:v>
                </c:pt>
                <c:pt idx="163">
                  <c:v>8.3370395549761209</c:v>
                </c:pt>
                <c:pt idx="164">
                  <c:v>8.3144608370327475</c:v>
                </c:pt>
                <c:pt idx="165">
                  <c:v>8.2930536356896063</c:v>
                </c:pt>
                <c:pt idx="166">
                  <c:v>8.2728301346301141</c:v>
                </c:pt>
                <c:pt idx="167">
                  <c:v>8.2538019330404033</c:v>
                </c:pt>
                <c:pt idx="168">
                  <c:v>8.2359800241743812</c:v>
                </c:pt>
                <c:pt idx="169">
                  <c:v>8.2193747748079442</c:v>
                </c:pt>
                <c:pt idx="170">
                  <c:v>8.2039959056593919</c:v>
                </c:pt>
                <c:pt idx="171">
                  <c:v>8.1898524728502409</c:v>
                </c:pt>
                <c:pt idx="172">
                  <c:v>8.1769528504776403</c:v>
                </c:pt>
                <c:pt idx="173">
                  <c:v>8.1653047143658561</c:v>
                </c:pt>
                <c:pt idx="174">
                  <c:v>8.1549150270604311</c:v>
                </c:pt>
                <c:pt idx="175">
                  <c:v>8.1457900241241834</c:v>
                </c:pt>
                <c:pt idx="176">
                  <c:v>8.1379352017895457</c:v>
                </c:pt>
                <c:pt idx="177">
                  <c:v>8.1313553060166388</c:v>
                </c:pt>
                <c:pt idx="178">
                  <c:v>8.1260543230011635</c:v>
                </c:pt>
                <c:pt idx="179">
                  <c:v>8.1220354711705163</c:v>
                </c:pt>
                <c:pt idx="180">
                  <c:v>8.1193011947006362</c:v>
                </c:pt>
                <c:pt idx="181">
                  <c:v>8.1178531585801057</c:v>
                </c:pt>
                <c:pt idx="182">
                  <c:v>8.1176922452416065</c:v>
                </c:pt>
                <c:pt idx="183">
                  <c:v>8.1188185527746324</c:v>
                </c:pt>
                <c:pt idx="184">
                  <c:v>8.1212313947267099</c:v>
                </c:pt>
                <c:pt idx="185">
                  <c:v>8.1249293014940136</c:v>
                </c:pt>
                <c:pt idx="186">
                  <c:v>8.1299100232956327</c:v>
                </c:pt>
                <c:pt idx="187">
                  <c:v>8.1361705347192768</c:v>
                </c:pt>
                <c:pt idx="188">
                  <c:v>8.1437070408198444</c:v>
                </c:pt>
                <c:pt idx="189">
                  <c:v>8.1525149847459595</c:v>
                </c:pt>
                <c:pt idx="190">
                  <c:v>8.1625890568633857</c:v>
                </c:pt>
                <c:pt idx="191">
                  <c:v>8.1739232053384132</c:v>
                </c:pt>
                <c:pt idx="192">
                  <c:v>8.1865106481385226</c:v>
                </c:pt>
                <c:pt idx="193">
                  <c:v>8.2003438864022051</c:v>
                </c:pt>
                <c:pt idx="194">
                  <c:v>8.2154147191247198</c:v>
                </c:pt>
                <c:pt idx="195">
                  <c:v>8.2317142591017429</c:v>
                </c:pt>
                <c:pt idx="196">
                  <c:v>8.2492329500683503</c:v>
                </c:pt>
                <c:pt idx="197">
                  <c:v>8.2679605849668594</c:v>
                </c:pt>
                <c:pt idx="198">
                  <c:v>8.287886325273135</c:v>
                </c:pt>
                <c:pt idx="199">
                  <c:v>8.3089987213079759</c:v>
                </c:pt>
                <c:pt idx="200">
                  <c:v>8.3312857334570953</c:v>
                </c:pt>
                <c:pt idx="201">
                  <c:v>8.3547347542209902</c:v>
                </c:pt>
                <c:pt idx="202">
                  <c:v>8.3793326310139467</c:v>
                </c:pt>
                <c:pt idx="203">
                  <c:v>8.4050656896298666</c:v>
                </c:pt>
                <c:pt idx="204">
                  <c:v>8.4319197582916487</c:v>
                </c:pt>
                <c:pt idx="205">
                  <c:v>8.4598801922000284</c:v>
                </c:pt>
                <c:pt idx="206">
                  <c:v>8.4889318984977216</c:v>
                </c:pt>
                <c:pt idx="207">
                  <c:v>8.5190593615647927</c:v>
                </c:pt>
                <c:pt idx="208">
                  <c:v>8.5502466685618579</c:v>
                </c:pt>
                <c:pt idx="209">
                  <c:v>8.58247753513864</c:v>
                </c:pt>
                <c:pt idx="210">
                  <c:v>8.6157353312268121</c:v>
                </c:pt>
                <c:pt idx="211">
                  <c:v>8.6500031068376764</c:v>
                </c:pt>
                <c:pt idx="212">
                  <c:v>8.6852636177874221</c:v>
                </c:pt>
                <c:pt idx="213">
                  <c:v>8.7214993512747778</c:v>
                </c:pt>
                <c:pt idx="214">
                  <c:v>8.7586925512387417</c:v>
                </c:pt>
                <c:pt idx="215">
                  <c:v>8.796825243426726</c:v>
                </c:pt>
                <c:pt idx="216">
                  <c:v>8.8358792601066583</c:v>
                </c:pt>
                <c:pt idx="217">
                  <c:v>8.8758362643597248</c:v>
                </c:pt>
                <c:pt idx="218">
                  <c:v>8.9166777738940635</c:v>
                </c:pt>
                <c:pt idx="219">
                  <c:v>8.9583851843230633</c:v>
                </c:pt>
                <c:pt idx="220">
                  <c:v>9.0009397918558207</c:v>
                </c:pt>
                <c:pt idx="221">
                  <c:v>9.0443228153510002</c:v>
                </c:pt>
                <c:pt idx="222">
                  <c:v>9.0885154176891376</c:v>
                </c:pt>
                <c:pt idx="223">
                  <c:v>9.1334987264224061</c:v>
                </c:pt>
                <c:pt idx="224">
                  <c:v>9.1792538536647008</c:v>
                </c:pt>
                <c:pt idx="225">
                  <c:v>9.2257619151887553</c:v>
                </c:pt>
                <c:pt idx="226">
                  <c:v>9.2730040487009227</c:v>
                </c:pt>
                <c:pt idx="227">
                  <c:v>9.3209614312679712</c:v>
                </c:pt>
                <c:pt idx="228">
                  <c:v>9.369615295874052</c:v>
                </c:pt>
                <c:pt idx="229">
                  <c:v>9.4189469470895979</c:v>
                </c:pt>
                <c:pt idx="230">
                  <c:v>9.4689377758374338</c:v>
                </c:pt>
                <c:pt idx="231">
                  <c:v>9.5195692732449082</c:v>
                </c:pt>
                <c:pt idx="232">
                  <c:v>9.570823043574002</c:v>
                </c:pt>
                <c:pt idx="233">
                  <c:v>9.6226808162247082</c:v>
                </c:pt>
                <c:pt idx="234">
                  <c:v>9.6751244568098826</c:v>
                </c:pt>
                <c:pt idx="235">
                  <c:v>9.7281359773026743</c:v>
                </c:pt>
                <c:pt idx="236">
                  <c:v>9.7816975452603696</c:v>
                </c:pt>
                <c:pt idx="237">
                  <c:v>9.8357914921310581</c:v>
                </c:pt>
                <c:pt idx="238">
                  <c:v>9.8904003206518247</c:v>
                </c:pt>
                <c:pt idx="239">
                  <c:v>9.9455067113495623</c:v>
                </c:pt>
                <c:pt idx="240">
                  <c:v>10.001093528157382</c:v>
                </c:pt>
                <c:pt idx="241">
                  <c:v>10.057143823161633</c:v>
                </c:pt>
                <c:pt idx="242">
                  <c:v>10.113640840496252</c:v>
                </c:pt>
                <c:pt idx="243">
                  <c:v>10.170568019402673</c:v>
                </c:pt>
                <c:pt idx="244">
                  <c:v>10.227908996475026</c:v>
                </c:pt>
                <c:pt idx="245">
                  <c:v>10.285647607111674</c:v>
                </c:pt>
                <c:pt idx="246">
                  <c:v>10.343767886195078</c:v>
                </c:pt>
                <c:pt idx="247">
                  <c:v>10.402254068023273</c:v>
                </c:pt>
                <c:pt idx="248">
                  <c:v>10.461090585516816</c:v>
                </c:pt>
                <c:pt idx="249">
                  <c:v>10.520262068725966</c:v>
                </c:pt>
                <c:pt idx="250">
                  <c:v>10.579753342663508</c:v>
                </c:pt>
                <c:pt idx="251">
                  <c:v>10.639549424488987</c:v>
                </c:pt>
                <c:pt idx="252">
                  <c:v>10.699635520070769</c:v>
                </c:pt>
                <c:pt idx="253">
                  <c:v>10.759997019952401</c:v>
                </c:pt>
                <c:pt idx="254">
                  <c:v>10.82061949475022</c:v>
                </c:pt>
                <c:pt idx="255">
                  <c:v>10.881488690009235</c:v>
                </c:pt>
                <c:pt idx="256">
                  <c:v>10.942590520544254</c:v>
                </c:pt>
                <c:pt idx="257">
                  <c:v>11.003911064293565</c:v>
                </c:pt>
                <c:pt idx="258">
                  <c:v>11.065436555712157</c:v>
                </c:pt>
                <c:pt idx="259">
                  <c:v>11.127153378731592</c:v>
                </c:pt>
                <c:pt idx="260">
                  <c:v>11.189048059313452</c:v>
                </c:pt>
                <c:pt idx="261">
                  <c:v>11.251107257623133</c:v>
                </c:pt>
                <c:pt idx="262">
                  <c:v>11.313317759850701</c:v>
                </c:pt>
                <c:pt idx="263">
                  <c:v>11.375666469705159</c:v>
                </c:pt>
                <c:pt idx="264">
                  <c:v>11.438140399608496</c:v>
                </c:pt>
                <c:pt idx="265">
                  <c:v>11.500726661615513</c:v>
                </c:pt>
                <c:pt idx="266">
                  <c:v>11.563412458085269</c:v>
                </c:pt>
                <c:pt idx="267">
                  <c:v>11.626185072129861</c:v>
                </c:pt>
                <c:pt idx="268">
                  <c:v>11.689031857865981</c:v>
                </c:pt>
                <c:pt idx="269">
                  <c:v>11.751940230494476</c:v>
                </c:pt>
                <c:pt idx="270">
                  <c:v>11.814897656233132</c:v>
                </c:pt>
                <c:pt idx="271">
                  <c:v>11.877891642127508</c:v>
                </c:pt>
                <c:pt idx="272">
                  <c:v>11.940909725764833</c:v>
                </c:pt>
                <c:pt idx="273">
                  <c:v>12.003939464915511</c:v>
                </c:pt>
                <c:pt idx="274">
                  <c:v>12.066968427127062</c:v>
                </c:pt>
                <c:pt idx="275">
                  <c:v>12.129984179294972</c:v>
                </c:pt>
                <c:pt idx="276">
                  <c:v>12.192974277235098</c:v>
                </c:pt>
                <c:pt idx="277">
                  <c:v>12.25592625528218</c:v>
                </c:pt>
                <c:pt idx="278">
                  <c:v>12.318827615939094</c:v>
                </c:pt>
                <c:pt idx="279">
                  <c:v>12.381665819601452</c:v>
                </c:pt>
                <c:pt idx="280">
                  <c:v>12.444428274382371</c:v>
                </c:pt>
                <c:pt idx="281">
                  <c:v>12.507102326062201</c:v>
                </c:pt>
                <c:pt idx="282">
                  <c:v>12.569675248188235</c:v>
                </c:pt>
                <c:pt idx="283">
                  <c:v>12.632134232349509</c:v>
                </c:pt>
                <c:pt idx="284">
                  <c:v>12.694466378652022</c:v>
                </c:pt>
                <c:pt idx="285">
                  <c:v>12.756658686419847</c:v>
                </c:pt>
                <c:pt idx="286">
                  <c:v>12.818698045147787</c:v>
                </c:pt>
                <c:pt idx="287">
                  <c:v>12.880571225731538</c:v>
                </c:pt>
                <c:pt idx="288">
                  <c:v>12.942264872001338</c:v>
                </c:pt>
                <c:pt idx="289">
                  <c:v>13.003765492585471</c:v>
                </c:pt>
                <c:pt idx="290">
                  <c:v>13.065059453130093</c:v>
                </c:pt>
                <c:pt idx="291">
                  <c:v>13.126132968901985</c:v>
                </c:pt>
                <c:pt idx="292">
                  <c:v>13.186972097801121</c:v>
                </c:pt>
                <c:pt idx="293">
                  <c:v>13.247562733809987</c:v>
                </c:pt>
                <c:pt idx="294">
                  <c:v>13.307890600906658</c:v>
                </c:pt>
                <c:pt idx="295">
                  <c:v>13.367941247468867</c:v>
                </c:pt>
                <c:pt idx="296">
                  <c:v>13.42770004119604</c:v>
                </c:pt>
                <c:pt idx="297">
                  <c:v>13.487152164576568</c:v>
                </c:pt>
                <c:pt idx="298">
                  <c:v>13.546282610927168</c:v>
                </c:pt>
                <c:pt idx="299">
                  <c:v>13.605076181031237</c:v>
                </c:pt>
                <c:pt idx="300">
                  <c:v>13.663517480402765</c:v>
                </c:pt>
                <c:pt idx="301">
                  <c:v>13.721590917202017</c:v>
                </c:pt>
                <c:pt idx="302">
                  <c:v>13.779280700828824</c:v>
                </c:pt>
                <c:pt idx="303">
                  <c:v>13.836570841218776</c:v>
                </c:pt>
                <c:pt idx="304">
                  <c:v>13.893445148866906</c:v>
                </c:pt>
                <c:pt idx="305">
                  <c:v>13.949887235602816</c:v>
                </c:pt>
                <c:pt idx="306">
                  <c:v>14.005880516140198</c:v>
                </c:pt>
                <c:pt idx="307">
                  <c:v>14.06140821042278</c:v>
                </c:pt>
                <c:pt idx="308">
                  <c:v>14.11645334678747</c:v>
                </c:pt>
                <c:pt idx="309">
                  <c:v>14.170998765964317</c:v>
                </c:pt>
                <c:pt idx="310">
                  <c:v>14.225027125931344</c:v>
                </c:pt>
                <c:pt idx="311">
                  <c:v>14.278520907640715</c:v>
                </c:pt>
                <c:pt idx="312">
                  <c:v>14.331462421631036</c:v>
                </c:pt>
                <c:pt idx="313">
                  <c:v>14.383833815538583</c:v>
                </c:pt>
                <c:pt idx="314">
                  <c:v>14.435617082518146</c:v>
                </c:pt>
                <c:pt idx="315">
                  <c:v>14.486794070582039</c:v>
                </c:pt>
                <c:pt idx="316">
                  <c:v>14.537346492863305</c:v>
                </c:pt>
                <c:pt idx="317">
                  <c:v>14.587255938806633</c:v>
                </c:pt>
                <c:pt idx="318">
                  <c:v>14.636503886287716</c:v>
                </c:pt>
                <c:pt idx="319">
                  <c:v>14.68507171465896</c:v>
                </c:pt>
                <c:pt idx="320">
                  <c:v>14.732940718716355</c:v>
                </c:pt>
                <c:pt idx="321">
                  <c:v>14.78009212357912</c:v>
                </c:pt>
                <c:pt idx="322">
                  <c:v>14.826507100470486</c:v>
                </c:pt>
                <c:pt idx="323">
                  <c:v>14.872166783384456</c:v>
                </c:pt>
                <c:pt idx="324">
                  <c:v>14.917052286619878</c:v>
                </c:pt>
                <c:pt idx="325">
                  <c:v>14.961144723159505</c:v>
                </c:pt>
                <c:pt idx="326">
                  <c:v>15.004425223867901</c:v>
                </c:pt>
                <c:pt idx="327">
                  <c:v>15.046874957478387</c:v>
                </c:pt>
                <c:pt idx="328">
                  <c:v>15.088475151335253</c:v>
                </c:pt>
                <c:pt idx="329">
                  <c:v>15.12920711285355</c:v>
                </c:pt>
                <c:pt idx="330">
                  <c:v>15.169052251655099</c:v>
                </c:pt>
                <c:pt idx="331">
                  <c:v>15.207992102335126</c:v>
                </c:pt>
                <c:pt idx="332">
                  <c:v>15.246008347810477</c:v>
                </c:pt>
                <c:pt idx="333">
                  <c:v>15.283082843196311</c:v>
                </c:pt>
                <c:pt idx="334">
                  <c:v>15.319197640154622</c:v>
                </c:pt>
                <c:pt idx="335">
                  <c:v>15.354335011654374</c:v>
                </c:pt>
                <c:pt idx="336">
                  <c:v>15.388477477079533</c:v>
                </c:pt>
                <c:pt idx="337">
                  <c:v>15.421607827618164</c:v>
                </c:pt>
                <c:pt idx="338">
                  <c:v>15.453709151862549</c:v>
                </c:pt>
                <c:pt idx="339">
                  <c:v>15.484764861547655</c:v>
                </c:pt>
                <c:pt idx="340">
                  <c:v>15.514758717352477</c:v>
                </c:pt>
                <c:pt idx="341">
                  <c:v>15.543674854686731</c:v>
                </c:pt>
                <c:pt idx="342">
                  <c:v>15.571497809383207</c:v>
                </c:pt>
                <c:pt idx="343">
                  <c:v>15.598212543214515</c:v>
                </c:pt>
                <c:pt idx="344">
                  <c:v>15.623804469151647</c:v>
                </c:pt>
                <c:pt idx="345">
                  <c:v>15.648259476280789</c:v>
                </c:pt>
                <c:pt idx="346">
                  <c:v>15.67156395429436</c:v>
                </c:pt>
                <c:pt idx="347">
                  <c:v>15.693704817472005</c:v>
                </c:pt>
                <c:pt idx="348">
                  <c:v>15.714669528067637</c:v>
                </c:pt>
                <c:pt idx="349">
                  <c:v>15.734446119019248</c:v>
                </c:pt>
                <c:pt idx="350">
                  <c:v>15.753023215899439</c:v>
                </c:pt>
                <c:pt idx="351">
                  <c:v>15.770390058026081</c:v>
                </c:pt>
                <c:pt idx="352">
                  <c:v>15.786536518654692</c:v>
                </c:pt>
                <c:pt idx="353">
                  <c:v>15.80145312417639</c:v>
                </c:pt>
                <c:pt idx="354">
                  <c:v>15.815131072248395</c:v>
                </c:pt>
                <c:pt idx="355">
                  <c:v>15.827562248787171</c:v>
                </c:pt>
                <c:pt idx="356">
                  <c:v>15.838739243758152</c:v>
                </c:pt>
                <c:pt idx="357">
                  <c:v>15.848655365700095</c:v>
                </c:pt>
                <c:pt idx="358">
                  <c:v>15.857304654926562</c:v>
                </c:pt>
                <c:pt idx="359">
                  <c:v>15.86468189535195</c:v>
                </c:pt>
                <c:pt idx="360">
                  <c:v>15.87078262489459</c:v>
                </c:pt>
                <c:pt idx="361">
                  <c:v>15.875603144414976</c:v>
                </c:pt>
                <c:pt idx="362">
                  <c:v>15.879140525152856</c:v>
                </c:pt>
                <c:pt idx="363">
                  <c:v>15.881392614632928</c:v>
                </c:pt>
                <c:pt idx="364">
                  <c:v>15.882358041015024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97952"/>
        <c:axId val="191597376"/>
      </c:scatterChart>
      <c:valAx>
        <c:axId val="19159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596800"/>
        <c:crosses val="autoZero"/>
        <c:crossBetween val="midCat"/>
      </c:valAx>
      <c:valAx>
        <c:axId val="19159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96224"/>
        <c:crosses val="autoZero"/>
        <c:crossBetween val="midCat"/>
      </c:valAx>
      <c:valAx>
        <c:axId val="191597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1597952"/>
        <c:crosses val="max"/>
        <c:crossBetween val="midCat"/>
      </c:valAx>
      <c:valAx>
        <c:axId val="19159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597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423862</xdr:colOff>
      <xdr:row>2</xdr:row>
      <xdr:rowOff>76200</xdr:rowOff>
    </xdr:from>
    <xdr:to>
      <xdr:col>26</xdr:col>
      <xdr:colOff>195262</xdr:colOff>
      <xdr:row>14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490537</xdr:colOff>
      <xdr:row>28</xdr:row>
      <xdr:rowOff>19050</xdr:rowOff>
    </xdr:from>
    <xdr:to>
      <xdr:col>26</xdr:col>
      <xdr:colOff>261937</xdr:colOff>
      <xdr:row>40</xdr:row>
      <xdr:rowOff>200025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652462</xdr:colOff>
      <xdr:row>36</xdr:row>
      <xdr:rowOff>66675</xdr:rowOff>
    </xdr:from>
    <xdr:to>
      <xdr:col>15</xdr:col>
      <xdr:colOff>366712</xdr:colOff>
      <xdr:row>49</xdr:row>
      <xdr:rowOff>85725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21</xdr:row>
      <xdr:rowOff>161925</xdr:rowOff>
    </xdr:from>
    <xdr:to>
      <xdr:col>25</xdr:col>
      <xdr:colOff>276225</xdr:colOff>
      <xdr:row>33</xdr:row>
      <xdr:rowOff>161925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6</xdr:row>
      <xdr:rowOff>104774</xdr:rowOff>
    </xdr:from>
    <xdr:to>
      <xdr:col>20</xdr:col>
      <xdr:colOff>352425</xdr:colOff>
      <xdr:row>24</xdr:row>
      <xdr:rowOff>152399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676274</xdr:colOff>
      <xdr:row>36</xdr:row>
      <xdr:rowOff>47625</xdr:rowOff>
    </xdr:from>
    <xdr:to>
      <xdr:col>25</xdr:col>
      <xdr:colOff>676275</xdr:colOff>
      <xdr:row>67</xdr:row>
      <xdr:rowOff>28575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261937</xdr:colOff>
      <xdr:row>23</xdr:row>
      <xdr:rowOff>71437</xdr:rowOff>
    </xdr:from>
    <xdr:to>
      <xdr:col>16</xdr:col>
      <xdr:colOff>33337</xdr:colOff>
      <xdr:row>36</xdr:row>
      <xdr:rowOff>90487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76200</xdr:rowOff>
    </xdr:from>
    <xdr:to>
      <xdr:col>19</xdr:col>
      <xdr:colOff>595313</xdr:colOff>
      <xdr:row>22</xdr:row>
      <xdr:rowOff>185738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topLeftCell="A31" zoomScaleNormal="100" workbookViewId="0">
      <selection activeCell="A34" sqref="A34"/>
    </sheetView>
  </sheetViews>
  <sheetFormatPr defaultRowHeight="16.5" x14ac:dyDescent="0.3"/>
  <sheetData>
    <row r="1" spans="1:27" ht="18" thickTop="1" thickBot="1" x14ac:dyDescent="0.35">
      <c r="A1" s="1" t="s">
        <v>90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O1" s="1" t="s">
        <v>88</v>
      </c>
      <c r="P1" s="1" t="s">
        <v>92</v>
      </c>
      <c r="Q1" s="1" t="s">
        <v>93</v>
      </c>
      <c r="R1" s="1" t="s">
        <v>94</v>
      </c>
      <c r="S1" s="1" t="s">
        <v>95</v>
      </c>
      <c r="T1" s="1" t="s">
        <v>96</v>
      </c>
      <c r="U1" s="1" t="s">
        <v>97</v>
      </c>
      <c r="V1" s="1" t="s">
        <v>98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</row>
    <row r="2" spans="1:27" ht="17.25" thickBot="1" x14ac:dyDescent="0.35">
      <c r="A2" s="2" t="s">
        <v>104</v>
      </c>
      <c r="B2" s="2">
        <v>3.8</v>
      </c>
      <c r="C2" s="2">
        <v>2.7</v>
      </c>
      <c r="D2" s="2">
        <v>7.6</v>
      </c>
      <c r="E2" s="2">
        <v>13.4</v>
      </c>
      <c r="F2" s="2">
        <v>20.3</v>
      </c>
      <c r="G2" s="2">
        <v>24.7</v>
      </c>
      <c r="H2" s="2">
        <v>26.9</v>
      </c>
      <c r="I2" s="2">
        <v>30.5</v>
      </c>
      <c r="J2" s="2">
        <v>28</v>
      </c>
      <c r="K2" s="2">
        <v>23.4</v>
      </c>
      <c r="L2" s="2">
        <v>16.3</v>
      </c>
      <c r="M2" s="2">
        <v>8.6</v>
      </c>
      <c r="O2" s="2" t="s">
        <v>104</v>
      </c>
      <c r="P2" s="2">
        <v>-5.5</v>
      </c>
      <c r="Q2" s="2">
        <v>-7</v>
      </c>
      <c r="R2" s="2">
        <v>-3</v>
      </c>
      <c r="S2" s="2">
        <v>1.6</v>
      </c>
      <c r="T2" s="2">
        <v>8.9</v>
      </c>
      <c r="U2" s="2">
        <v>13.8</v>
      </c>
      <c r="V2" s="2">
        <v>19.600000000000001</v>
      </c>
      <c r="W2" s="2">
        <v>22.7</v>
      </c>
      <c r="X2" s="2">
        <v>19.5</v>
      </c>
      <c r="Y2" s="2">
        <v>12.1</v>
      </c>
      <c r="Z2" s="2">
        <v>4.5999999999999996</v>
      </c>
      <c r="AA2" s="2">
        <v>-1.5</v>
      </c>
    </row>
    <row r="3" spans="1:27" ht="17.25" thickBot="1" x14ac:dyDescent="0.35">
      <c r="A3" s="2" t="s">
        <v>105</v>
      </c>
      <c r="B3" s="2">
        <v>3.6</v>
      </c>
      <c r="C3" s="2">
        <v>2.9</v>
      </c>
      <c r="D3" s="2">
        <v>7.7</v>
      </c>
      <c r="E3" s="2">
        <v>14</v>
      </c>
      <c r="F3" s="2">
        <v>20.6</v>
      </c>
      <c r="G3" s="2">
        <v>24.9</v>
      </c>
      <c r="H3" s="2">
        <v>27</v>
      </c>
      <c r="I3" s="2">
        <v>30.5</v>
      </c>
      <c r="J3" s="2">
        <v>27.9</v>
      </c>
      <c r="K3" s="2">
        <v>23.2</v>
      </c>
      <c r="L3" s="2">
        <v>16.2</v>
      </c>
      <c r="M3" s="2">
        <v>8.3000000000000007</v>
      </c>
      <c r="O3" s="2" t="s">
        <v>105</v>
      </c>
      <c r="P3" s="2">
        <v>-5.7</v>
      </c>
      <c r="Q3" s="2">
        <v>-7.1</v>
      </c>
      <c r="R3" s="2">
        <v>-2.7</v>
      </c>
      <c r="S3" s="2">
        <v>1.7</v>
      </c>
      <c r="T3" s="2">
        <v>9.1</v>
      </c>
      <c r="U3" s="2">
        <v>14</v>
      </c>
      <c r="V3" s="2">
        <v>19.8</v>
      </c>
      <c r="W3" s="2">
        <v>22.7</v>
      </c>
      <c r="X3" s="2">
        <v>19.2</v>
      </c>
      <c r="Y3" s="2">
        <v>11.8</v>
      </c>
      <c r="Z3" s="2">
        <v>4.3</v>
      </c>
      <c r="AA3" s="2">
        <v>-1.9</v>
      </c>
    </row>
    <row r="4" spans="1:27" ht="17.25" thickBot="1" x14ac:dyDescent="0.35">
      <c r="A4" s="2" t="s">
        <v>106</v>
      </c>
      <c r="B4" s="2">
        <v>3.3</v>
      </c>
      <c r="C4" s="2">
        <v>3.2</v>
      </c>
      <c r="D4" s="2">
        <v>7.7</v>
      </c>
      <c r="E4" s="2">
        <v>14.7</v>
      </c>
      <c r="F4" s="2">
        <v>21.1</v>
      </c>
      <c r="G4" s="2">
        <v>25.2</v>
      </c>
      <c r="H4" s="2">
        <v>27</v>
      </c>
      <c r="I4" s="2">
        <v>30.5</v>
      </c>
      <c r="J4" s="2">
        <v>27.7</v>
      </c>
      <c r="K4" s="2">
        <v>22.9</v>
      </c>
      <c r="L4" s="2">
        <v>16.2</v>
      </c>
      <c r="M4" s="2">
        <v>7.9</v>
      </c>
      <c r="O4" s="2" t="s">
        <v>106</v>
      </c>
      <c r="P4" s="2">
        <v>-5.9</v>
      </c>
      <c r="Q4" s="2">
        <v>-7</v>
      </c>
      <c r="R4" s="2">
        <v>-2.6</v>
      </c>
      <c r="S4" s="2">
        <v>1.9</v>
      </c>
      <c r="T4" s="2">
        <v>9.1999999999999993</v>
      </c>
      <c r="U4" s="2">
        <v>14.3</v>
      </c>
      <c r="V4" s="2">
        <v>19.8</v>
      </c>
      <c r="W4" s="2">
        <v>22.6</v>
      </c>
      <c r="X4" s="2">
        <v>19</v>
      </c>
      <c r="Y4" s="2">
        <v>11.4</v>
      </c>
      <c r="Z4" s="2">
        <v>4.2</v>
      </c>
      <c r="AA4" s="2">
        <v>-2.1</v>
      </c>
    </row>
    <row r="5" spans="1:27" ht="17.25" thickBot="1" x14ac:dyDescent="0.35">
      <c r="A5" s="2" t="s">
        <v>107</v>
      </c>
      <c r="B5" s="2">
        <v>3.3</v>
      </c>
      <c r="C5" s="2">
        <v>3.5</v>
      </c>
      <c r="D5" s="2">
        <v>7.8</v>
      </c>
      <c r="E5" s="2">
        <v>15</v>
      </c>
      <c r="F5" s="2">
        <v>21.2</v>
      </c>
      <c r="G5" s="2">
        <v>25.4</v>
      </c>
      <c r="H5" s="2">
        <v>27.2</v>
      </c>
      <c r="I5" s="2">
        <v>30.5</v>
      </c>
      <c r="J5" s="2">
        <v>27.5</v>
      </c>
      <c r="K5" s="2">
        <v>22.7</v>
      </c>
      <c r="L5" s="2">
        <v>16.399999999999999</v>
      </c>
      <c r="M5" s="2">
        <v>7.5</v>
      </c>
      <c r="O5" s="2" t="s">
        <v>107</v>
      </c>
      <c r="P5" s="2">
        <v>-6</v>
      </c>
      <c r="Q5" s="2">
        <v>-6.9</v>
      </c>
      <c r="R5" s="2">
        <v>-2.6</v>
      </c>
      <c r="S5" s="2">
        <v>2.2000000000000002</v>
      </c>
      <c r="T5" s="2">
        <v>9.3000000000000007</v>
      </c>
      <c r="U5" s="2">
        <v>14.7</v>
      </c>
      <c r="V5" s="2">
        <v>19.8</v>
      </c>
      <c r="W5" s="2">
        <v>22.5</v>
      </c>
      <c r="X5" s="2">
        <v>18.7</v>
      </c>
      <c r="Y5" s="2">
        <v>11</v>
      </c>
      <c r="Z5" s="2">
        <v>4.3</v>
      </c>
      <c r="AA5" s="2">
        <v>-2.4</v>
      </c>
    </row>
    <row r="6" spans="1:27" ht="17.25" thickBot="1" x14ac:dyDescent="0.35">
      <c r="A6" s="2" t="s">
        <v>108</v>
      </c>
      <c r="B6" s="2">
        <v>3.2</v>
      </c>
      <c r="C6" s="2">
        <v>3.9</v>
      </c>
      <c r="D6" s="2">
        <v>7.8</v>
      </c>
      <c r="E6" s="2">
        <v>15.5</v>
      </c>
      <c r="F6" s="2">
        <v>21.1</v>
      </c>
      <c r="G6" s="2">
        <v>25.6</v>
      </c>
      <c r="H6" s="2">
        <v>27.4</v>
      </c>
      <c r="I6" s="2">
        <v>30.5</v>
      </c>
      <c r="J6" s="2">
        <v>27.5</v>
      </c>
      <c r="K6" s="2">
        <v>22.5</v>
      </c>
      <c r="L6" s="2">
        <v>16.5</v>
      </c>
      <c r="M6" s="2">
        <v>7.2</v>
      </c>
      <c r="O6" s="2" t="s">
        <v>108</v>
      </c>
      <c r="P6" s="2">
        <v>-6</v>
      </c>
      <c r="Q6" s="2">
        <v>-6.5</v>
      </c>
      <c r="R6" s="2">
        <v>-2.4</v>
      </c>
      <c r="S6" s="2">
        <v>2.7</v>
      </c>
      <c r="T6" s="2">
        <v>9.6</v>
      </c>
      <c r="U6" s="2">
        <v>14.9</v>
      </c>
      <c r="V6" s="2">
        <v>19.8</v>
      </c>
      <c r="W6" s="2">
        <v>22.4</v>
      </c>
      <c r="X6" s="2">
        <v>18.399999999999999</v>
      </c>
      <c r="Y6" s="2">
        <v>10.8</v>
      </c>
      <c r="Z6" s="2">
        <v>4.5</v>
      </c>
      <c r="AA6" s="2">
        <v>-2.2000000000000002</v>
      </c>
    </row>
    <row r="7" spans="1:27" ht="17.25" thickBot="1" x14ac:dyDescent="0.35">
      <c r="A7" s="2" t="s">
        <v>109</v>
      </c>
      <c r="B7" s="2">
        <v>3.1</v>
      </c>
      <c r="C7" s="2">
        <v>4.2</v>
      </c>
      <c r="D7" s="2">
        <v>7.9</v>
      </c>
      <c r="E7" s="2">
        <v>16.2</v>
      </c>
      <c r="F7" s="2">
        <v>21.1</v>
      </c>
      <c r="G7" s="2">
        <v>25.7</v>
      </c>
      <c r="H7" s="2">
        <v>27.7</v>
      </c>
      <c r="I7" s="2">
        <v>30.6</v>
      </c>
      <c r="J7" s="2">
        <v>27.5</v>
      </c>
      <c r="K7" s="2">
        <v>22.4</v>
      </c>
      <c r="L7" s="2">
        <v>16.2</v>
      </c>
      <c r="M7" s="2">
        <v>7.2</v>
      </c>
      <c r="O7" s="2" t="s">
        <v>109</v>
      </c>
      <c r="P7" s="2">
        <v>-6.1</v>
      </c>
      <c r="Q7" s="2">
        <v>-6.2</v>
      </c>
      <c r="R7" s="2">
        <v>-2.4</v>
      </c>
      <c r="S7" s="2">
        <v>3</v>
      </c>
      <c r="T7" s="2">
        <v>9.8000000000000007</v>
      </c>
      <c r="U7" s="2">
        <v>15.1</v>
      </c>
      <c r="V7" s="2">
        <v>19.899999999999999</v>
      </c>
      <c r="W7" s="2">
        <v>22.4</v>
      </c>
      <c r="X7" s="2">
        <v>18.3</v>
      </c>
      <c r="Y7" s="2">
        <v>10.5</v>
      </c>
      <c r="Z7" s="2">
        <v>4.5999999999999996</v>
      </c>
      <c r="AA7" s="2">
        <v>-2.1</v>
      </c>
    </row>
    <row r="8" spans="1:27" ht="17.25" thickBot="1" x14ac:dyDescent="0.35">
      <c r="A8" s="2" t="s">
        <v>110</v>
      </c>
      <c r="B8" s="2">
        <v>3.2</v>
      </c>
      <c r="C8" s="2">
        <v>4.3</v>
      </c>
      <c r="D8" s="2">
        <v>8.1</v>
      </c>
      <c r="E8" s="2">
        <v>16.600000000000001</v>
      </c>
      <c r="F8" s="2">
        <v>21.1</v>
      </c>
      <c r="G8" s="2">
        <v>25.8</v>
      </c>
      <c r="H8" s="2">
        <v>27.7</v>
      </c>
      <c r="I8" s="2">
        <v>30.7</v>
      </c>
      <c r="J8" s="2">
        <v>27.2</v>
      </c>
      <c r="K8" s="2">
        <v>22.3</v>
      </c>
      <c r="L8" s="2">
        <v>15.9</v>
      </c>
      <c r="M8" s="2">
        <v>7.2</v>
      </c>
      <c r="O8" s="2" t="s">
        <v>110</v>
      </c>
      <c r="P8" s="2">
        <v>-5.9</v>
      </c>
      <c r="Q8" s="2">
        <v>-5.8</v>
      </c>
      <c r="R8" s="2">
        <v>-2.4</v>
      </c>
      <c r="S8" s="2">
        <v>3.6</v>
      </c>
      <c r="T8" s="2">
        <v>10</v>
      </c>
      <c r="U8" s="2">
        <v>15.3</v>
      </c>
      <c r="V8" s="2">
        <v>20</v>
      </c>
      <c r="W8" s="2">
        <v>22.4</v>
      </c>
      <c r="X8" s="2">
        <v>18</v>
      </c>
      <c r="Y8" s="2">
        <v>10.4</v>
      </c>
      <c r="Z8" s="2">
        <v>4.7</v>
      </c>
      <c r="AA8" s="2">
        <v>-2.1</v>
      </c>
    </row>
    <row r="9" spans="1:27" ht="17.25" thickBot="1" x14ac:dyDescent="0.35">
      <c r="A9" s="2" t="s">
        <v>111</v>
      </c>
      <c r="B9" s="2">
        <v>3.3</v>
      </c>
      <c r="C9" s="2">
        <v>4.3</v>
      </c>
      <c r="D9" s="2">
        <v>8.1999999999999993</v>
      </c>
      <c r="E9" s="2">
        <v>16.600000000000001</v>
      </c>
      <c r="F9" s="2">
        <v>20.9</v>
      </c>
      <c r="G9" s="2">
        <v>25.8</v>
      </c>
      <c r="H9" s="2">
        <v>27.7</v>
      </c>
      <c r="I9" s="2">
        <v>30.6</v>
      </c>
      <c r="J9" s="2">
        <v>27.1</v>
      </c>
      <c r="K9" s="2">
        <v>22.4</v>
      </c>
      <c r="L9" s="2">
        <v>15.2</v>
      </c>
      <c r="M9" s="2">
        <v>7.3</v>
      </c>
      <c r="O9" s="2" t="s">
        <v>111</v>
      </c>
      <c r="P9" s="2">
        <v>-5.7</v>
      </c>
      <c r="Q9" s="2">
        <v>-5.5</v>
      </c>
      <c r="R9" s="2">
        <v>-2.1</v>
      </c>
      <c r="S9" s="2">
        <v>4</v>
      </c>
      <c r="T9" s="2">
        <v>10.3</v>
      </c>
      <c r="U9" s="2">
        <v>15.6</v>
      </c>
      <c r="V9" s="2">
        <v>20.100000000000001</v>
      </c>
      <c r="W9" s="2">
        <v>22.3</v>
      </c>
      <c r="X9" s="2">
        <v>17.899999999999999</v>
      </c>
      <c r="Y9" s="2">
        <v>10.5</v>
      </c>
      <c r="Z9" s="2">
        <v>4.7</v>
      </c>
      <c r="AA9" s="2">
        <v>-2.1</v>
      </c>
    </row>
    <row r="10" spans="1:27" ht="17.25" thickBot="1" x14ac:dyDescent="0.35">
      <c r="A10" s="2" t="s">
        <v>112</v>
      </c>
      <c r="B10" s="2">
        <v>3.2</v>
      </c>
      <c r="C10" s="2">
        <v>4.3</v>
      </c>
      <c r="D10" s="2">
        <v>8.6</v>
      </c>
      <c r="E10" s="2">
        <v>16.899999999999999</v>
      </c>
      <c r="F10" s="2">
        <v>20.9</v>
      </c>
      <c r="G10" s="2">
        <v>25.9</v>
      </c>
      <c r="H10" s="2">
        <v>27.5</v>
      </c>
      <c r="I10" s="2">
        <v>30.6</v>
      </c>
      <c r="J10" s="2">
        <v>26.9</v>
      </c>
      <c r="K10" s="2">
        <v>22.4</v>
      </c>
      <c r="L10" s="2">
        <v>14.7</v>
      </c>
      <c r="M10" s="2">
        <v>7.2</v>
      </c>
      <c r="O10" s="2" t="s">
        <v>112</v>
      </c>
      <c r="P10" s="2">
        <v>-5.7</v>
      </c>
      <c r="Q10" s="2">
        <v>-5.4</v>
      </c>
      <c r="R10" s="2">
        <v>-1.9</v>
      </c>
      <c r="S10" s="2">
        <v>4.3</v>
      </c>
      <c r="T10" s="2">
        <v>10.4</v>
      </c>
      <c r="U10" s="2">
        <v>15.7</v>
      </c>
      <c r="V10" s="2">
        <v>20.3</v>
      </c>
      <c r="W10" s="2">
        <v>22.3</v>
      </c>
      <c r="X10" s="2">
        <v>17.7</v>
      </c>
      <c r="Y10" s="2">
        <v>10.5</v>
      </c>
      <c r="Z10" s="2">
        <v>4.4000000000000004</v>
      </c>
      <c r="AA10" s="2">
        <v>-2</v>
      </c>
    </row>
    <row r="11" spans="1:27" ht="17.25" thickBot="1" x14ac:dyDescent="0.35">
      <c r="A11" s="2" t="s">
        <v>113</v>
      </c>
      <c r="B11" s="2">
        <v>3.1</v>
      </c>
      <c r="C11" s="2">
        <v>4.5</v>
      </c>
      <c r="D11" s="2">
        <v>9.3000000000000007</v>
      </c>
      <c r="E11" s="2">
        <v>16.899999999999999</v>
      </c>
      <c r="F11" s="2">
        <v>21.1</v>
      </c>
      <c r="G11" s="2">
        <v>26</v>
      </c>
      <c r="H11" s="2">
        <v>27.4</v>
      </c>
      <c r="I11" s="2">
        <v>30.7</v>
      </c>
      <c r="J11" s="2">
        <v>26.6</v>
      </c>
      <c r="K11" s="2">
        <v>22.2</v>
      </c>
      <c r="L11" s="2">
        <v>14.2</v>
      </c>
      <c r="M11" s="2">
        <v>7</v>
      </c>
      <c r="O11" s="2" t="s">
        <v>113</v>
      </c>
      <c r="P11" s="2">
        <v>-5.8</v>
      </c>
      <c r="Q11" s="2">
        <v>-5.3</v>
      </c>
      <c r="R11" s="2">
        <v>-1.8</v>
      </c>
      <c r="S11" s="2">
        <v>4.5</v>
      </c>
      <c r="T11" s="2">
        <v>10.5</v>
      </c>
      <c r="U11" s="2">
        <v>15.9</v>
      </c>
      <c r="V11" s="2">
        <v>20.399999999999999</v>
      </c>
      <c r="W11" s="2">
        <v>22.2</v>
      </c>
      <c r="X11" s="2">
        <v>17.399999999999999</v>
      </c>
      <c r="Y11" s="2">
        <v>10.3</v>
      </c>
      <c r="Z11" s="2">
        <v>4.0999999999999996</v>
      </c>
      <c r="AA11" s="2">
        <v>-2.4</v>
      </c>
    </row>
    <row r="12" spans="1:27" ht="17.25" thickBot="1" x14ac:dyDescent="0.35">
      <c r="A12" s="2" t="s">
        <v>114</v>
      </c>
      <c r="B12" s="2">
        <v>2.8</v>
      </c>
      <c r="C12" s="2">
        <v>4.8</v>
      </c>
      <c r="D12" s="2">
        <v>9.9</v>
      </c>
      <c r="E12" s="2">
        <v>16.600000000000001</v>
      </c>
      <c r="F12" s="2">
        <v>21.1</v>
      </c>
      <c r="G12" s="2">
        <v>26.2</v>
      </c>
      <c r="H12" s="2">
        <v>27.3</v>
      </c>
      <c r="I12" s="2">
        <v>30.6</v>
      </c>
      <c r="J12" s="2">
        <v>26.3</v>
      </c>
      <c r="K12" s="2">
        <v>22</v>
      </c>
      <c r="L12" s="2">
        <v>14</v>
      </c>
      <c r="M12" s="2">
        <v>6.7</v>
      </c>
      <c r="O12" s="2" t="s">
        <v>114</v>
      </c>
      <c r="P12" s="2">
        <v>-5.8</v>
      </c>
      <c r="Q12" s="2">
        <v>-5.3</v>
      </c>
      <c r="R12" s="2">
        <v>-1.4</v>
      </c>
      <c r="S12" s="2">
        <v>4.5</v>
      </c>
      <c r="T12" s="2">
        <v>10.5</v>
      </c>
      <c r="U12" s="2">
        <v>16.100000000000001</v>
      </c>
      <c r="V12" s="2">
        <v>20.5</v>
      </c>
      <c r="W12" s="2">
        <v>22.1</v>
      </c>
      <c r="X12" s="2">
        <v>16.899999999999999</v>
      </c>
      <c r="Y12" s="2">
        <v>10.1</v>
      </c>
      <c r="Z12" s="2">
        <v>4</v>
      </c>
      <c r="AA12" s="2">
        <v>-2.6</v>
      </c>
    </row>
    <row r="13" spans="1:27" ht="17.25" thickBot="1" x14ac:dyDescent="0.35">
      <c r="A13" s="2" t="s">
        <v>115</v>
      </c>
      <c r="B13" s="2">
        <v>2.7</v>
      </c>
      <c r="C13" s="2">
        <v>5.0999999999999996</v>
      </c>
      <c r="D13" s="2">
        <v>10.1</v>
      </c>
      <c r="E13" s="2">
        <v>16.5</v>
      </c>
      <c r="F13" s="2">
        <v>21.2</v>
      </c>
      <c r="G13" s="2">
        <v>26.3</v>
      </c>
      <c r="H13" s="2">
        <v>27.4</v>
      </c>
      <c r="I13" s="2">
        <v>30.6</v>
      </c>
      <c r="J13" s="2">
        <v>26.2</v>
      </c>
      <c r="K13" s="2">
        <v>21.7</v>
      </c>
      <c r="L13" s="2">
        <v>13.7</v>
      </c>
      <c r="M13" s="2">
        <v>6.3</v>
      </c>
      <c r="O13" s="2" t="s">
        <v>115</v>
      </c>
      <c r="P13" s="2">
        <v>-6</v>
      </c>
      <c r="Q13" s="2">
        <v>-5.2</v>
      </c>
      <c r="R13" s="2">
        <v>-1</v>
      </c>
      <c r="S13" s="2">
        <v>4.4000000000000004</v>
      </c>
      <c r="T13" s="2">
        <v>10.5</v>
      </c>
      <c r="U13" s="2">
        <v>16.3</v>
      </c>
      <c r="V13" s="2">
        <v>20.7</v>
      </c>
      <c r="W13" s="2">
        <v>22.1</v>
      </c>
      <c r="X13" s="2">
        <v>16.600000000000001</v>
      </c>
      <c r="Y13" s="2">
        <v>9.8000000000000007</v>
      </c>
      <c r="Z13" s="2">
        <v>3.7</v>
      </c>
      <c r="AA13" s="2">
        <v>-2.9</v>
      </c>
    </row>
    <row r="14" spans="1:27" ht="17.25" thickBot="1" x14ac:dyDescent="0.35">
      <c r="A14" s="2" t="s">
        <v>116</v>
      </c>
      <c r="B14" s="2">
        <v>2.7</v>
      </c>
      <c r="C14" s="2">
        <v>5.4</v>
      </c>
      <c r="D14" s="2">
        <v>10.5</v>
      </c>
      <c r="E14" s="2">
        <v>16.7</v>
      </c>
      <c r="F14" s="2">
        <v>21.2</v>
      </c>
      <c r="G14" s="2">
        <v>26.4</v>
      </c>
      <c r="H14" s="2">
        <v>27.4</v>
      </c>
      <c r="I14" s="2">
        <v>30.5</v>
      </c>
      <c r="J14" s="2">
        <v>26.1</v>
      </c>
      <c r="K14" s="2">
        <v>21.4</v>
      </c>
      <c r="L14" s="2">
        <v>13.4</v>
      </c>
      <c r="M14" s="2">
        <v>5.9</v>
      </c>
      <c r="O14" s="2" t="s">
        <v>116</v>
      </c>
      <c r="P14" s="2">
        <v>-6.3</v>
      </c>
      <c r="Q14" s="2">
        <v>-4.8</v>
      </c>
      <c r="R14" s="2">
        <v>-0.9</v>
      </c>
      <c r="S14" s="2">
        <v>4.4000000000000004</v>
      </c>
      <c r="T14" s="2">
        <v>10.6</v>
      </c>
      <c r="U14" s="2">
        <v>16.399999999999999</v>
      </c>
      <c r="V14" s="2">
        <v>21</v>
      </c>
      <c r="W14" s="2">
        <v>22</v>
      </c>
      <c r="X14" s="2">
        <v>16.399999999999999</v>
      </c>
      <c r="Y14" s="2">
        <v>9.4</v>
      </c>
      <c r="Z14" s="2">
        <v>3.4</v>
      </c>
      <c r="AA14" s="2">
        <v>-3.2</v>
      </c>
    </row>
    <row r="15" spans="1:27" ht="17.25" thickBot="1" x14ac:dyDescent="0.35">
      <c r="A15" s="2" t="s">
        <v>117</v>
      </c>
      <c r="B15" s="2">
        <v>2.7</v>
      </c>
      <c r="C15" s="2">
        <v>5.4</v>
      </c>
      <c r="D15" s="2">
        <v>10.6</v>
      </c>
      <c r="E15" s="2">
        <v>16.600000000000001</v>
      </c>
      <c r="F15" s="2">
        <v>21.4</v>
      </c>
      <c r="G15" s="2">
        <v>26.5</v>
      </c>
      <c r="H15" s="2">
        <v>27.6</v>
      </c>
      <c r="I15" s="2">
        <v>30.3</v>
      </c>
      <c r="J15" s="2">
        <v>26.1</v>
      </c>
      <c r="K15" s="2">
        <v>21</v>
      </c>
      <c r="L15" s="2">
        <v>12.9</v>
      </c>
      <c r="M15" s="2">
        <v>5.7</v>
      </c>
      <c r="O15" s="2" t="s">
        <v>117</v>
      </c>
      <c r="P15" s="2">
        <v>-6.2</v>
      </c>
      <c r="Q15" s="2">
        <v>-4.7</v>
      </c>
      <c r="R15" s="2">
        <v>-0.8</v>
      </c>
      <c r="S15" s="2">
        <v>4.3</v>
      </c>
      <c r="T15" s="2">
        <v>10.7</v>
      </c>
      <c r="U15" s="2">
        <v>16.5</v>
      </c>
      <c r="V15" s="2">
        <v>21.1</v>
      </c>
      <c r="W15" s="2">
        <v>22</v>
      </c>
      <c r="X15" s="2">
        <v>16</v>
      </c>
      <c r="Y15" s="2">
        <v>9</v>
      </c>
      <c r="Z15" s="2">
        <v>2.7</v>
      </c>
      <c r="AA15" s="2">
        <v>-3.4</v>
      </c>
    </row>
    <row r="16" spans="1:27" ht="17.25" thickBot="1" x14ac:dyDescent="0.35">
      <c r="A16" s="2" t="s">
        <v>118</v>
      </c>
      <c r="B16" s="2">
        <v>2.8</v>
      </c>
      <c r="C16" s="2">
        <v>5.5</v>
      </c>
      <c r="D16" s="2">
        <v>10.6</v>
      </c>
      <c r="E16" s="2">
        <v>16.899999999999999</v>
      </c>
      <c r="F16" s="2">
        <v>21.4</v>
      </c>
      <c r="G16" s="2">
        <v>26.6</v>
      </c>
      <c r="H16" s="2">
        <v>27.7</v>
      </c>
      <c r="I16" s="2">
        <v>30.2</v>
      </c>
      <c r="J16" s="2">
        <v>26.1</v>
      </c>
      <c r="K16" s="2">
        <v>20.7</v>
      </c>
      <c r="L16" s="2">
        <v>12.4</v>
      </c>
      <c r="M16" s="2">
        <v>5.4</v>
      </c>
      <c r="O16" s="2" t="s">
        <v>118</v>
      </c>
      <c r="P16" s="2">
        <v>-6.3</v>
      </c>
      <c r="Q16" s="2">
        <v>-4.5999999999999996</v>
      </c>
      <c r="R16" s="2">
        <v>-0.7</v>
      </c>
      <c r="S16" s="2">
        <v>4.3</v>
      </c>
      <c r="T16" s="2">
        <v>10.7</v>
      </c>
      <c r="U16" s="2">
        <v>16.7</v>
      </c>
      <c r="V16" s="2">
        <v>21.1</v>
      </c>
      <c r="W16" s="2">
        <v>21.9</v>
      </c>
      <c r="X16" s="2">
        <v>15.8</v>
      </c>
      <c r="Y16" s="2">
        <v>8.6999999999999993</v>
      </c>
      <c r="Z16" s="2">
        <v>2</v>
      </c>
      <c r="AA16" s="2">
        <v>-3.5</v>
      </c>
    </row>
    <row r="17" spans="1:27" ht="17.25" thickBot="1" x14ac:dyDescent="0.35">
      <c r="A17" s="2" t="s">
        <v>119</v>
      </c>
      <c r="B17" s="2">
        <v>3.1</v>
      </c>
      <c r="C17" s="2">
        <v>5.7</v>
      </c>
      <c r="D17" s="2">
        <v>10.6</v>
      </c>
      <c r="E17" s="2">
        <v>17.399999999999999</v>
      </c>
      <c r="F17" s="2">
        <v>21.5</v>
      </c>
      <c r="G17" s="2">
        <v>26.7</v>
      </c>
      <c r="H17" s="2">
        <v>27.9</v>
      </c>
      <c r="I17" s="2">
        <v>30.1</v>
      </c>
      <c r="J17" s="2">
        <v>26</v>
      </c>
      <c r="K17" s="2">
        <v>20.5</v>
      </c>
      <c r="L17" s="2">
        <v>11.9</v>
      </c>
      <c r="M17" s="2">
        <v>5</v>
      </c>
      <c r="O17" s="2" t="s">
        <v>119</v>
      </c>
      <c r="P17" s="2">
        <v>-6.3</v>
      </c>
      <c r="Q17" s="2">
        <v>-4.3</v>
      </c>
      <c r="R17" s="2">
        <v>-0.5</v>
      </c>
      <c r="S17" s="2">
        <v>4.7</v>
      </c>
      <c r="T17" s="2">
        <v>10.9</v>
      </c>
      <c r="U17" s="2">
        <v>16.899999999999999</v>
      </c>
      <c r="V17" s="2">
        <v>21.1</v>
      </c>
      <c r="W17" s="2">
        <v>21.8</v>
      </c>
      <c r="X17" s="2">
        <v>15.7</v>
      </c>
      <c r="Y17" s="2">
        <v>8.5</v>
      </c>
      <c r="Z17" s="2">
        <v>1.4</v>
      </c>
      <c r="AA17" s="2">
        <v>-3.9</v>
      </c>
    </row>
    <row r="18" spans="1:27" ht="17.25" thickBot="1" x14ac:dyDescent="0.35">
      <c r="A18" s="2" t="s">
        <v>120</v>
      </c>
      <c r="B18" s="2">
        <v>3.2</v>
      </c>
      <c r="C18" s="2">
        <v>5.7</v>
      </c>
      <c r="D18" s="2">
        <v>10.9</v>
      </c>
      <c r="E18" s="2">
        <v>17.7</v>
      </c>
      <c r="F18" s="2">
        <v>21.4</v>
      </c>
      <c r="G18" s="2">
        <v>26.7</v>
      </c>
      <c r="H18" s="2">
        <v>27.9</v>
      </c>
      <c r="I18" s="2">
        <v>30</v>
      </c>
      <c r="J18" s="2">
        <v>26.1</v>
      </c>
      <c r="K18" s="2">
        <v>20.3</v>
      </c>
      <c r="L18" s="2">
        <v>11.4</v>
      </c>
      <c r="M18" s="2">
        <v>5.0999999999999996</v>
      </c>
      <c r="O18" s="2" t="s">
        <v>120</v>
      </c>
      <c r="P18" s="2">
        <v>-6.2</v>
      </c>
      <c r="Q18" s="2">
        <v>-4.3</v>
      </c>
      <c r="R18" s="2">
        <v>-0.5</v>
      </c>
      <c r="S18" s="2">
        <v>5</v>
      </c>
      <c r="T18" s="2">
        <v>11.2</v>
      </c>
      <c r="U18" s="2">
        <v>17</v>
      </c>
      <c r="V18" s="2">
        <v>21.2</v>
      </c>
      <c r="W18" s="2">
        <v>21.7</v>
      </c>
      <c r="X18" s="2">
        <v>15.4</v>
      </c>
      <c r="Y18" s="2">
        <v>8.5</v>
      </c>
      <c r="Z18" s="2">
        <v>0.9</v>
      </c>
      <c r="AA18" s="2">
        <v>-4</v>
      </c>
    </row>
    <row r="19" spans="1:27" ht="17.25" thickBot="1" x14ac:dyDescent="0.35">
      <c r="A19" s="2" t="s">
        <v>121</v>
      </c>
      <c r="B19" s="2">
        <v>3.2</v>
      </c>
      <c r="C19" s="2">
        <v>5.9</v>
      </c>
      <c r="D19" s="2">
        <v>11.4</v>
      </c>
      <c r="E19" s="2">
        <v>18</v>
      </c>
      <c r="F19" s="2">
        <v>21.8</v>
      </c>
      <c r="G19" s="2">
        <v>26.7</v>
      </c>
      <c r="H19" s="2">
        <v>28.2</v>
      </c>
      <c r="I19" s="2">
        <v>29.8</v>
      </c>
      <c r="J19" s="2">
        <v>25.9</v>
      </c>
      <c r="K19" s="2">
        <v>20</v>
      </c>
      <c r="L19" s="2">
        <v>11.4</v>
      </c>
      <c r="M19" s="2">
        <v>5.3</v>
      </c>
      <c r="O19" s="2" t="s">
        <v>121</v>
      </c>
      <c r="P19" s="2">
        <v>-6.1</v>
      </c>
      <c r="Q19" s="2">
        <v>-4.4000000000000004</v>
      </c>
      <c r="R19" s="2">
        <v>-0.4</v>
      </c>
      <c r="S19" s="2">
        <v>5.4</v>
      </c>
      <c r="T19" s="2">
        <v>11.3</v>
      </c>
      <c r="U19" s="2">
        <v>17.2</v>
      </c>
      <c r="V19" s="2">
        <v>21.2</v>
      </c>
      <c r="W19" s="2">
        <v>21.7</v>
      </c>
      <c r="X19" s="2">
        <v>15.2</v>
      </c>
      <c r="Y19" s="2">
        <v>8.1999999999999993</v>
      </c>
      <c r="Z19" s="2">
        <v>0.5</v>
      </c>
      <c r="AA19" s="2">
        <v>-4</v>
      </c>
    </row>
    <row r="20" spans="1:27" ht="17.25" thickBot="1" x14ac:dyDescent="0.35">
      <c r="A20" s="2" t="s">
        <v>122</v>
      </c>
      <c r="B20" s="2">
        <v>3.2</v>
      </c>
      <c r="C20" s="2">
        <v>6.1</v>
      </c>
      <c r="D20" s="2">
        <v>11.9</v>
      </c>
      <c r="E20" s="2">
        <v>18.600000000000001</v>
      </c>
      <c r="F20" s="2">
        <v>22.2</v>
      </c>
      <c r="G20" s="2">
        <v>26.7</v>
      </c>
      <c r="H20" s="2">
        <v>28.5</v>
      </c>
      <c r="I20" s="2">
        <v>29.6</v>
      </c>
      <c r="J20" s="2">
        <v>25.6</v>
      </c>
      <c r="K20" s="2">
        <v>19.8</v>
      </c>
      <c r="L20" s="2">
        <v>11.1</v>
      </c>
      <c r="M20" s="2">
        <v>5.4</v>
      </c>
      <c r="O20" s="2" t="s">
        <v>122</v>
      </c>
      <c r="P20" s="2">
        <v>-6.4</v>
      </c>
      <c r="Q20" s="2">
        <v>-4.4000000000000004</v>
      </c>
      <c r="R20" s="2">
        <v>-0.2</v>
      </c>
      <c r="S20" s="2">
        <v>6</v>
      </c>
      <c r="T20" s="2">
        <v>11.5</v>
      </c>
      <c r="U20" s="2">
        <v>17.5</v>
      </c>
      <c r="V20" s="2">
        <v>21.5</v>
      </c>
      <c r="W20" s="2">
        <v>21.6</v>
      </c>
      <c r="X20" s="2">
        <v>14.9</v>
      </c>
      <c r="Y20" s="2">
        <v>7.9</v>
      </c>
      <c r="Z20" s="2">
        <v>0.3</v>
      </c>
      <c r="AA20" s="2">
        <v>-4</v>
      </c>
    </row>
    <row r="21" spans="1:27" ht="17.25" thickBot="1" x14ac:dyDescent="0.35">
      <c r="A21" s="2" t="s">
        <v>123</v>
      </c>
      <c r="B21" s="2">
        <v>3.1</v>
      </c>
      <c r="C21" s="2">
        <v>6.3</v>
      </c>
      <c r="D21" s="2">
        <v>12.3</v>
      </c>
      <c r="E21" s="2">
        <v>18.600000000000001</v>
      </c>
      <c r="F21" s="2">
        <v>22.5</v>
      </c>
      <c r="G21" s="2">
        <v>26.6</v>
      </c>
      <c r="H21" s="2">
        <v>28.8</v>
      </c>
      <c r="I21" s="2">
        <v>29.3</v>
      </c>
      <c r="J21" s="2">
        <v>25.4</v>
      </c>
      <c r="K21" s="2">
        <v>19.5</v>
      </c>
      <c r="L21" s="2">
        <v>11.2</v>
      </c>
      <c r="M21" s="2">
        <v>5.7</v>
      </c>
      <c r="O21" s="2" t="s">
        <v>123</v>
      </c>
      <c r="P21" s="2">
        <v>-6.3</v>
      </c>
      <c r="Q21" s="2">
        <v>-4.3</v>
      </c>
      <c r="R21" s="2">
        <v>0.2</v>
      </c>
      <c r="S21" s="2">
        <v>6.4</v>
      </c>
      <c r="T21" s="2">
        <v>11.9</v>
      </c>
      <c r="U21" s="2">
        <v>17.7</v>
      </c>
      <c r="V21" s="2">
        <v>21.7</v>
      </c>
      <c r="W21" s="2">
        <v>21.4</v>
      </c>
      <c r="X21" s="2">
        <v>14.6</v>
      </c>
      <c r="Y21" s="2">
        <v>7.5</v>
      </c>
      <c r="Z21" s="2">
        <v>0.3</v>
      </c>
      <c r="AA21" s="2">
        <v>-3.9</v>
      </c>
    </row>
    <row r="22" spans="1:27" ht="17.25" thickBot="1" x14ac:dyDescent="0.35">
      <c r="A22" s="2" t="s">
        <v>124</v>
      </c>
      <c r="B22" s="2">
        <v>2.9</v>
      </c>
      <c r="C22" s="2">
        <v>6.3</v>
      </c>
      <c r="D22" s="2">
        <v>12.5</v>
      </c>
      <c r="E22" s="2">
        <v>18.5</v>
      </c>
      <c r="F22" s="2">
        <v>22.9</v>
      </c>
      <c r="G22" s="2">
        <v>26.5</v>
      </c>
      <c r="H22" s="2">
        <v>28.9</v>
      </c>
      <c r="I22" s="2">
        <v>29</v>
      </c>
      <c r="J22" s="2">
        <v>25.2</v>
      </c>
      <c r="K22" s="2">
        <v>19.2</v>
      </c>
      <c r="L22" s="2">
        <v>11.5</v>
      </c>
      <c r="M22" s="2">
        <v>5.9</v>
      </c>
      <c r="O22" s="2" t="s">
        <v>124</v>
      </c>
      <c r="P22" s="2">
        <v>-6.5</v>
      </c>
      <c r="Q22" s="2">
        <v>-4.0999999999999996</v>
      </c>
      <c r="R22" s="2">
        <v>0.5</v>
      </c>
      <c r="S22" s="2">
        <v>6.6</v>
      </c>
      <c r="T22" s="2">
        <v>12.1</v>
      </c>
      <c r="U22" s="2">
        <v>17.8</v>
      </c>
      <c r="V22" s="2">
        <v>21.8</v>
      </c>
      <c r="W22" s="2">
        <v>21</v>
      </c>
      <c r="X22" s="2">
        <v>14.4</v>
      </c>
      <c r="Y22" s="2">
        <v>7.2</v>
      </c>
      <c r="Z22" s="2">
        <v>0.4</v>
      </c>
      <c r="AA22" s="2">
        <v>-3.8</v>
      </c>
    </row>
    <row r="23" spans="1:27" ht="17.25" thickBot="1" x14ac:dyDescent="0.35">
      <c r="A23" s="2" t="s">
        <v>125</v>
      </c>
      <c r="B23" s="2">
        <v>2.6</v>
      </c>
      <c r="C23" s="2">
        <v>6.4</v>
      </c>
      <c r="D23" s="2">
        <v>12.2</v>
      </c>
      <c r="E23" s="2">
        <v>18.399999999999999</v>
      </c>
      <c r="F23" s="2">
        <v>23.3</v>
      </c>
      <c r="G23" s="2">
        <v>26.4</v>
      </c>
      <c r="H23" s="2">
        <v>29</v>
      </c>
      <c r="I23" s="2">
        <v>28.6</v>
      </c>
      <c r="J23" s="2">
        <v>24.9</v>
      </c>
      <c r="K23" s="2">
        <v>19</v>
      </c>
      <c r="L23" s="2">
        <v>11.4</v>
      </c>
      <c r="M23" s="2">
        <v>5.9</v>
      </c>
      <c r="O23" s="2" t="s">
        <v>125</v>
      </c>
      <c r="P23" s="2">
        <v>-6.7</v>
      </c>
      <c r="Q23" s="2">
        <v>-4</v>
      </c>
      <c r="R23" s="2">
        <v>0.7</v>
      </c>
      <c r="S23" s="2">
        <v>6.6</v>
      </c>
      <c r="T23" s="2">
        <v>12.3</v>
      </c>
      <c r="U23" s="2">
        <v>17.899999999999999</v>
      </c>
      <c r="V23" s="2">
        <v>22</v>
      </c>
      <c r="W23" s="2">
        <v>20.6</v>
      </c>
      <c r="X23" s="2">
        <v>14.3</v>
      </c>
      <c r="Y23" s="2">
        <v>6.9</v>
      </c>
      <c r="Z23" s="2">
        <v>0.5</v>
      </c>
      <c r="AA23" s="2">
        <v>-3.9</v>
      </c>
    </row>
    <row r="24" spans="1:27" ht="17.25" thickBot="1" x14ac:dyDescent="0.35">
      <c r="A24" s="2" t="s">
        <v>126</v>
      </c>
      <c r="B24" s="2">
        <v>2.4</v>
      </c>
      <c r="C24" s="2">
        <v>6.3</v>
      </c>
      <c r="D24" s="2">
        <v>11.9</v>
      </c>
      <c r="E24" s="2">
        <v>18.399999999999999</v>
      </c>
      <c r="F24" s="2">
        <v>23.3</v>
      </c>
      <c r="G24" s="2">
        <v>26.6</v>
      </c>
      <c r="H24" s="2">
        <v>29</v>
      </c>
      <c r="I24" s="2">
        <v>28.4</v>
      </c>
      <c r="J24" s="2">
        <v>24.7</v>
      </c>
      <c r="K24" s="2">
        <v>18.7</v>
      </c>
      <c r="L24" s="2">
        <v>11.2</v>
      </c>
      <c r="M24" s="2">
        <v>5.6</v>
      </c>
      <c r="O24" s="2" t="s">
        <v>126</v>
      </c>
      <c r="P24" s="2">
        <v>-7</v>
      </c>
      <c r="Q24" s="2">
        <v>-3.9</v>
      </c>
      <c r="R24" s="2">
        <v>0.8</v>
      </c>
      <c r="S24" s="2">
        <v>6.6</v>
      </c>
      <c r="T24" s="2">
        <v>12.7</v>
      </c>
      <c r="U24" s="2">
        <v>18.100000000000001</v>
      </c>
      <c r="V24" s="2">
        <v>22.1</v>
      </c>
      <c r="W24" s="2">
        <v>20.3</v>
      </c>
      <c r="X24" s="2">
        <v>13.9</v>
      </c>
      <c r="Y24" s="2">
        <v>6.7</v>
      </c>
      <c r="Z24" s="2">
        <v>0.3</v>
      </c>
      <c r="AA24" s="2">
        <v>-4</v>
      </c>
    </row>
    <row r="25" spans="1:27" ht="17.25" thickBot="1" x14ac:dyDescent="0.35">
      <c r="A25" s="2" t="s">
        <v>127</v>
      </c>
      <c r="B25" s="2">
        <v>2.2999999999999998</v>
      </c>
      <c r="C25" s="2">
        <v>6.5</v>
      </c>
      <c r="D25" s="2">
        <v>11.8</v>
      </c>
      <c r="E25" s="2">
        <v>18.2</v>
      </c>
      <c r="F25" s="2">
        <v>23.3</v>
      </c>
      <c r="G25" s="2">
        <v>26.5</v>
      </c>
      <c r="H25" s="2">
        <v>29.2</v>
      </c>
      <c r="I25" s="2">
        <v>28.5</v>
      </c>
      <c r="J25" s="2">
        <v>24.7</v>
      </c>
      <c r="K25" s="2">
        <v>18.5</v>
      </c>
      <c r="L25" s="2">
        <v>11.1</v>
      </c>
      <c r="M25" s="2">
        <v>5.2</v>
      </c>
      <c r="O25" s="2" t="s">
        <v>127</v>
      </c>
      <c r="P25" s="2">
        <v>-7</v>
      </c>
      <c r="Q25" s="2">
        <v>-3.8</v>
      </c>
      <c r="R25" s="2">
        <v>0.6</v>
      </c>
      <c r="S25" s="2">
        <v>6.6</v>
      </c>
      <c r="T25" s="2">
        <v>12.8</v>
      </c>
      <c r="U25" s="2">
        <v>18.3</v>
      </c>
      <c r="V25" s="2">
        <v>22.2</v>
      </c>
      <c r="W25" s="2">
        <v>20.2</v>
      </c>
      <c r="X25" s="2">
        <v>13.5</v>
      </c>
      <c r="Y25" s="2">
        <v>6.5</v>
      </c>
      <c r="Z25" s="2">
        <v>0.4</v>
      </c>
      <c r="AA25" s="2">
        <v>-4.2</v>
      </c>
    </row>
    <row r="26" spans="1:27" ht="17.25" thickBot="1" x14ac:dyDescent="0.35">
      <c r="A26" s="2" t="s">
        <v>128</v>
      </c>
      <c r="B26" s="2">
        <v>2.2999999999999998</v>
      </c>
      <c r="C26" s="2">
        <v>6.5</v>
      </c>
      <c r="D26" s="2">
        <v>11.8</v>
      </c>
      <c r="E26" s="2">
        <v>18.600000000000001</v>
      </c>
      <c r="F26" s="2">
        <v>23.6</v>
      </c>
      <c r="G26" s="2">
        <v>26.5</v>
      </c>
      <c r="H26" s="2">
        <v>29.3</v>
      </c>
      <c r="I26" s="2">
        <v>28.3</v>
      </c>
      <c r="J26" s="2">
        <v>24.4</v>
      </c>
      <c r="K26" s="2">
        <v>18.3</v>
      </c>
      <c r="L26" s="2">
        <v>10.5</v>
      </c>
      <c r="M26" s="2">
        <v>4.8</v>
      </c>
      <c r="O26" s="2" t="s">
        <v>128</v>
      </c>
      <c r="P26" s="2">
        <v>-7.2</v>
      </c>
      <c r="Q26" s="2">
        <v>-3.8</v>
      </c>
      <c r="R26" s="2">
        <v>0.4</v>
      </c>
      <c r="S26" s="2">
        <v>6.6</v>
      </c>
      <c r="T26" s="2">
        <v>13</v>
      </c>
      <c r="U26" s="2">
        <v>18.3</v>
      </c>
      <c r="V26" s="2">
        <v>22.4</v>
      </c>
      <c r="W26" s="2">
        <v>20.2</v>
      </c>
      <c r="X26" s="2">
        <v>13.4</v>
      </c>
      <c r="Y26" s="2">
        <v>6.1</v>
      </c>
      <c r="Z26" s="2">
        <v>0.3</v>
      </c>
      <c r="AA26" s="2">
        <v>-4.7</v>
      </c>
    </row>
    <row r="27" spans="1:27" ht="17.25" thickBot="1" x14ac:dyDescent="0.35">
      <c r="A27" s="2" t="s">
        <v>129</v>
      </c>
      <c r="B27" s="2">
        <v>2.5</v>
      </c>
      <c r="C27" s="2">
        <v>7</v>
      </c>
      <c r="D27" s="2">
        <v>11.7</v>
      </c>
      <c r="E27" s="2">
        <v>18.8</v>
      </c>
      <c r="F27" s="2">
        <v>23.7</v>
      </c>
      <c r="G27" s="2">
        <v>26.6</v>
      </c>
      <c r="H27" s="2">
        <v>29.5</v>
      </c>
      <c r="I27" s="2">
        <v>28.2</v>
      </c>
      <c r="J27" s="2">
        <v>24.2</v>
      </c>
      <c r="K27" s="2">
        <v>18</v>
      </c>
      <c r="L27" s="2">
        <v>9.9</v>
      </c>
      <c r="M27" s="2">
        <v>4.5</v>
      </c>
      <c r="O27" s="2" t="s">
        <v>129</v>
      </c>
      <c r="P27" s="2">
        <v>-7.3</v>
      </c>
      <c r="Q27" s="2">
        <v>-3.7</v>
      </c>
      <c r="R27" s="2">
        <v>0.3</v>
      </c>
      <c r="S27" s="2">
        <v>6.7</v>
      </c>
      <c r="T27" s="2">
        <v>13.2</v>
      </c>
      <c r="U27" s="2">
        <v>18.5</v>
      </c>
      <c r="V27" s="2">
        <v>22.7</v>
      </c>
      <c r="W27" s="2">
        <v>20.2</v>
      </c>
      <c r="X27" s="2">
        <v>13.1</v>
      </c>
      <c r="Y27" s="2">
        <v>6</v>
      </c>
      <c r="Z27" s="2">
        <v>0</v>
      </c>
      <c r="AA27" s="2">
        <v>-4.8</v>
      </c>
    </row>
    <row r="28" spans="1:27" ht="17.25" thickBot="1" x14ac:dyDescent="0.35">
      <c r="A28" s="2" t="s">
        <v>130</v>
      </c>
      <c r="B28" s="2">
        <v>2.8</v>
      </c>
      <c r="C28" s="2">
        <v>7.1</v>
      </c>
      <c r="D28" s="2">
        <v>12.2</v>
      </c>
      <c r="E28" s="2">
        <v>19.100000000000001</v>
      </c>
      <c r="F28" s="2">
        <v>24</v>
      </c>
      <c r="G28" s="2">
        <v>26.8</v>
      </c>
      <c r="H28" s="2">
        <v>29.7</v>
      </c>
      <c r="I28" s="2">
        <v>28.2</v>
      </c>
      <c r="J28" s="2">
        <v>24</v>
      </c>
      <c r="K28" s="2">
        <v>17.8</v>
      </c>
      <c r="L28" s="2">
        <v>9.5</v>
      </c>
      <c r="M28" s="2">
        <v>4.2</v>
      </c>
      <c r="O28" s="2" t="s">
        <v>130</v>
      </c>
      <c r="P28" s="2">
        <v>-7.2</v>
      </c>
      <c r="Q28" s="2">
        <v>-3.4</v>
      </c>
      <c r="R28" s="2">
        <v>0.4</v>
      </c>
      <c r="S28" s="2">
        <v>7.2</v>
      </c>
      <c r="T28" s="2">
        <v>13.3</v>
      </c>
      <c r="U28" s="2">
        <v>18.7</v>
      </c>
      <c r="V28" s="2">
        <v>22.8</v>
      </c>
      <c r="W28" s="2">
        <v>20.100000000000001</v>
      </c>
      <c r="X28" s="2">
        <v>12.8</v>
      </c>
      <c r="Y28" s="2">
        <v>5.7</v>
      </c>
      <c r="Z28" s="2">
        <v>-0.1</v>
      </c>
      <c r="AA28" s="2">
        <v>-5.0999999999999996</v>
      </c>
    </row>
    <row r="29" spans="1:27" ht="17.25" thickBot="1" x14ac:dyDescent="0.35">
      <c r="A29" s="2" t="s">
        <v>131</v>
      </c>
      <c r="B29" s="2">
        <v>2.9</v>
      </c>
      <c r="C29" s="2">
        <v>7.3</v>
      </c>
      <c r="D29" s="2">
        <v>12.4</v>
      </c>
      <c r="E29" s="2">
        <v>19.399999999999999</v>
      </c>
      <c r="F29" s="2">
        <v>24.3</v>
      </c>
      <c r="G29" s="2">
        <v>26.9</v>
      </c>
      <c r="H29" s="2">
        <v>29.9</v>
      </c>
      <c r="I29" s="2">
        <v>28.2</v>
      </c>
      <c r="J29" s="2">
        <v>23.9</v>
      </c>
      <c r="K29" s="2">
        <v>17.7</v>
      </c>
      <c r="L29" s="2">
        <v>9.1999999999999993</v>
      </c>
      <c r="M29" s="2">
        <v>4</v>
      </c>
      <c r="O29" s="2" t="s">
        <v>131</v>
      </c>
      <c r="P29" s="2">
        <v>-7.1</v>
      </c>
      <c r="Q29" s="2">
        <v>-3.3</v>
      </c>
      <c r="R29" s="2">
        <v>0.6</v>
      </c>
      <c r="S29" s="2">
        <v>7.6</v>
      </c>
      <c r="T29" s="2">
        <v>13.5</v>
      </c>
      <c r="U29" s="2">
        <v>18.899999999999999</v>
      </c>
      <c r="V29" s="2">
        <v>22.8</v>
      </c>
      <c r="W29" s="2">
        <v>20.100000000000001</v>
      </c>
      <c r="X29" s="2">
        <v>12.6</v>
      </c>
      <c r="Y29" s="2">
        <v>5.5</v>
      </c>
      <c r="Z29" s="2">
        <v>-0.4</v>
      </c>
      <c r="AA29" s="2">
        <v>-5.4</v>
      </c>
    </row>
    <row r="30" spans="1:27" ht="17.25" thickBot="1" x14ac:dyDescent="0.35">
      <c r="A30" s="2" t="s">
        <v>132</v>
      </c>
      <c r="B30" s="2">
        <v>2.9</v>
      </c>
      <c r="C30" s="2">
        <v>7.5</v>
      </c>
      <c r="D30" s="2">
        <v>12.6</v>
      </c>
      <c r="E30" s="2">
        <v>19.7</v>
      </c>
      <c r="F30" s="2">
        <v>24.4</v>
      </c>
      <c r="G30" s="2">
        <v>26.9</v>
      </c>
      <c r="H30" s="2">
        <v>30.2</v>
      </c>
      <c r="I30" s="2">
        <v>28.1</v>
      </c>
      <c r="J30" s="2">
        <v>23.8</v>
      </c>
      <c r="K30" s="2">
        <v>17.399999999999999</v>
      </c>
      <c r="L30" s="2">
        <v>9.1</v>
      </c>
      <c r="M30" s="2">
        <v>3.9</v>
      </c>
      <c r="O30" s="2" t="s">
        <v>132</v>
      </c>
      <c r="P30" s="2">
        <v>-7.1</v>
      </c>
      <c r="Q30" s="2">
        <v>-3.1</v>
      </c>
      <c r="R30" s="2">
        <v>0.9</v>
      </c>
      <c r="S30" s="2">
        <v>8.1</v>
      </c>
      <c r="T30" s="2">
        <v>13.5</v>
      </c>
      <c r="U30" s="2">
        <v>19.100000000000001</v>
      </c>
      <c r="V30" s="2">
        <v>22.8</v>
      </c>
      <c r="W30" s="2">
        <v>19.899999999999999</v>
      </c>
      <c r="X30" s="2">
        <v>12.6</v>
      </c>
      <c r="Y30" s="2">
        <v>5.4</v>
      </c>
      <c r="Z30" s="2">
        <v>-0.7</v>
      </c>
      <c r="AA30" s="2">
        <v>-5.5</v>
      </c>
    </row>
    <row r="31" spans="1:27" ht="17.25" thickBot="1" x14ac:dyDescent="0.35">
      <c r="A31" s="2" t="s">
        <v>133</v>
      </c>
      <c r="B31" s="2">
        <v>2.9</v>
      </c>
      <c r="C31" s="2"/>
      <c r="D31" s="2">
        <v>13</v>
      </c>
      <c r="E31" s="2">
        <v>20.100000000000001</v>
      </c>
      <c r="F31" s="2">
        <v>24.5</v>
      </c>
      <c r="G31" s="2">
        <v>27</v>
      </c>
      <c r="H31" s="2">
        <v>30.4</v>
      </c>
      <c r="I31" s="2">
        <v>28.2</v>
      </c>
      <c r="J31" s="2">
        <v>23.6</v>
      </c>
      <c r="K31" s="2">
        <v>16.899999999999999</v>
      </c>
      <c r="L31" s="2">
        <v>9</v>
      </c>
      <c r="M31" s="2">
        <v>3.8</v>
      </c>
      <c r="O31" s="2" t="s">
        <v>133</v>
      </c>
      <c r="P31" s="2">
        <v>-6.9</v>
      </c>
      <c r="Q31" s="2"/>
      <c r="R31" s="2">
        <v>1.2</v>
      </c>
      <c r="S31" s="2">
        <v>8.5</v>
      </c>
      <c r="T31" s="2">
        <v>13.6</v>
      </c>
      <c r="U31" s="2">
        <v>19.399999999999999</v>
      </c>
      <c r="V31" s="2">
        <v>22.8</v>
      </c>
      <c r="W31" s="2">
        <v>19.8</v>
      </c>
      <c r="X31" s="2">
        <v>12.3</v>
      </c>
      <c r="Y31" s="2">
        <v>5.4</v>
      </c>
      <c r="Z31" s="2">
        <v>-1.1000000000000001</v>
      </c>
      <c r="AA31" s="2">
        <v>-5.4</v>
      </c>
    </row>
    <row r="32" spans="1:27" ht="17.25" thickBot="1" x14ac:dyDescent="0.35">
      <c r="A32" s="2" t="s">
        <v>134</v>
      </c>
      <c r="B32" s="2">
        <v>2.8</v>
      </c>
      <c r="C32" s="2"/>
      <c r="D32" s="2">
        <v>13.2</v>
      </c>
      <c r="E32" s="2"/>
      <c r="F32" s="2">
        <v>24.7</v>
      </c>
      <c r="G32" s="2"/>
      <c r="H32" s="2">
        <v>30.4</v>
      </c>
      <c r="I32" s="2">
        <v>28.1</v>
      </c>
      <c r="J32" s="2"/>
      <c r="K32" s="2">
        <v>16.5</v>
      </c>
      <c r="L32" s="2"/>
      <c r="M32" s="2">
        <v>3.7</v>
      </c>
      <c r="O32" s="2" t="s">
        <v>134</v>
      </c>
      <c r="P32" s="2">
        <v>-7</v>
      </c>
      <c r="Q32" s="2"/>
      <c r="R32" s="2">
        <v>1.4</v>
      </c>
      <c r="S32" s="2"/>
      <c r="T32" s="2">
        <v>13.7</v>
      </c>
      <c r="U32" s="2"/>
      <c r="V32" s="2">
        <v>22.8</v>
      </c>
      <c r="W32" s="2">
        <v>19.600000000000001</v>
      </c>
      <c r="X32" s="2"/>
      <c r="Y32" s="2">
        <v>5</v>
      </c>
      <c r="Z32" s="2"/>
      <c r="AA32" s="2">
        <v>-5.5</v>
      </c>
    </row>
    <row r="33" spans="1:13" ht="17.25" thickBot="1" x14ac:dyDescent="0.35"/>
    <row r="34" spans="1:13" ht="18" thickTop="1" thickBot="1" x14ac:dyDescent="0.35">
      <c r="A34" s="1" t="s">
        <v>91</v>
      </c>
      <c r="B34" s="1" t="s">
        <v>92</v>
      </c>
      <c r="C34" s="1" t="s">
        <v>93</v>
      </c>
      <c r="D34" s="1" t="s">
        <v>94</v>
      </c>
      <c r="E34" s="1" t="s">
        <v>95</v>
      </c>
      <c r="F34" s="1" t="s">
        <v>96</v>
      </c>
      <c r="G34" s="1" t="s">
        <v>97</v>
      </c>
      <c r="H34" s="1" t="s">
        <v>98</v>
      </c>
      <c r="I34" s="1" t="s">
        <v>99</v>
      </c>
      <c r="J34" s="1" t="s">
        <v>100</v>
      </c>
      <c r="K34" s="1" t="s">
        <v>101</v>
      </c>
      <c r="L34" s="1" t="s">
        <v>102</v>
      </c>
      <c r="M34" s="1" t="s">
        <v>103</v>
      </c>
    </row>
    <row r="35" spans="1:13" ht="17.25" thickBot="1" x14ac:dyDescent="0.35">
      <c r="A35" s="2" t="s">
        <v>104</v>
      </c>
      <c r="B35" s="2">
        <v>4.2</v>
      </c>
      <c r="C35" s="2">
        <v>6</v>
      </c>
      <c r="D35" s="2">
        <v>6.4</v>
      </c>
      <c r="E35" s="2">
        <v>7</v>
      </c>
      <c r="F35" s="2">
        <v>7.2</v>
      </c>
      <c r="G35" s="2">
        <v>7.7</v>
      </c>
      <c r="H35" s="2">
        <v>4.2</v>
      </c>
      <c r="I35" s="2">
        <v>6.2</v>
      </c>
      <c r="J35" s="2">
        <v>5.4</v>
      </c>
      <c r="K35" s="2">
        <v>6.6</v>
      </c>
      <c r="L35" s="2">
        <v>5.9</v>
      </c>
      <c r="M35" s="2">
        <v>4.8</v>
      </c>
    </row>
    <row r="36" spans="1:13" ht="17.25" thickBot="1" x14ac:dyDescent="0.35">
      <c r="A36" s="2" t="s">
        <v>105</v>
      </c>
      <c r="B36" s="2">
        <v>4.5999999999999996</v>
      </c>
      <c r="C36" s="2">
        <v>6</v>
      </c>
      <c r="D36" s="2">
        <v>6.2</v>
      </c>
      <c r="E36" s="2">
        <v>7.5</v>
      </c>
      <c r="F36" s="2">
        <v>7.4</v>
      </c>
      <c r="G36" s="2">
        <v>7.9</v>
      </c>
      <c r="H36" s="2">
        <v>4.0999999999999996</v>
      </c>
      <c r="I36" s="2">
        <v>6.3</v>
      </c>
      <c r="J36" s="2">
        <v>5.5</v>
      </c>
      <c r="K36" s="2">
        <v>6.5</v>
      </c>
      <c r="L36" s="2">
        <v>5.7</v>
      </c>
      <c r="M36" s="2">
        <v>4.9000000000000004</v>
      </c>
    </row>
    <row r="37" spans="1:13" ht="17.25" thickBot="1" x14ac:dyDescent="0.35">
      <c r="A37" s="2" t="s">
        <v>106</v>
      </c>
      <c r="B37" s="2">
        <v>4.5</v>
      </c>
      <c r="C37" s="2">
        <v>6.2</v>
      </c>
      <c r="D37" s="2">
        <v>6.2</v>
      </c>
      <c r="E37" s="2">
        <v>7.7</v>
      </c>
      <c r="F37" s="2">
        <v>7.7</v>
      </c>
      <c r="G37" s="2">
        <v>7.7</v>
      </c>
      <c r="H37" s="2">
        <v>4.3</v>
      </c>
      <c r="I37" s="2">
        <v>6.4</v>
      </c>
      <c r="J37" s="2">
        <v>5.5</v>
      </c>
      <c r="K37" s="2">
        <v>6.5</v>
      </c>
      <c r="L37" s="2">
        <v>5.8</v>
      </c>
      <c r="M37" s="2">
        <v>4.8</v>
      </c>
    </row>
    <row r="38" spans="1:13" ht="17.25" thickBot="1" x14ac:dyDescent="0.35">
      <c r="A38" s="2" t="s">
        <v>107</v>
      </c>
      <c r="B38" s="2">
        <v>4.5</v>
      </c>
      <c r="C38" s="2">
        <v>6.2</v>
      </c>
      <c r="D38" s="2">
        <v>6.1</v>
      </c>
      <c r="E38" s="2">
        <v>7.6</v>
      </c>
      <c r="F38" s="2">
        <v>7.6</v>
      </c>
      <c r="G38" s="2">
        <v>7.9</v>
      </c>
      <c r="H38" s="2">
        <v>4.5999999999999996</v>
      </c>
      <c r="I38" s="2">
        <v>6.6</v>
      </c>
      <c r="J38" s="2">
        <v>5.5</v>
      </c>
      <c r="K38" s="2">
        <v>6.8</v>
      </c>
      <c r="L38" s="2">
        <v>5.8</v>
      </c>
      <c r="M38" s="2">
        <v>4.8</v>
      </c>
    </row>
    <row r="39" spans="1:13" ht="17.25" thickBot="1" x14ac:dyDescent="0.35">
      <c r="A39" s="2" t="s">
        <v>108</v>
      </c>
      <c r="B39" s="2">
        <v>4.5</v>
      </c>
      <c r="C39" s="2">
        <v>6.1</v>
      </c>
      <c r="D39" s="2">
        <v>6.3</v>
      </c>
      <c r="E39" s="2">
        <v>7.4</v>
      </c>
      <c r="F39" s="2">
        <v>7.4</v>
      </c>
      <c r="G39" s="2">
        <v>7.9</v>
      </c>
      <c r="H39" s="2">
        <v>5</v>
      </c>
      <c r="I39" s="2">
        <v>6.5</v>
      </c>
      <c r="J39" s="2">
        <v>6.1</v>
      </c>
      <c r="K39" s="2">
        <v>6.9</v>
      </c>
      <c r="L39" s="2">
        <v>5.5</v>
      </c>
      <c r="M39" s="2">
        <v>4.5999999999999996</v>
      </c>
    </row>
    <row r="40" spans="1:13" ht="17.25" thickBot="1" x14ac:dyDescent="0.35">
      <c r="A40" s="2" t="s">
        <v>109</v>
      </c>
      <c r="B40" s="2">
        <v>4.4000000000000004</v>
      </c>
      <c r="C40" s="2">
        <v>5.8</v>
      </c>
      <c r="D40" s="2">
        <v>6.4</v>
      </c>
      <c r="E40" s="2">
        <v>7.5</v>
      </c>
      <c r="F40" s="2">
        <v>7.6</v>
      </c>
      <c r="G40" s="2">
        <v>7.7</v>
      </c>
      <c r="H40" s="2">
        <v>5</v>
      </c>
      <c r="I40" s="2">
        <v>6.6</v>
      </c>
      <c r="J40" s="2">
        <v>6.3</v>
      </c>
      <c r="K40" s="2">
        <v>7</v>
      </c>
      <c r="L40" s="2">
        <v>5.3</v>
      </c>
      <c r="M40" s="2">
        <v>4.3</v>
      </c>
    </row>
    <row r="41" spans="1:13" ht="17.25" thickBot="1" x14ac:dyDescent="0.35">
      <c r="A41" s="2" t="s">
        <v>110</v>
      </c>
      <c r="B41" s="2">
        <v>4.0999999999999996</v>
      </c>
      <c r="C41" s="2">
        <v>5.8</v>
      </c>
      <c r="D41" s="2">
        <v>6.4</v>
      </c>
      <c r="E41" s="2">
        <v>7</v>
      </c>
      <c r="F41" s="2">
        <v>7.5</v>
      </c>
      <c r="G41" s="2">
        <v>7.5</v>
      </c>
      <c r="H41" s="2">
        <v>5.0999999999999996</v>
      </c>
      <c r="I41" s="2">
        <v>6.6</v>
      </c>
      <c r="J41" s="2">
        <v>6.2</v>
      </c>
      <c r="K41" s="2">
        <v>7.2</v>
      </c>
      <c r="L41" s="2">
        <v>5</v>
      </c>
      <c r="M41" s="2">
        <v>4.4000000000000004</v>
      </c>
    </row>
    <row r="42" spans="1:13" ht="17.25" thickBot="1" x14ac:dyDescent="0.35">
      <c r="A42" s="2" t="s">
        <v>111</v>
      </c>
      <c r="B42" s="2">
        <v>4.2</v>
      </c>
      <c r="C42" s="2">
        <v>5.6</v>
      </c>
      <c r="D42" s="2">
        <v>6.4</v>
      </c>
      <c r="E42" s="2">
        <v>6.7</v>
      </c>
      <c r="F42" s="2">
        <v>7.1</v>
      </c>
      <c r="G42" s="2">
        <v>7.2</v>
      </c>
      <c r="H42" s="2">
        <v>4.7</v>
      </c>
      <c r="I42" s="2">
        <v>6.5</v>
      </c>
      <c r="J42" s="2">
        <v>6.3</v>
      </c>
      <c r="K42" s="2">
        <v>7.2</v>
      </c>
      <c r="L42" s="2">
        <v>4.7</v>
      </c>
      <c r="M42" s="2">
        <v>4.2</v>
      </c>
    </row>
    <row r="43" spans="1:13" ht="17.25" thickBot="1" x14ac:dyDescent="0.35">
      <c r="A43" s="2" t="s">
        <v>112</v>
      </c>
      <c r="B43" s="2">
        <v>4.3</v>
      </c>
      <c r="C43" s="2">
        <v>5.4</v>
      </c>
      <c r="D43" s="2">
        <v>6.5</v>
      </c>
      <c r="E43" s="2">
        <v>6.9</v>
      </c>
      <c r="F43" s="2">
        <v>7.2</v>
      </c>
      <c r="G43" s="2">
        <v>7.2</v>
      </c>
      <c r="H43" s="2">
        <v>4.0999999999999996</v>
      </c>
      <c r="I43" s="2">
        <v>6.6</v>
      </c>
      <c r="J43" s="2">
        <v>6</v>
      </c>
      <c r="K43" s="2">
        <v>6.9</v>
      </c>
      <c r="L43" s="2">
        <v>4.5999999999999996</v>
      </c>
      <c r="M43" s="2">
        <v>4.3</v>
      </c>
    </row>
    <row r="44" spans="1:13" ht="17.25" thickBot="1" x14ac:dyDescent="0.35">
      <c r="A44" s="2" t="s">
        <v>113</v>
      </c>
      <c r="B44" s="2">
        <v>4.4000000000000004</v>
      </c>
      <c r="C44" s="2">
        <v>5.6</v>
      </c>
      <c r="D44" s="2">
        <v>6.4</v>
      </c>
      <c r="E44" s="2">
        <v>6.8</v>
      </c>
      <c r="F44" s="2">
        <v>7.1</v>
      </c>
      <c r="G44" s="2">
        <v>7</v>
      </c>
      <c r="H44" s="2">
        <v>3.8</v>
      </c>
      <c r="I44" s="2">
        <v>6.6</v>
      </c>
      <c r="J44" s="2">
        <v>5.8</v>
      </c>
      <c r="K44" s="2">
        <v>6.9</v>
      </c>
      <c r="L44" s="2">
        <v>4.5999999999999996</v>
      </c>
      <c r="M44" s="2">
        <v>4.5</v>
      </c>
    </row>
    <row r="45" spans="1:13" ht="17.25" thickBot="1" x14ac:dyDescent="0.35">
      <c r="A45" s="2" t="s">
        <v>114</v>
      </c>
      <c r="B45" s="2">
        <v>4.5</v>
      </c>
      <c r="C45" s="2">
        <v>5.7</v>
      </c>
      <c r="D45" s="2">
        <v>6.4</v>
      </c>
      <c r="E45" s="2">
        <v>6.8</v>
      </c>
      <c r="F45" s="2">
        <v>6.8</v>
      </c>
      <c r="G45" s="2">
        <v>7.1</v>
      </c>
      <c r="H45" s="2">
        <v>3.7</v>
      </c>
      <c r="I45" s="2">
        <v>6.7</v>
      </c>
      <c r="J45" s="2">
        <v>5.7</v>
      </c>
      <c r="K45" s="2">
        <v>6.6</v>
      </c>
      <c r="L45" s="2">
        <v>4.5</v>
      </c>
      <c r="M45" s="2">
        <v>4.5</v>
      </c>
    </row>
    <row r="46" spans="1:13" ht="17.25" thickBot="1" x14ac:dyDescent="0.35">
      <c r="A46" s="2" t="s">
        <v>115</v>
      </c>
      <c r="B46" s="2">
        <v>4.7</v>
      </c>
      <c r="C46" s="2">
        <v>5.8</v>
      </c>
      <c r="D46" s="2">
        <v>6.1</v>
      </c>
      <c r="E46" s="2">
        <v>7.2</v>
      </c>
      <c r="F46" s="2">
        <v>6.9</v>
      </c>
      <c r="G46" s="2">
        <v>7.1</v>
      </c>
      <c r="H46" s="2">
        <v>3.7</v>
      </c>
      <c r="I46" s="2">
        <v>6.6</v>
      </c>
      <c r="J46" s="2">
        <v>5.8</v>
      </c>
      <c r="K46" s="2">
        <v>6.5</v>
      </c>
      <c r="L46" s="2">
        <v>4.5999999999999996</v>
      </c>
      <c r="M46" s="2">
        <v>4.5</v>
      </c>
    </row>
    <row r="47" spans="1:13" ht="17.25" thickBot="1" x14ac:dyDescent="0.35">
      <c r="A47" s="2" t="s">
        <v>116</v>
      </c>
      <c r="B47" s="2">
        <v>4.5999999999999996</v>
      </c>
      <c r="C47" s="2">
        <v>5.7</v>
      </c>
      <c r="D47" s="2">
        <v>6.3</v>
      </c>
      <c r="E47" s="2">
        <v>7.4</v>
      </c>
      <c r="F47" s="2">
        <v>6.8</v>
      </c>
      <c r="G47" s="2">
        <v>7.1</v>
      </c>
      <c r="H47" s="2">
        <v>3.6</v>
      </c>
      <c r="I47" s="2">
        <v>6.4</v>
      </c>
      <c r="J47" s="2">
        <v>6.1</v>
      </c>
      <c r="K47" s="2">
        <v>6.5</v>
      </c>
      <c r="L47" s="2">
        <v>4.5999999999999996</v>
      </c>
      <c r="M47" s="2">
        <v>4.7</v>
      </c>
    </row>
    <row r="48" spans="1:13" ht="17.25" thickBot="1" x14ac:dyDescent="0.35">
      <c r="A48" s="2" t="s">
        <v>117</v>
      </c>
      <c r="B48" s="2">
        <v>4.5999999999999996</v>
      </c>
      <c r="C48" s="2">
        <v>5.9</v>
      </c>
      <c r="D48" s="2">
        <v>6.1</v>
      </c>
      <c r="E48" s="2">
        <v>7.6</v>
      </c>
      <c r="F48" s="2">
        <v>6.9</v>
      </c>
      <c r="G48" s="2">
        <v>7.1</v>
      </c>
      <c r="H48" s="2">
        <v>3.8</v>
      </c>
      <c r="I48" s="2">
        <v>6.1</v>
      </c>
      <c r="J48" s="2">
        <v>6.5</v>
      </c>
      <c r="K48" s="2">
        <v>6.4</v>
      </c>
      <c r="L48" s="2">
        <v>4.8</v>
      </c>
      <c r="M48" s="2">
        <v>4.5</v>
      </c>
    </row>
    <row r="49" spans="1:13" ht="17.25" thickBot="1" x14ac:dyDescent="0.35">
      <c r="A49" s="2" t="s">
        <v>118</v>
      </c>
      <c r="B49" s="2">
        <v>4.7</v>
      </c>
      <c r="C49" s="2">
        <v>5.8</v>
      </c>
      <c r="D49" s="2">
        <v>6.1</v>
      </c>
      <c r="E49" s="2">
        <v>7.8</v>
      </c>
      <c r="F49" s="2">
        <v>7.2</v>
      </c>
      <c r="G49" s="2">
        <v>6.9</v>
      </c>
      <c r="H49" s="2">
        <v>4.0999999999999996</v>
      </c>
      <c r="I49" s="2">
        <v>6.1</v>
      </c>
      <c r="J49" s="2">
        <v>6.6</v>
      </c>
      <c r="K49" s="2">
        <v>6.5</v>
      </c>
      <c r="L49" s="2">
        <v>4.8</v>
      </c>
      <c r="M49" s="2">
        <v>4.4000000000000004</v>
      </c>
    </row>
    <row r="50" spans="1:13" ht="17.25" thickBot="1" x14ac:dyDescent="0.35">
      <c r="A50" s="2" t="s">
        <v>119</v>
      </c>
      <c r="B50" s="2">
        <v>4.7</v>
      </c>
      <c r="C50" s="2">
        <v>5.8</v>
      </c>
      <c r="D50" s="2">
        <v>6.2</v>
      </c>
      <c r="E50" s="2">
        <v>7.7</v>
      </c>
      <c r="F50" s="2">
        <v>7.3</v>
      </c>
      <c r="G50" s="2">
        <v>6.8</v>
      </c>
      <c r="H50" s="2">
        <v>4.5</v>
      </c>
      <c r="I50" s="2">
        <v>5.9</v>
      </c>
      <c r="J50" s="2">
        <v>6.8</v>
      </c>
      <c r="K50" s="2">
        <v>6.6</v>
      </c>
      <c r="L50" s="2">
        <v>4.9000000000000004</v>
      </c>
      <c r="M50" s="2">
        <v>4.5</v>
      </c>
    </row>
    <row r="51" spans="1:13" ht="17.25" thickBot="1" x14ac:dyDescent="0.35">
      <c r="A51" s="2" t="s">
        <v>120</v>
      </c>
      <c r="B51" s="2">
        <v>4.9000000000000004</v>
      </c>
      <c r="C51" s="2">
        <v>6.1</v>
      </c>
      <c r="D51" s="2">
        <v>6.6</v>
      </c>
      <c r="E51" s="2">
        <v>7.6</v>
      </c>
      <c r="F51" s="2">
        <v>7</v>
      </c>
      <c r="G51" s="2">
        <v>6.6</v>
      </c>
      <c r="H51" s="2">
        <v>4.5</v>
      </c>
      <c r="I51" s="2">
        <v>5.8</v>
      </c>
      <c r="J51" s="2">
        <v>7</v>
      </c>
      <c r="K51" s="2">
        <v>6.4</v>
      </c>
      <c r="L51" s="2">
        <v>4.7</v>
      </c>
      <c r="M51" s="2">
        <v>4.4000000000000004</v>
      </c>
    </row>
    <row r="52" spans="1:13" ht="17.25" thickBot="1" x14ac:dyDescent="0.35">
      <c r="A52" s="2" t="s">
        <v>121</v>
      </c>
      <c r="B52" s="2">
        <v>5.0999999999999996</v>
      </c>
      <c r="C52" s="2">
        <v>6.4</v>
      </c>
      <c r="D52" s="2">
        <v>6.7</v>
      </c>
      <c r="E52" s="2">
        <v>7.5</v>
      </c>
      <c r="F52" s="2">
        <v>7.5</v>
      </c>
      <c r="G52" s="2">
        <v>6.2</v>
      </c>
      <c r="H52" s="2">
        <v>4.8</v>
      </c>
      <c r="I52" s="2">
        <v>5.7</v>
      </c>
      <c r="J52" s="2">
        <v>6.6</v>
      </c>
      <c r="K52" s="2">
        <v>6.5</v>
      </c>
      <c r="L52" s="2">
        <v>5</v>
      </c>
      <c r="M52" s="2">
        <v>4.4000000000000004</v>
      </c>
    </row>
    <row r="53" spans="1:13" ht="17.25" thickBot="1" x14ac:dyDescent="0.35">
      <c r="A53" s="2" t="s">
        <v>122</v>
      </c>
      <c r="B53" s="2">
        <v>5.0999999999999996</v>
      </c>
      <c r="C53" s="2">
        <v>6.4</v>
      </c>
      <c r="D53" s="2">
        <v>6.9</v>
      </c>
      <c r="E53" s="2">
        <v>7.3</v>
      </c>
      <c r="F53" s="2">
        <v>7.7</v>
      </c>
      <c r="G53" s="2">
        <v>6</v>
      </c>
      <c r="H53" s="2">
        <v>4.9000000000000004</v>
      </c>
      <c r="I53" s="2">
        <v>5.7</v>
      </c>
      <c r="J53" s="2">
        <v>6.5</v>
      </c>
      <c r="K53" s="2">
        <v>6.6</v>
      </c>
      <c r="L53" s="2">
        <v>4.8</v>
      </c>
      <c r="M53" s="2">
        <v>4.5</v>
      </c>
    </row>
    <row r="54" spans="1:13" ht="17.25" thickBot="1" x14ac:dyDescent="0.35">
      <c r="A54" s="2" t="s">
        <v>123</v>
      </c>
      <c r="B54" s="2">
        <v>5.2</v>
      </c>
      <c r="C54" s="2">
        <v>6.2</v>
      </c>
      <c r="D54" s="2">
        <v>7</v>
      </c>
      <c r="E54" s="2">
        <v>7</v>
      </c>
      <c r="F54" s="2">
        <v>7.8</v>
      </c>
      <c r="G54" s="2">
        <v>5.7</v>
      </c>
      <c r="H54" s="2">
        <v>5</v>
      </c>
      <c r="I54" s="2">
        <v>5.6</v>
      </c>
      <c r="J54" s="2">
        <v>6.7</v>
      </c>
      <c r="K54" s="2">
        <v>6.6</v>
      </c>
      <c r="L54" s="2">
        <v>5</v>
      </c>
      <c r="M54" s="2">
        <v>4.5</v>
      </c>
    </row>
    <row r="55" spans="1:13" ht="17.25" thickBot="1" x14ac:dyDescent="0.35">
      <c r="A55" s="2" t="s">
        <v>124</v>
      </c>
      <c r="B55" s="2">
        <v>5.0999999999999996</v>
      </c>
      <c r="C55" s="2">
        <v>6.1</v>
      </c>
      <c r="D55" s="2">
        <v>6.8</v>
      </c>
      <c r="E55" s="2">
        <v>7.2</v>
      </c>
      <c r="F55" s="2">
        <v>7.9</v>
      </c>
      <c r="G55" s="2">
        <v>5.5</v>
      </c>
      <c r="H55" s="2">
        <v>4.8</v>
      </c>
      <c r="I55" s="2">
        <v>5.6</v>
      </c>
      <c r="J55" s="2">
        <v>6.6</v>
      </c>
      <c r="K55" s="2">
        <v>6.6</v>
      </c>
      <c r="L55" s="2">
        <v>4.9000000000000004</v>
      </c>
      <c r="M55" s="2">
        <v>4.7</v>
      </c>
    </row>
    <row r="56" spans="1:13" ht="17.25" thickBot="1" x14ac:dyDescent="0.35">
      <c r="A56" s="2" t="s">
        <v>125</v>
      </c>
      <c r="B56" s="2">
        <v>5.0999999999999996</v>
      </c>
      <c r="C56" s="2">
        <v>6</v>
      </c>
      <c r="D56" s="2">
        <v>6.4</v>
      </c>
      <c r="E56" s="2">
        <v>7.4</v>
      </c>
      <c r="F56" s="2">
        <v>8.1</v>
      </c>
      <c r="G56" s="2">
        <v>5.4</v>
      </c>
      <c r="H56" s="2">
        <v>4.7</v>
      </c>
      <c r="I56" s="2">
        <v>5.4</v>
      </c>
      <c r="J56" s="2">
        <v>6.4</v>
      </c>
      <c r="K56" s="2">
        <v>6.6</v>
      </c>
      <c r="L56" s="2">
        <v>4.9000000000000004</v>
      </c>
      <c r="M56" s="2">
        <v>4.7</v>
      </c>
    </row>
    <row r="57" spans="1:13" ht="17.25" thickBot="1" x14ac:dyDescent="0.35">
      <c r="A57" s="2" t="s">
        <v>126</v>
      </c>
      <c r="B57" s="2">
        <v>5.3</v>
      </c>
      <c r="C57" s="2">
        <v>5.7</v>
      </c>
      <c r="D57" s="2">
        <v>6.4</v>
      </c>
      <c r="E57" s="2">
        <v>7.4</v>
      </c>
      <c r="F57" s="2">
        <v>7.8</v>
      </c>
      <c r="G57" s="2">
        <v>5.3</v>
      </c>
      <c r="H57" s="2">
        <v>4.7</v>
      </c>
      <c r="I57" s="2">
        <v>5.3</v>
      </c>
      <c r="J57" s="2">
        <v>6.7</v>
      </c>
      <c r="K57" s="2">
        <v>6.5</v>
      </c>
      <c r="L57" s="2">
        <v>5</v>
      </c>
      <c r="M57" s="2">
        <v>4.5999999999999996</v>
      </c>
    </row>
    <row r="58" spans="1:13" ht="17.25" thickBot="1" x14ac:dyDescent="0.35">
      <c r="A58" s="2" t="s">
        <v>127</v>
      </c>
      <c r="B58" s="2">
        <v>5.4</v>
      </c>
      <c r="C58" s="2">
        <v>5.7</v>
      </c>
      <c r="D58" s="2">
        <v>6.6</v>
      </c>
      <c r="E58" s="2">
        <v>7.5</v>
      </c>
      <c r="F58" s="2">
        <v>7.7</v>
      </c>
      <c r="G58" s="2">
        <v>5.2</v>
      </c>
      <c r="H58" s="2">
        <v>4.9000000000000004</v>
      </c>
      <c r="I58" s="2">
        <v>5.0999999999999996</v>
      </c>
      <c r="J58" s="2">
        <v>6.9</v>
      </c>
      <c r="K58" s="2">
        <v>6.6</v>
      </c>
      <c r="L58" s="2">
        <v>4.9000000000000004</v>
      </c>
      <c r="M58" s="2">
        <v>4.9000000000000004</v>
      </c>
    </row>
    <row r="59" spans="1:13" ht="17.25" thickBot="1" x14ac:dyDescent="0.35">
      <c r="A59" s="2" t="s">
        <v>128</v>
      </c>
      <c r="B59" s="2">
        <v>5.6</v>
      </c>
      <c r="C59" s="2">
        <v>6.1</v>
      </c>
      <c r="D59" s="2">
        <v>6.6</v>
      </c>
      <c r="E59" s="2">
        <v>7.9</v>
      </c>
      <c r="F59" s="2">
        <v>7.7</v>
      </c>
      <c r="G59" s="2">
        <v>5.2</v>
      </c>
      <c r="H59" s="2">
        <v>4.8</v>
      </c>
      <c r="I59" s="2">
        <v>4.9000000000000004</v>
      </c>
      <c r="J59" s="2">
        <v>6.6</v>
      </c>
      <c r="K59" s="2">
        <v>6.7</v>
      </c>
      <c r="L59" s="2">
        <v>4.7</v>
      </c>
      <c r="M59" s="2">
        <v>4.8</v>
      </c>
    </row>
    <row r="60" spans="1:13" ht="17.25" thickBot="1" x14ac:dyDescent="0.35">
      <c r="A60" s="2" t="s">
        <v>129</v>
      </c>
      <c r="B60" s="2">
        <v>5.9</v>
      </c>
      <c r="C60" s="2">
        <v>6.2</v>
      </c>
      <c r="D60" s="2">
        <v>6.7</v>
      </c>
      <c r="E60" s="2">
        <v>7.7</v>
      </c>
      <c r="F60" s="2">
        <v>7.7</v>
      </c>
      <c r="G60" s="2">
        <v>5.2</v>
      </c>
      <c r="H60" s="2">
        <v>4.8</v>
      </c>
      <c r="I60" s="2">
        <v>5</v>
      </c>
      <c r="J60" s="2">
        <v>6.4</v>
      </c>
      <c r="K60" s="2">
        <v>6.4</v>
      </c>
      <c r="L60" s="2">
        <v>4.8</v>
      </c>
      <c r="M60" s="2">
        <v>4.5999999999999996</v>
      </c>
    </row>
    <row r="61" spans="1:13" ht="17.25" thickBot="1" x14ac:dyDescent="0.35">
      <c r="A61" s="2" t="s">
        <v>130</v>
      </c>
      <c r="B61" s="2">
        <v>5.8</v>
      </c>
      <c r="C61" s="2">
        <v>6.2</v>
      </c>
      <c r="D61" s="2">
        <v>7.1</v>
      </c>
      <c r="E61" s="2">
        <v>7.4</v>
      </c>
      <c r="F61" s="2">
        <v>7.9</v>
      </c>
      <c r="G61" s="2">
        <v>5.0999999999999996</v>
      </c>
      <c r="H61" s="2">
        <v>5</v>
      </c>
      <c r="I61" s="2">
        <v>5.0999999999999996</v>
      </c>
      <c r="J61" s="2">
        <v>6.6</v>
      </c>
      <c r="K61" s="2">
        <v>6.4</v>
      </c>
      <c r="L61" s="2">
        <v>4.8</v>
      </c>
      <c r="M61" s="2">
        <v>4.7</v>
      </c>
    </row>
    <row r="62" spans="1:13" ht="17.25" thickBot="1" x14ac:dyDescent="0.35">
      <c r="A62" s="2" t="s">
        <v>131</v>
      </c>
      <c r="B62" s="2">
        <v>5.6</v>
      </c>
      <c r="C62" s="2">
        <v>6.3</v>
      </c>
      <c r="D62" s="2">
        <v>7</v>
      </c>
      <c r="E62" s="2">
        <v>7.2</v>
      </c>
      <c r="F62" s="2">
        <v>8</v>
      </c>
      <c r="G62" s="2">
        <v>5</v>
      </c>
      <c r="H62" s="2">
        <v>5.4</v>
      </c>
      <c r="I62" s="2">
        <v>5.3</v>
      </c>
      <c r="J62" s="2">
        <v>6.6</v>
      </c>
      <c r="K62" s="2">
        <v>6.5</v>
      </c>
      <c r="L62" s="2">
        <v>4.5999999999999996</v>
      </c>
      <c r="M62" s="2">
        <v>4.5999999999999996</v>
      </c>
    </row>
    <row r="63" spans="1:13" ht="17.25" thickBot="1" x14ac:dyDescent="0.35">
      <c r="A63" s="2" t="s">
        <v>132</v>
      </c>
      <c r="B63" s="2">
        <v>5.6</v>
      </c>
      <c r="C63" s="2">
        <v>6.4</v>
      </c>
      <c r="D63" s="2">
        <v>7</v>
      </c>
      <c r="E63" s="2">
        <v>7.2</v>
      </c>
      <c r="F63" s="2">
        <v>8.1999999999999993</v>
      </c>
      <c r="G63" s="2">
        <v>4.7</v>
      </c>
      <c r="H63" s="2">
        <v>5.6</v>
      </c>
      <c r="I63" s="2">
        <v>5.4</v>
      </c>
      <c r="J63" s="2">
        <v>6.5</v>
      </c>
      <c r="K63" s="2">
        <v>6.1</v>
      </c>
      <c r="L63" s="2">
        <v>4.7</v>
      </c>
      <c r="M63" s="2">
        <v>4.4000000000000004</v>
      </c>
    </row>
    <row r="64" spans="1:13" ht="17.25" thickBot="1" x14ac:dyDescent="0.35">
      <c r="A64" s="2" t="s">
        <v>133</v>
      </c>
      <c r="B64" s="2">
        <v>5.8</v>
      </c>
      <c r="C64" s="2"/>
      <c r="D64" s="2">
        <v>6.9</v>
      </c>
      <c r="E64" s="2">
        <v>7.2</v>
      </c>
      <c r="F64" s="2">
        <v>7.9</v>
      </c>
      <c r="G64" s="2">
        <v>4.4000000000000004</v>
      </c>
      <c r="H64" s="2">
        <v>5.8</v>
      </c>
      <c r="I64" s="2">
        <v>5.8</v>
      </c>
      <c r="J64" s="2">
        <v>6.4</v>
      </c>
      <c r="K64" s="2">
        <v>5.8</v>
      </c>
      <c r="L64" s="2">
        <v>4.7</v>
      </c>
      <c r="M64" s="2">
        <v>4.4000000000000004</v>
      </c>
    </row>
    <row r="65" spans="1:13" ht="17.25" thickBot="1" x14ac:dyDescent="0.35">
      <c r="A65" s="2" t="s">
        <v>134</v>
      </c>
      <c r="B65" s="2">
        <v>5.7</v>
      </c>
      <c r="C65" s="2"/>
      <c r="D65" s="2">
        <v>7.1</v>
      </c>
      <c r="E65" s="2"/>
      <c r="F65" s="2">
        <v>7.9</v>
      </c>
      <c r="G65" s="2"/>
      <c r="H65" s="2">
        <v>6.1</v>
      </c>
      <c r="I65" s="2">
        <v>5.4</v>
      </c>
      <c r="J65" s="2"/>
      <c r="K65" s="2">
        <v>5.9</v>
      </c>
      <c r="L65" s="2"/>
      <c r="M65" s="2">
        <v>4.3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topLeftCell="E1" workbookViewId="0">
      <selection activeCell="V22" sqref="V22"/>
    </sheetView>
  </sheetViews>
  <sheetFormatPr defaultRowHeight="16.5" x14ac:dyDescent="0.3"/>
  <cols>
    <col min="12" max="14" width="9.25" bestFit="1" customWidth="1"/>
  </cols>
  <sheetData>
    <row r="1" spans="1:29" x14ac:dyDescent="0.3">
      <c r="A1" s="9" t="s">
        <v>82</v>
      </c>
      <c r="B1" s="9" t="s">
        <v>87</v>
      </c>
      <c r="C1" s="9" t="s">
        <v>88</v>
      </c>
      <c r="D1" s="9" t="s">
        <v>89</v>
      </c>
      <c r="E1" t="s">
        <v>51</v>
      </c>
      <c r="F1" t="s">
        <v>52</v>
      </c>
      <c r="H1" t="s">
        <v>58</v>
      </c>
      <c r="I1" t="s">
        <v>59</v>
      </c>
      <c r="J1" t="s">
        <v>60</v>
      </c>
      <c r="M1" t="s">
        <v>66</v>
      </c>
      <c r="N1" s="6">
        <v>0.2</v>
      </c>
      <c r="Q1" t="s">
        <v>72</v>
      </c>
      <c r="AB1" s="9" t="s">
        <v>78</v>
      </c>
      <c r="AC1" s="9"/>
    </row>
    <row r="2" spans="1:29" ht="17.25" thickBot="1" x14ac:dyDescent="0.35">
      <c r="A2" s="10"/>
      <c r="B2" s="10"/>
      <c r="C2" s="10"/>
      <c r="D2" s="10"/>
      <c r="E2" t="s">
        <v>49</v>
      </c>
      <c r="F2" t="s">
        <v>50</v>
      </c>
      <c r="G2" t="s">
        <v>71</v>
      </c>
      <c r="H2" t="s">
        <v>56</v>
      </c>
      <c r="I2" t="s">
        <v>57</v>
      </c>
      <c r="J2" t="s">
        <v>61</v>
      </c>
      <c r="K2" t="s">
        <v>64</v>
      </c>
      <c r="L2" t="s">
        <v>65</v>
      </c>
      <c r="M2" t="s">
        <v>69</v>
      </c>
      <c r="N2" t="s">
        <v>67</v>
      </c>
      <c r="O2" t="s">
        <v>80</v>
      </c>
      <c r="P2" t="s">
        <v>81</v>
      </c>
      <c r="Q2" t="s">
        <v>73</v>
      </c>
      <c r="R2" t="s">
        <v>74</v>
      </c>
      <c r="S2" t="s">
        <v>75</v>
      </c>
      <c r="AB2" t="s">
        <v>76</v>
      </c>
      <c r="AC2" t="s">
        <v>77</v>
      </c>
    </row>
    <row r="3" spans="1:29" ht="17.25" thickBot="1" x14ac:dyDescent="0.35">
      <c r="A3" s="2" t="s">
        <v>12</v>
      </c>
      <c r="B3" s="2">
        <v>28</v>
      </c>
      <c r="C3" s="2">
        <v>19.5</v>
      </c>
      <c r="D3" s="2">
        <v>5.9</v>
      </c>
      <c r="E3">
        <f t="shared" ref="E3:E32" si="0">F3 - $A$42 * (B3-C3)</f>
        <v>25.024999999999999</v>
      </c>
      <c r="F3">
        <f>B3 + $A$40/($B$40+$A$40) * $A$42 * (B3 - C3)</f>
        <v>29.274999999999999</v>
      </c>
      <c r="G3">
        <f t="shared" ref="G3:G32" si="1">C3 + $A$40 / ($A$40+$B$40) * $A$42 * (B3 - C3)</f>
        <v>20.774999999999999</v>
      </c>
      <c r="H3">
        <f>D3*$A$38</f>
        <v>94.730400000000017</v>
      </c>
      <c r="I3">
        <f t="shared" ref="I3:I32" si="2">(H3*($A$40+$B$40)) / ($B$42 * $A$40 + $B$40)</f>
        <v>111.44752941176473</v>
      </c>
      <c r="J3">
        <f t="shared" ref="J3:J32" si="3">$B$42 * I3</f>
        <v>55.723764705882367</v>
      </c>
      <c r="K3">
        <f t="shared" ref="K3:K32" ca="1" si="4">IF(RAND()&lt; $A$40/($A$40+$B$40), 1, 0)</f>
        <v>0</v>
      </c>
      <c r="L3">
        <f ca="1">_xlfn.NORM.INV(RAND(), IF(K3=1,E3,F3), $B$35)</f>
        <v>32.368701656654501</v>
      </c>
      <c r="M3">
        <f ca="1">_xlfn.NORM.INV(RAND(), G3, $C$35/3)</f>
        <v>25.215260395062391</v>
      </c>
      <c r="N3">
        <f ca="1">L3</f>
        <v>32.368701656654501</v>
      </c>
      <c r="O3">
        <f ca="1">_xlfn.NORM.INV(RAND(), IF(K3=1,J3,I3), $D$35)</f>
        <v>111.84024915523568</v>
      </c>
      <c r="P3">
        <f ca="1">IF(K3=1, O3 + 0.1 * I3, O3)</f>
        <v>111.84024915523568</v>
      </c>
      <c r="Q3">
        <f ca="1">IF(N3 &lt; M3, M3, N3)</f>
        <v>32.368701656654501</v>
      </c>
      <c r="R3">
        <f ca="1">IF(N3 &lt; M3, N3, M3)</f>
        <v>25.215260395062391</v>
      </c>
      <c r="S3">
        <f ca="1">AVERAGE(Q3,R3)</f>
        <v>28.791981025858448</v>
      </c>
      <c r="AB3">
        <v>12.581799999999999</v>
      </c>
      <c r="AC3">
        <v>5.5118200000000002</v>
      </c>
    </row>
    <row r="4" spans="1:29" ht="17.25" thickBot="1" x14ac:dyDescent="0.35">
      <c r="A4" s="2" t="s">
        <v>13</v>
      </c>
      <c r="B4" s="2">
        <v>27.9</v>
      </c>
      <c r="C4" s="2">
        <v>19.2</v>
      </c>
      <c r="D4" s="2">
        <v>5.7</v>
      </c>
      <c r="E4">
        <f t="shared" si="0"/>
        <v>24.854999999999997</v>
      </c>
      <c r="F4">
        <f t="shared" ref="F4:F32" si="5">B4 + $A$40/($B$40+$A$40) * $A$42 * (B4 - C4)</f>
        <v>29.204999999999998</v>
      </c>
      <c r="G4">
        <f t="shared" si="1"/>
        <v>20.504999999999999</v>
      </c>
      <c r="H4">
        <f t="shared" ref="H4:H32" si="6">D4*$A$38</f>
        <v>91.519200000000012</v>
      </c>
      <c r="I4">
        <f t="shared" si="2"/>
        <v>107.66964705882354</v>
      </c>
      <c r="J4">
        <f t="shared" si="3"/>
        <v>53.834823529411771</v>
      </c>
      <c r="K4">
        <f t="shared" ca="1" si="4"/>
        <v>1</v>
      </c>
      <c r="L4">
        <f t="shared" ref="L4:L32" ca="1" si="7">_xlfn.NORM.INV(RAND(), IF(K4=1,E4,F4), $B$35)</f>
        <v>28.647081581963953</v>
      </c>
      <c r="M4">
        <f t="shared" ref="M4:M32" ca="1" si="8">_xlfn.NORM.INV(RAND(), G4, $C$35/3)</f>
        <v>22.145668079642252</v>
      </c>
      <c r="N4">
        <f t="shared" ref="N4:N32" ca="1" si="9">N3 * $N$1 + (1-$N$1) * L4</f>
        <v>29.391405596902064</v>
      </c>
      <c r="O4">
        <f t="shared" ref="O4:O32" ca="1" si="10">_xlfn.NORM.INV(RAND(), IF(K4=1,J4,I4), $D$35)</f>
        <v>54.847910366204488</v>
      </c>
      <c r="P4">
        <f t="shared" ref="P4:P32" ca="1" si="11">IF(K4=1, O4 + 0.1 * I4, O4)</f>
        <v>65.614875072086846</v>
      </c>
      <c r="Q4">
        <f t="shared" ref="Q4:Q32" ca="1" si="12">IF(N4 &lt; M4, M4, N4)</f>
        <v>29.391405596902064</v>
      </c>
      <c r="R4">
        <f t="shared" ref="R4:R32" ca="1" si="13">IF(N4 &lt; M4, N4, M4)</f>
        <v>22.145668079642252</v>
      </c>
      <c r="S4">
        <f t="shared" ref="S4:S32" ca="1" si="14">AVERAGE(Q4,R4)</f>
        <v>25.768536838272158</v>
      </c>
      <c r="AB4">
        <v>8.5861499999999999</v>
      </c>
      <c r="AC4">
        <v>6.1087499999999997</v>
      </c>
    </row>
    <row r="5" spans="1:29" ht="17.25" thickBot="1" x14ac:dyDescent="0.35">
      <c r="A5" s="2" t="s">
        <v>14</v>
      </c>
      <c r="B5" s="2">
        <v>27.7</v>
      </c>
      <c r="C5" s="2">
        <v>19</v>
      </c>
      <c r="D5" s="2">
        <v>5.8</v>
      </c>
      <c r="E5">
        <f t="shared" si="0"/>
        <v>24.655000000000001</v>
      </c>
      <c r="F5">
        <f t="shared" si="5"/>
        <v>29.004999999999999</v>
      </c>
      <c r="G5">
        <f t="shared" si="1"/>
        <v>20.305</v>
      </c>
      <c r="H5">
        <f t="shared" si="6"/>
        <v>93.124800000000008</v>
      </c>
      <c r="I5">
        <f t="shared" si="2"/>
        <v>109.55858823529412</v>
      </c>
      <c r="J5">
        <f t="shared" si="3"/>
        <v>54.779294117647062</v>
      </c>
      <c r="K5">
        <f t="shared" ca="1" si="4"/>
        <v>0</v>
      </c>
      <c r="L5">
        <f t="shared" ca="1" si="7"/>
        <v>27.479299019278589</v>
      </c>
      <c r="M5">
        <f t="shared" ca="1" si="8"/>
        <v>18.359330345228397</v>
      </c>
      <c r="N5">
        <f t="shared" ca="1" si="9"/>
        <v>27.861720334803287</v>
      </c>
      <c r="O5">
        <f t="shared" ca="1" si="10"/>
        <v>109.74333356427809</v>
      </c>
      <c r="P5">
        <f t="shared" ca="1" si="11"/>
        <v>109.74333356427809</v>
      </c>
      <c r="Q5">
        <f t="shared" ca="1" si="12"/>
        <v>27.861720334803287</v>
      </c>
      <c r="R5">
        <f t="shared" ca="1" si="13"/>
        <v>18.359330345228397</v>
      </c>
      <c r="S5">
        <f t="shared" ca="1" si="14"/>
        <v>23.11052534001584</v>
      </c>
      <c r="AB5">
        <v>22.792100000000001</v>
      </c>
      <c r="AC5">
        <v>2.3266900000000001</v>
      </c>
    </row>
    <row r="6" spans="1:29" ht="17.25" thickBot="1" x14ac:dyDescent="0.35">
      <c r="A6" s="2" t="s">
        <v>15</v>
      </c>
      <c r="B6" s="2">
        <v>27.5</v>
      </c>
      <c r="C6" s="2">
        <v>18.7</v>
      </c>
      <c r="D6" s="2">
        <v>5.8</v>
      </c>
      <c r="E6">
        <f t="shared" si="0"/>
        <v>24.42</v>
      </c>
      <c r="F6">
        <f t="shared" si="5"/>
        <v>28.82</v>
      </c>
      <c r="G6">
        <f t="shared" si="1"/>
        <v>20.02</v>
      </c>
      <c r="H6">
        <f t="shared" si="6"/>
        <v>93.124800000000008</v>
      </c>
      <c r="I6">
        <f t="shared" si="2"/>
        <v>109.55858823529412</v>
      </c>
      <c r="J6">
        <f t="shared" si="3"/>
        <v>54.779294117647062</v>
      </c>
      <c r="K6">
        <f t="shared" ca="1" si="4"/>
        <v>0</v>
      </c>
      <c r="L6">
        <f t="shared" ca="1" si="7"/>
        <v>30.680885596711807</v>
      </c>
      <c r="M6">
        <f t="shared" ca="1" si="8"/>
        <v>18.269011418315554</v>
      </c>
      <c r="N6">
        <f t="shared" ca="1" si="9"/>
        <v>30.117052544330104</v>
      </c>
      <c r="O6">
        <f t="shared" ca="1" si="10"/>
        <v>110.41095666046003</v>
      </c>
      <c r="P6">
        <f t="shared" ca="1" si="11"/>
        <v>110.41095666046003</v>
      </c>
      <c r="Q6">
        <f t="shared" ca="1" si="12"/>
        <v>30.117052544330104</v>
      </c>
      <c r="R6">
        <f t="shared" ca="1" si="13"/>
        <v>18.269011418315554</v>
      </c>
      <c r="S6">
        <f t="shared" ca="1" si="14"/>
        <v>24.193031981322829</v>
      </c>
      <c r="AB6">
        <v>15.0762</v>
      </c>
      <c r="AC6">
        <v>6.3341399999999997</v>
      </c>
    </row>
    <row r="7" spans="1:29" ht="17.25" thickBot="1" x14ac:dyDescent="0.35">
      <c r="A7" s="2" t="s">
        <v>16</v>
      </c>
      <c r="B7" s="2">
        <v>27.5</v>
      </c>
      <c r="C7" s="2">
        <v>18.399999999999999</v>
      </c>
      <c r="D7" s="2">
        <v>5.5</v>
      </c>
      <c r="E7">
        <f t="shared" si="0"/>
        <v>24.315000000000001</v>
      </c>
      <c r="F7">
        <f t="shared" si="5"/>
        <v>28.865000000000002</v>
      </c>
      <c r="G7">
        <f t="shared" si="1"/>
        <v>19.765000000000001</v>
      </c>
      <c r="H7">
        <f t="shared" si="6"/>
        <v>88.308000000000007</v>
      </c>
      <c r="I7">
        <f t="shared" si="2"/>
        <v>103.89176470588237</v>
      </c>
      <c r="J7">
        <f t="shared" si="3"/>
        <v>51.945882352941183</v>
      </c>
      <c r="K7">
        <f t="shared" ca="1" si="4"/>
        <v>0</v>
      </c>
      <c r="L7">
        <f t="shared" ca="1" si="7"/>
        <v>25.864646486441941</v>
      </c>
      <c r="M7">
        <f t="shared" ca="1" si="8"/>
        <v>23.520157241313434</v>
      </c>
      <c r="N7">
        <f t="shared" ca="1" si="9"/>
        <v>26.715127698019575</v>
      </c>
      <c r="O7">
        <f t="shared" ca="1" si="10"/>
        <v>103.66801115994332</v>
      </c>
      <c r="P7">
        <f t="shared" ca="1" si="11"/>
        <v>103.66801115994332</v>
      </c>
      <c r="Q7">
        <f t="shared" ca="1" si="12"/>
        <v>26.715127698019575</v>
      </c>
      <c r="R7">
        <f t="shared" ca="1" si="13"/>
        <v>23.520157241313434</v>
      </c>
      <c r="S7">
        <f t="shared" ca="1" si="14"/>
        <v>25.117642469666507</v>
      </c>
      <c r="AB7">
        <v>11.031000000000001</v>
      </c>
      <c r="AC7">
        <v>0.83895900000000001</v>
      </c>
    </row>
    <row r="8" spans="1:29" ht="17.25" thickBot="1" x14ac:dyDescent="0.35">
      <c r="A8" s="2" t="s">
        <v>17</v>
      </c>
      <c r="B8" s="2">
        <v>27.5</v>
      </c>
      <c r="C8" s="2">
        <v>18.3</v>
      </c>
      <c r="D8" s="2">
        <v>5.3</v>
      </c>
      <c r="E8">
        <f t="shared" si="0"/>
        <v>24.28</v>
      </c>
      <c r="F8">
        <f t="shared" si="5"/>
        <v>28.88</v>
      </c>
      <c r="G8">
        <f t="shared" si="1"/>
        <v>19.68</v>
      </c>
      <c r="H8">
        <f t="shared" si="6"/>
        <v>85.096800000000002</v>
      </c>
      <c r="I8">
        <f t="shared" si="2"/>
        <v>100.11388235294118</v>
      </c>
      <c r="J8">
        <f t="shared" si="3"/>
        <v>50.056941176470588</v>
      </c>
      <c r="K8">
        <f t="shared" ca="1" si="4"/>
        <v>1</v>
      </c>
      <c r="L8">
        <f t="shared" ca="1" si="7"/>
        <v>26.420748027777105</v>
      </c>
      <c r="M8">
        <f t="shared" ca="1" si="8"/>
        <v>22.933491370605889</v>
      </c>
      <c r="N8">
        <f t="shared" ca="1" si="9"/>
        <v>26.479623961825599</v>
      </c>
      <c r="O8">
        <f t="shared" ca="1" si="10"/>
        <v>49.628544443785216</v>
      </c>
      <c r="P8">
        <f t="shared" ca="1" si="11"/>
        <v>59.639932679079337</v>
      </c>
      <c r="Q8">
        <f t="shared" ca="1" si="12"/>
        <v>26.479623961825599</v>
      </c>
      <c r="R8">
        <f t="shared" ca="1" si="13"/>
        <v>22.933491370605889</v>
      </c>
      <c r="S8">
        <f t="shared" ca="1" si="14"/>
        <v>24.706557666215744</v>
      </c>
      <c r="AB8">
        <v>4.3186200000000001</v>
      </c>
      <c r="AC8">
        <v>2.1725300000000001</v>
      </c>
    </row>
    <row r="9" spans="1:29" ht="17.25" thickBot="1" x14ac:dyDescent="0.35">
      <c r="A9" s="2" t="s">
        <v>18</v>
      </c>
      <c r="B9" s="2">
        <v>27.2</v>
      </c>
      <c r="C9" s="2">
        <v>18</v>
      </c>
      <c r="D9" s="2">
        <v>5</v>
      </c>
      <c r="E9">
        <f t="shared" si="0"/>
        <v>23.979999999999997</v>
      </c>
      <c r="F9">
        <f t="shared" si="5"/>
        <v>28.58</v>
      </c>
      <c r="G9">
        <f t="shared" si="1"/>
        <v>19.38</v>
      </c>
      <c r="H9">
        <f t="shared" si="6"/>
        <v>80.28</v>
      </c>
      <c r="I9">
        <f t="shared" si="2"/>
        <v>94.447058823529417</v>
      </c>
      <c r="J9">
        <f t="shared" si="3"/>
        <v>47.223529411764709</v>
      </c>
      <c r="K9">
        <f t="shared" ca="1" si="4"/>
        <v>0</v>
      </c>
      <c r="L9">
        <f t="shared" ca="1" si="7"/>
        <v>28.207313473925989</v>
      </c>
      <c r="M9">
        <f t="shared" ca="1" si="8"/>
        <v>17.338926267049509</v>
      </c>
      <c r="N9">
        <f t="shared" ca="1" si="9"/>
        <v>27.861775571505913</v>
      </c>
      <c r="O9">
        <f t="shared" ca="1" si="10"/>
        <v>94.948822284544448</v>
      </c>
      <c r="P9">
        <f t="shared" ca="1" si="11"/>
        <v>94.948822284544448</v>
      </c>
      <c r="Q9">
        <f t="shared" ca="1" si="12"/>
        <v>27.861775571505913</v>
      </c>
      <c r="R9">
        <f t="shared" ca="1" si="13"/>
        <v>17.338926267049509</v>
      </c>
      <c r="S9">
        <f t="shared" ca="1" si="14"/>
        <v>22.600350919277709</v>
      </c>
      <c r="AB9">
        <v>14.938499999999999</v>
      </c>
      <c r="AC9">
        <v>3.8733900000000001</v>
      </c>
    </row>
    <row r="10" spans="1:29" ht="17.25" thickBot="1" x14ac:dyDescent="0.35">
      <c r="A10" s="2" t="s">
        <v>19</v>
      </c>
      <c r="B10" s="2">
        <v>27.1</v>
      </c>
      <c r="C10" s="2">
        <v>17.899999999999999</v>
      </c>
      <c r="D10" s="2">
        <v>4.7</v>
      </c>
      <c r="E10">
        <f t="shared" si="0"/>
        <v>23.88</v>
      </c>
      <c r="F10">
        <f t="shared" si="5"/>
        <v>28.48</v>
      </c>
      <c r="G10">
        <f t="shared" si="1"/>
        <v>19.279999999999998</v>
      </c>
      <c r="H10">
        <f t="shared" si="6"/>
        <v>75.463200000000001</v>
      </c>
      <c r="I10">
        <f t="shared" si="2"/>
        <v>88.780235294117659</v>
      </c>
      <c r="J10">
        <f t="shared" si="3"/>
        <v>44.39011764705883</v>
      </c>
      <c r="K10">
        <f t="shared" ca="1" si="4"/>
        <v>0</v>
      </c>
      <c r="L10">
        <f t="shared" ca="1" si="7"/>
        <v>25.281082222447218</v>
      </c>
      <c r="M10">
        <f t="shared" ca="1" si="8"/>
        <v>16.784268409265042</v>
      </c>
      <c r="N10">
        <f t="shared" ca="1" si="9"/>
        <v>25.797220892258956</v>
      </c>
      <c r="O10">
        <f t="shared" ca="1" si="10"/>
        <v>89.069305904418229</v>
      </c>
      <c r="P10">
        <f t="shared" ca="1" si="11"/>
        <v>89.069305904418229</v>
      </c>
      <c r="Q10">
        <f t="shared" ca="1" si="12"/>
        <v>25.797220892258956</v>
      </c>
      <c r="R10">
        <f t="shared" ca="1" si="13"/>
        <v>16.784268409265042</v>
      </c>
      <c r="S10">
        <f t="shared" ca="1" si="14"/>
        <v>21.290744650762001</v>
      </c>
      <c r="AB10">
        <v>18.5778</v>
      </c>
      <c r="AC10">
        <v>5.8454300000000003</v>
      </c>
    </row>
    <row r="11" spans="1:29" ht="17.25" thickBot="1" x14ac:dyDescent="0.35">
      <c r="A11" s="2" t="s">
        <v>20</v>
      </c>
      <c r="B11" s="2">
        <v>26.9</v>
      </c>
      <c r="C11" s="2">
        <v>17.7</v>
      </c>
      <c r="D11" s="2">
        <v>4.5999999999999996</v>
      </c>
      <c r="E11">
        <f t="shared" si="0"/>
        <v>23.68</v>
      </c>
      <c r="F11">
        <f t="shared" si="5"/>
        <v>28.279999999999998</v>
      </c>
      <c r="G11">
        <f t="shared" si="1"/>
        <v>19.079999999999998</v>
      </c>
      <c r="H11">
        <f t="shared" si="6"/>
        <v>73.857600000000005</v>
      </c>
      <c r="I11">
        <f t="shared" si="2"/>
        <v>86.891294117647064</v>
      </c>
      <c r="J11">
        <f t="shared" si="3"/>
        <v>43.445647058823532</v>
      </c>
      <c r="K11">
        <f t="shared" ca="1" si="4"/>
        <v>0</v>
      </c>
      <c r="L11">
        <f t="shared" ca="1" si="7"/>
        <v>29.522605944349543</v>
      </c>
      <c r="M11">
        <f t="shared" ca="1" si="8"/>
        <v>18.802611478000724</v>
      </c>
      <c r="N11">
        <f t="shared" ca="1" si="9"/>
        <v>28.777528933931428</v>
      </c>
      <c r="O11">
        <f t="shared" ca="1" si="10"/>
        <v>87.235359291730873</v>
      </c>
      <c r="P11">
        <f t="shared" ca="1" si="11"/>
        <v>87.235359291730873</v>
      </c>
      <c r="Q11">
        <f t="shared" ca="1" si="12"/>
        <v>28.777528933931428</v>
      </c>
      <c r="R11">
        <f t="shared" ca="1" si="13"/>
        <v>18.802611478000724</v>
      </c>
      <c r="S11">
        <f t="shared" ca="1" si="14"/>
        <v>23.790070205966074</v>
      </c>
      <c r="AB11">
        <v>11.5623</v>
      </c>
      <c r="AC11">
        <v>4.7211699999999999</v>
      </c>
    </row>
    <row r="12" spans="1:29" ht="17.25" thickBot="1" x14ac:dyDescent="0.35">
      <c r="A12" s="2" t="s">
        <v>21</v>
      </c>
      <c r="B12" s="2">
        <v>26.6</v>
      </c>
      <c r="C12" s="2">
        <v>17.399999999999999</v>
      </c>
      <c r="D12" s="2">
        <v>4.5999999999999996</v>
      </c>
      <c r="E12">
        <f t="shared" si="0"/>
        <v>23.38</v>
      </c>
      <c r="F12">
        <f t="shared" si="5"/>
        <v>27.98</v>
      </c>
      <c r="G12">
        <f t="shared" si="1"/>
        <v>18.779999999999998</v>
      </c>
      <c r="H12">
        <f t="shared" si="6"/>
        <v>73.857600000000005</v>
      </c>
      <c r="I12">
        <f t="shared" si="2"/>
        <v>86.891294117647064</v>
      </c>
      <c r="J12">
        <f t="shared" si="3"/>
        <v>43.445647058823532</v>
      </c>
      <c r="K12">
        <f t="shared" ca="1" si="4"/>
        <v>0</v>
      </c>
      <c r="L12">
        <f t="shared" ca="1" si="7"/>
        <v>28.715961305034224</v>
      </c>
      <c r="M12">
        <f t="shared" ca="1" si="8"/>
        <v>21.187910772477252</v>
      </c>
      <c r="N12">
        <f t="shared" ca="1" si="9"/>
        <v>28.728274830813668</v>
      </c>
      <c r="O12">
        <f t="shared" ca="1" si="10"/>
        <v>86.223633624579534</v>
      </c>
      <c r="P12">
        <f t="shared" ca="1" si="11"/>
        <v>86.223633624579534</v>
      </c>
      <c r="Q12">
        <f t="shared" ca="1" si="12"/>
        <v>28.728274830813668</v>
      </c>
      <c r="R12">
        <f t="shared" ca="1" si="13"/>
        <v>21.187910772477252</v>
      </c>
      <c r="S12">
        <f t="shared" ca="1" si="14"/>
        <v>24.95809280164546</v>
      </c>
      <c r="AB12">
        <v>5.7392000000000003</v>
      </c>
      <c r="AC12">
        <v>5.3224600000000004</v>
      </c>
    </row>
    <row r="13" spans="1:29" ht="17.25" thickBot="1" x14ac:dyDescent="0.35">
      <c r="A13" s="2" t="s">
        <v>22</v>
      </c>
      <c r="B13" s="2">
        <v>26.3</v>
      </c>
      <c r="C13" s="2">
        <v>16.899999999999999</v>
      </c>
      <c r="D13" s="2">
        <v>4.5</v>
      </c>
      <c r="E13">
        <f t="shared" si="0"/>
        <v>23.009999999999998</v>
      </c>
      <c r="F13">
        <f t="shared" si="5"/>
        <v>27.71</v>
      </c>
      <c r="G13">
        <f t="shared" si="1"/>
        <v>18.309999999999999</v>
      </c>
      <c r="H13">
        <f t="shared" si="6"/>
        <v>72.25200000000001</v>
      </c>
      <c r="I13">
        <f t="shared" si="2"/>
        <v>85.002352941176483</v>
      </c>
      <c r="J13">
        <f t="shared" si="3"/>
        <v>42.501176470588241</v>
      </c>
      <c r="K13">
        <f t="shared" ca="1" si="4"/>
        <v>0</v>
      </c>
      <c r="L13">
        <f t="shared" ca="1" si="7"/>
        <v>27.853837849400037</v>
      </c>
      <c r="M13">
        <f t="shared" ca="1" si="8"/>
        <v>20.509306205081604</v>
      </c>
      <c r="N13">
        <f t="shared" ca="1" si="9"/>
        <v>28.028725245682764</v>
      </c>
      <c r="O13">
        <f t="shared" ca="1" si="10"/>
        <v>85.459533230531918</v>
      </c>
      <c r="P13">
        <f t="shared" ca="1" si="11"/>
        <v>85.459533230531918</v>
      </c>
      <c r="Q13">
        <f t="shared" ca="1" si="12"/>
        <v>28.028725245682764</v>
      </c>
      <c r="R13">
        <f t="shared" ca="1" si="13"/>
        <v>20.509306205081604</v>
      </c>
      <c r="S13">
        <f t="shared" ca="1" si="14"/>
        <v>24.269015725382182</v>
      </c>
      <c r="AB13">
        <v>14.312900000000001</v>
      </c>
      <c r="AC13">
        <v>4.8965199999999998</v>
      </c>
    </row>
    <row r="14" spans="1:29" ht="17.25" thickBot="1" x14ac:dyDescent="0.35">
      <c r="A14" s="2" t="s">
        <v>23</v>
      </c>
      <c r="B14" s="2">
        <v>26.2</v>
      </c>
      <c r="C14" s="2">
        <v>16.600000000000001</v>
      </c>
      <c r="D14" s="2">
        <v>4.5999999999999996</v>
      </c>
      <c r="E14">
        <f t="shared" si="0"/>
        <v>22.840000000000003</v>
      </c>
      <c r="F14">
        <f t="shared" si="5"/>
        <v>27.64</v>
      </c>
      <c r="G14">
        <f t="shared" si="1"/>
        <v>18.040000000000003</v>
      </c>
      <c r="H14">
        <f t="shared" si="6"/>
        <v>73.857600000000005</v>
      </c>
      <c r="I14">
        <f t="shared" si="2"/>
        <v>86.891294117647064</v>
      </c>
      <c r="J14">
        <f t="shared" si="3"/>
        <v>43.445647058823532</v>
      </c>
      <c r="K14">
        <f t="shared" ca="1" si="4"/>
        <v>0</v>
      </c>
      <c r="L14">
        <f t="shared" ca="1" si="7"/>
        <v>32.381059896928669</v>
      </c>
      <c r="M14">
        <f t="shared" ca="1" si="8"/>
        <v>17.257214847628202</v>
      </c>
      <c r="N14">
        <f t="shared" ca="1" si="9"/>
        <v>31.510592966679489</v>
      </c>
      <c r="O14">
        <f t="shared" ca="1" si="10"/>
        <v>86.516150103653771</v>
      </c>
      <c r="P14">
        <f t="shared" ca="1" si="11"/>
        <v>86.516150103653771</v>
      </c>
      <c r="Q14">
        <f t="shared" ca="1" si="12"/>
        <v>31.510592966679489</v>
      </c>
      <c r="R14">
        <f t="shared" ca="1" si="13"/>
        <v>17.257214847628202</v>
      </c>
      <c r="S14">
        <f t="shared" ca="1" si="14"/>
        <v>24.383903907153844</v>
      </c>
      <c r="AB14">
        <v>12.5059</v>
      </c>
      <c r="AC14">
        <v>2.6596899999999999</v>
      </c>
    </row>
    <row r="15" spans="1:29" ht="17.25" thickBot="1" x14ac:dyDescent="0.35">
      <c r="A15" s="2" t="s">
        <v>24</v>
      </c>
      <c r="B15" s="2">
        <v>26.1</v>
      </c>
      <c r="C15" s="2">
        <v>16.399999999999999</v>
      </c>
      <c r="D15" s="2">
        <v>4.5999999999999996</v>
      </c>
      <c r="E15">
        <f t="shared" si="0"/>
        <v>22.705000000000002</v>
      </c>
      <c r="F15">
        <f t="shared" si="5"/>
        <v>27.555000000000003</v>
      </c>
      <c r="G15">
        <f t="shared" si="1"/>
        <v>17.855</v>
      </c>
      <c r="H15">
        <f t="shared" si="6"/>
        <v>73.857600000000005</v>
      </c>
      <c r="I15">
        <f t="shared" si="2"/>
        <v>86.891294117647064</v>
      </c>
      <c r="J15">
        <f t="shared" si="3"/>
        <v>43.445647058823532</v>
      </c>
      <c r="K15">
        <f t="shared" ca="1" si="4"/>
        <v>0</v>
      </c>
      <c r="L15">
        <f t="shared" ca="1" si="7"/>
        <v>24.296040623717541</v>
      </c>
      <c r="M15">
        <f t="shared" ca="1" si="8"/>
        <v>16.7947763832777</v>
      </c>
      <c r="N15">
        <f t="shared" ca="1" si="9"/>
        <v>25.738951092309932</v>
      </c>
      <c r="O15">
        <f t="shared" ca="1" si="10"/>
        <v>86.595876739797902</v>
      </c>
      <c r="P15">
        <f t="shared" ca="1" si="11"/>
        <v>86.595876739797902</v>
      </c>
      <c r="Q15">
        <f t="shared" ca="1" si="12"/>
        <v>25.738951092309932</v>
      </c>
      <c r="R15">
        <f t="shared" ca="1" si="13"/>
        <v>16.7947763832777</v>
      </c>
      <c r="S15">
        <f t="shared" ca="1" si="14"/>
        <v>21.266863737793816</v>
      </c>
      <c r="AB15">
        <v>12.5343</v>
      </c>
      <c r="AC15">
        <v>4.5050100000000004</v>
      </c>
    </row>
    <row r="16" spans="1:29" ht="17.25" thickBot="1" x14ac:dyDescent="0.35">
      <c r="A16" s="2" t="s">
        <v>25</v>
      </c>
      <c r="B16" s="2">
        <v>26.1</v>
      </c>
      <c r="C16" s="2">
        <v>16</v>
      </c>
      <c r="D16" s="2">
        <v>4.8</v>
      </c>
      <c r="E16">
        <f t="shared" si="0"/>
        <v>22.565000000000001</v>
      </c>
      <c r="F16">
        <f t="shared" si="5"/>
        <v>27.615000000000002</v>
      </c>
      <c r="G16">
        <f t="shared" si="1"/>
        <v>17.515000000000001</v>
      </c>
      <c r="H16">
        <f t="shared" si="6"/>
        <v>77.068799999999996</v>
      </c>
      <c r="I16">
        <f t="shared" si="2"/>
        <v>90.669176470588226</v>
      </c>
      <c r="J16">
        <f t="shared" si="3"/>
        <v>45.334588235294113</v>
      </c>
      <c r="K16">
        <f t="shared" ca="1" si="4"/>
        <v>0</v>
      </c>
      <c r="L16">
        <f t="shared" ca="1" si="7"/>
        <v>26.977637231097731</v>
      </c>
      <c r="M16">
        <f t="shared" ca="1" si="8"/>
        <v>18.771918912222858</v>
      </c>
      <c r="N16">
        <f t="shared" ca="1" si="9"/>
        <v>26.72990000334017</v>
      </c>
      <c r="O16">
        <f t="shared" ca="1" si="10"/>
        <v>90.375259727370832</v>
      </c>
      <c r="P16">
        <f t="shared" ca="1" si="11"/>
        <v>90.375259727370832</v>
      </c>
      <c r="Q16">
        <f t="shared" ca="1" si="12"/>
        <v>26.72990000334017</v>
      </c>
      <c r="R16">
        <f t="shared" ca="1" si="13"/>
        <v>18.771918912222858</v>
      </c>
      <c r="S16">
        <f t="shared" ca="1" si="14"/>
        <v>22.750909457781514</v>
      </c>
      <c r="AB16">
        <v>10.6838</v>
      </c>
      <c r="AC16">
        <v>-0.109463</v>
      </c>
    </row>
    <row r="17" spans="1:29" ht="17.25" thickBot="1" x14ac:dyDescent="0.35">
      <c r="A17" s="2" t="s">
        <v>26</v>
      </c>
      <c r="B17" s="2">
        <v>26.1</v>
      </c>
      <c r="C17" s="2">
        <v>15.8</v>
      </c>
      <c r="D17" s="2">
        <v>4.8</v>
      </c>
      <c r="E17">
        <f t="shared" si="0"/>
        <v>22.495000000000005</v>
      </c>
      <c r="F17">
        <f t="shared" si="5"/>
        <v>27.645000000000003</v>
      </c>
      <c r="G17">
        <f t="shared" si="1"/>
        <v>17.345000000000002</v>
      </c>
      <c r="H17">
        <f t="shared" si="6"/>
        <v>77.068799999999996</v>
      </c>
      <c r="I17">
        <f t="shared" si="2"/>
        <v>90.669176470588226</v>
      </c>
      <c r="J17">
        <f t="shared" si="3"/>
        <v>45.334588235294113</v>
      </c>
      <c r="K17">
        <f t="shared" ca="1" si="4"/>
        <v>0</v>
      </c>
      <c r="L17">
        <f t="shared" ca="1" si="7"/>
        <v>29.732412542709906</v>
      </c>
      <c r="M17">
        <f t="shared" ca="1" si="8"/>
        <v>16.647184988744243</v>
      </c>
      <c r="N17">
        <f t="shared" ca="1" si="9"/>
        <v>29.131910034835961</v>
      </c>
      <c r="O17">
        <f t="shared" ca="1" si="10"/>
        <v>90.519681934767718</v>
      </c>
      <c r="P17">
        <f t="shared" ca="1" si="11"/>
        <v>90.519681934767718</v>
      </c>
      <c r="Q17">
        <f t="shared" ca="1" si="12"/>
        <v>29.131910034835961</v>
      </c>
      <c r="R17">
        <f t="shared" ca="1" si="13"/>
        <v>16.647184988744243</v>
      </c>
      <c r="S17">
        <f t="shared" ca="1" si="14"/>
        <v>22.889547511790102</v>
      </c>
      <c r="AB17">
        <v>10.097799999999999</v>
      </c>
      <c r="AC17">
        <v>4.0467300000000002</v>
      </c>
    </row>
    <row r="18" spans="1:29" ht="17.25" thickBot="1" x14ac:dyDescent="0.35">
      <c r="A18" s="2" t="s">
        <v>27</v>
      </c>
      <c r="B18" s="2">
        <v>26</v>
      </c>
      <c r="C18" s="2">
        <v>15.7</v>
      </c>
      <c r="D18" s="2">
        <v>4.9000000000000004</v>
      </c>
      <c r="E18">
        <f t="shared" si="0"/>
        <v>22.395000000000003</v>
      </c>
      <c r="F18">
        <f t="shared" si="5"/>
        <v>27.545000000000002</v>
      </c>
      <c r="G18">
        <f t="shared" si="1"/>
        <v>17.245000000000001</v>
      </c>
      <c r="H18">
        <f t="shared" si="6"/>
        <v>78.674400000000006</v>
      </c>
      <c r="I18">
        <f t="shared" si="2"/>
        <v>92.558117647058822</v>
      </c>
      <c r="J18">
        <f t="shared" si="3"/>
        <v>46.279058823529411</v>
      </c>
      <c r="K18">
        <f t="shared" ca="1" si="4"/>
        <v>1</v>
      </c>
      <c r="L18">
        <f t="shared" ca="1" si="7"/>
        <v>20.540628973777892</v>
      </c>
      <c r="M18">
        <f t="shared" ca="1" si="8"/>
        <v>16.326498623696317</v>
      </c>
      <c r="N18">
        <f t="shared" ca="1" si="9"/>
        <v>22.258885185989509</v>
      </c>
      <c r="O18">
        <f t="shared" ca="1" si="10"/>
        <v>46.038648974559322</v>
      </c>
      <c r="P18">
        <f t="shared" ca="1" si="11"/>
        <v>55.294460739265205</v>
      </c>
      <c r="Q18">
        <f t="shared" ca="1" si="12"/>
        <v>22.258885185989509</v>
      </c>
      <c r="R18">
        <f t="shared" ca="1" si="13"/>
        <v>16.326498623696317</v>
      </c>
      <c r="S18">
        <f t="shared" ca="1" si="14"/>
        <v>19.292691904842911</v>
      </c>
      <c r="AB18">
        <v>9.4130400000000005</v>
      </c>
      <c r="AC18">
        <v>0.94887100000000002</v>
      </c>
    </row>
    <row r="19" spans="1:29" ht="17.25" thickBot="1" x14ac:dyDescent="0.35">
      <c r="A19" s="2" t="s">
        <v>28</v>
      </c>
      <c r="B19" s="2">
        <v>26.1</v>
      </c>
      <c r="C19" s="2">
        <v>15.4</v>
      </c>
      <c r="D19" s="2">
        <v>4.7</v>
      </c>
      <c r="E19">
        <f t="shared" si="0"/>
        <v>22.355</v>
      </c>
      <c r="F19">
        <f t="shared" si="5"/>
        <v>27.705000000000002</v>
      </c>
      <c r="G19">
        <f t="shared" si="1"/>
        <v>17.004999999999999</v>
      </c>
      <c r="H19">
        <f t="shared" si="6"/>
        <v>75.463200000000001</v>
      </c>
      <c r="I19">
        <f t="shared" si="2"/>
        <v>88.780235294117659</v>
      </c>
      <c r="J19">
        <f t="shared" si="3"/>
        <v>44.39011764705883</v>
      </c>
      <c r="K19">
        <f t="shared" ca="1" si="4"/>
        <v>1</v>
      </c>
      <c r="L19">
        <f t="shared" ca="1" si="7"/>
        <v>25.03974672692323</v>
      </c>
      <c r="M19">
        <f t="shared" ca="1" si="8"/>
        <v>14.790588376920999</v>
      </c>
      <c r="N19">
        <f t="shared" ca="1" si="9"/>
        <v>24.483574418736488</v>
      </c>
      <c r="O19">
        <f t="shared" ca="1" si="10"/>
        <v>43.536833332364289</v>
      </c>
      <c r="P19">
        <f t="shared" ca="1" si="11"/>
        <v>52.414856861776059</v>
      </c>
      <c r="Q19">
        <f t="shared" ca="1" si="12"/>
        <v>24.483574418736488</v>
      </c>
      <c r="R19">
        <f t="shared" ca="1" si="13"/>
        <v>14.790588376920999</v>
      </c>
      <c r="S19">
        <f t="shared" ca="1" si="14"/>
        <v>19.637081397828744</v>
      </c>
      <c r="AB19">
        <v>8.5562000000000005</v>
      </c>
      <c r="AC19">
        <v>0.55541399999999996</v>
      </c>
    </row>
    <row r="20" spans="1:29" ht="17.25" thickBot="1" x14ac:dyDescent="0.35">
      <c r="A20" s="2" t="s">
        <v>29</v>
      </c>
      <c r="B20" s="2">
        <v>25.9</v>
      </c>
      <c r="C20" s="2">
        <v>15.2</v>
      </c>
      <c r="D20" s="2">
        <v>5</v>
      </c>
      <c r="E20">
        <f t="shared" si="0"/>
        <v>22.155000000000001</v>
      </c>
      <c r="F20">
        <f t="shared" si="5"/>
        <v>27.504999999999999</v>
      </c>
      <c r="G20">
        <f t="shared" si="1"/>
        <v>16.805</v>
      </c>
      <c r="H20">
        <f t="shared" si="6"/>
        <v>80.28</v>
      </c>
      <c r="I20">
        <f t="shared" si="2"/>
        <v>94.447058823529417</v>
      </c>
      <c r="J20">
        <f t="shared" si="3"/>
        <v>47.223529411764709</v>
      </c>
      <c r="K20">
        <f t="shared" ca="1" si="4"/>
        <v>0</v>
      </c>
      <c r="L20">
        <f t="shared" ca="1" si="7"/>
        <v>24.844414674816981</v>
      </c>
      <c r="M20">
        <f t="shared" ca="1" si="8"/>
        <v>13.647592625090283</v>
      </c>
      <c r="N20">
        <f t="shared" ca="1" si="9"/>
        <v>24.772246623600882</v>
      </c>
      <c r="O20">
        <f t="shared" ca="1" si="10"/>
        <v>95.297216806581318</v>
      </c>
      <c r="P20">
        <f t="shared" ca="1" si="11"/>
        <v>95.297216806581318</v>
      </c>
      <c r="Q20">
        <f t="shared" ca="1" si="12"/>
        <v>24.772246623600882</v>
      </c>
      <c r="R20">
        <f t="shared" ca="1" si="13"/>
        <v>13.647592625090283</v>
      </c>
      <c r="S20">
        <f t="shared" ca="1" si="14"/>
        <v>19.209919624345581</v>
      </c>
      <c r="AB20">
        <v>7.9345800000000004</v>
      </c>
      <c r="AC20">
        <v>-2.32836</v>
      </c>
    </row>
    <row r="21" spans="1:29" ht="17.25" thickBot="1" x14ac:dyDescent="0.35">
      <c r="A21" s="2" t="s">
        <v>30</v>
      </c>
      <c r="B21" s="2">
        <v>25.6</v>
      </c>
      <c r="C21" s="2">
        <v>14.9</v>
      </c>
      <c r="D21" s="2">
        <v>4.8</v>
      </c>
      <c r="E21">
        <f t="shared" si="0"/>
        <v>21.855</v>
      </c>
      <c r="F21">
        <f t="shared" si="5"/>
        <v>27.205000000000002</v>
      </c>
      <c r="G21">
        <f t="shared" si="1"/>
        <v>16.504999999999999</v>
      </c>
      <c r="H21">
        <f t="shared" si="6"/>
        <v>77.068799999999996</v>
      </c>
      <c r="I21">
        <f t="shared" si="2"/>
        <v>90.669176470588226</v>
      </c>
      <c r="J21">
        <f t="shared" si="3"/>
        <v>45.334588235294113</v>
      </c>
      <c r="K21">
        <f t="shared" ca="1" si="4"/>
        <v>1</v>
      </c>
      <c r="L21">
        <f t="shared" ca="1" si="7"/>
        <v>23.553005174107465</v>
      </c>
      <c r="M21">
        <f t="shared" ca="1" si="8"/>
        <v>13.517109086458346</v>
      </c>
      <c r="N21">
        <f t="shared" ca="1" si="9"/>
        <v>23.796853464006148</v>
      </c>
      <c r="O21">
        <f t="shared" ca="1" si="10"/>
        <v>45.297975968785927</v>
      </c>
      <c r="P21">
        <f t="shared" ca="1" si="11"/>
        <v>54.36489361584475</v>
      </c>
      <c r="Q21">
        <f t="shared" ca="1" si="12"/>
        <v>23.796853464006148</v>
      </c>
      <c r="R21">
        <f t="shared" ca="1" si="13"/>
        <v>13.517109086458346</v>
      </c>
      <c r="S21">
        <f t="shared" ca="1" si="14"/>
        <v>18.656981275232248</v>
      </c>
      <c r="AB21">
        <v>15.4214</v>
      </c>
      <c r="AC21">
        <v>9.0974100000000002E-2</v>
      </c>
    </row>
    <row r="22" spans="1:29" ht="17.25" thickBot="1" x14ac:dyDescent="0.35">
      <c r="A22" s="2" t="s">
        <v>31</v>
      </c>
      <c r="B22" s="2">
        <v>25.4</v>
      </c>
      <c r="C22" s="2">
        <v>14.6</v>
      </c>
      <c r="D22" s="2">
        <v>5</v>
      </c>
      <c r="E22">
        <f t="shared" si="0"/>
        <v>21.62</v>
      </c>
      <c r="F22">
        <f t="shared" si="5"/>
        <v>27.02</v>
      </c>
      <c r="G22">
        <f t="shared" si="1"/>
        <v>16.22</v>
      </c>
      <c r="H22">
        <f t="shared" si="6"/>
        <v>80.28</v>
      </c>
      <c r="I22">
        <f t="shared" si="2"/>
        <v>94.447058823529417</v>
      </c>
      <c r="J22">
        <f t="shared" si="3"/>
        <v>47.223529411764709</v>
      </c>
      <c r="K22">
        <f t="shared" ca="1" si="4"/>
        <v>0</v>
      </c>
      <c r="L22">
        <f t="shared" ca="1" si="7"/>
        <v>29.673248723678871</v>
      </c>
      <c r="M22">
        <f t="shared" ca="1" si="8"/>
        <v>18.717095203175752</v>
      </c>
      <c r="N22">
        <f t="shared" ca="1" si="9"/>
        <v>28.497969671744329</v>
      </c>
      <c r="O22">
        <f t="shared" ca="1" si="10"/>
        <v>94.12221143173619</v>
      </c>
      <c r="P22">
        <f t="shared" ca="1" si="11"/>
        <v>94.12221143173619</v>
      </c>
      <c r="Q22">
        <f t="shared" ca="1" si="12"/>
        <v>28.497969671744329</v>
      </c>
      <c r="R22">
        <f t="shared" ca="1" si="13"/>
        <v>18.717095203175752</v>
      </c>
      <c r="S22">
        <f t="shared" ca="1" si="14"/>
        <v>23.607532437460041</v>
      </c>
      <c r="AB22">
        <v>11.3246</v>
      </c>
      <c r="AC22">
        <v>0.98090299999999997</v>
      </c>
    </row>
    <row r="23" spans="1:29" ht="17.25" thickBot="1" x14ac:dyDescent="0.35">
      <c r="A23" s="2" t="s">
        <v>32</v>
      </c>
      <c r="B23" s="2">
        <v>25.2</v>
      </c>
      <c r="C23" s="2">
        <v>14.4</v>
      </c>
      <c r="D23" s="2">
        <v>4.9000000000000004</v>
      </c>
      <c r="E23">
        <f t="shared" si="0"/>
        <v>21.42</v>
      </c>
      <c r="F23">
        <f t="shared" si="5"/>
        <v>26.82</v>
      </c>
      <c r="G23">
        <f t="shared" si="1"/>
        <v>16.02</v>
      </c>
      <c r="H23">
        <f t="shared" si="6"/>
        <v>78.674400000000006</v>
      </c>
      <c r="I23">
        <f t="shared" si="2"/>
        <v>92.558117647058822</v>
      </c>
      <c r="J23">
        <f t="shared" si="3"/>
        <v>46.279058823529411</v>
      </c>
      <c r="K23">
        <f t="shared" ca="1" si="4"/>
        <v>1</v>
      </c>
      <c r="L23">
        <f t="shared" ca="1" si="7"/>
        <v>21.606312128786666</v>
      </c>
      <c r="M23">
        <f t="shared" ca="1" si="8"/>
        <v>18.524278372461524</v>
      </c>
      <c r="N23">
        <f t="shared" ca="1" si="9"/>
        <v>22.984643637378198</v>
      </c>
      <c r="O23">
        <f t="shared" ca="1" si="10"/>
        <v>45.875949719701822</v>
      </c>
      <c r="P23">
        <f t="shared" ca="1" si="11"/>
        <v>55.131761484407704</v>
      </c>
      <c r="Q23">
        <f t="shared" ca="1" si="12"/>
        <v>22.984643637378198</v>
      </c>
      <c r="R23">
        <f t="shared" ca="1" si="13"/>
        <v>18.524278372461524</v>
      </c>
      <c r="S23">
        <f t="shared" ca="1" si="14"/>
        <v>20.754461004919861</v>
      </c>
      <c r="AB23">
        <v>7.1011600000000001</v>
      </c>
      <c r="AC23">
        <v>2.10087</v>
      </c>
    </row>
    <row r="24" spans="1:29" ht="17.25" thickBot="1" x14ac:dyDescent="0.35">
      <c r="A24" s="2" t="s">
        <v>33</v>
      </c>
      <c r="B24" s="2">
        <v>24.9</v>
      </c>
      <c r="C24" s="2">
        <v>14.3</v>
      </c>
      <c r="D24" s="2">
        <v>4.9000000000000004</v>
      </c>
      <c r="E24">
        <f t="shared" si="0"/>
        <v>21.189999999999998</v>
      </c>
      <c r="F24">
        <f t="shared" si="5"/>
        <v>26.49</v>
      </c>
      <c r="G24">
        <f t="shared" si="1"/>
        <v>15.89</v>
      </c>
      <c r="H24">
        <f t="shared" si="6"/>
        <v>78.674400000000006</v>
      </c>
      <c r="I24">
        <f t="shared" si="2"/>
        <v>92.558117647058822</v>
      </c>
      <c r="J24">
        <f t="shared" si="3"/>
        <v>46.279058823529411</v>
      </c>
      <c r="K24">
        <f t="shared" ca="1" si="4"/>
        <v>0</v>
      </c>
      <c r="L24">
        <f t="shared" ca="1" si="7"/>
        <v>27.483418742905489</v>
      </c>
      <c r="M24">
        <f t="shared" ca="1" si="8"/>
        <v>20.71529030284762</v>
      </c>
      <c r="N24">
        <f t="shared" ca="1" si="9"/>
        <v>26.583663721800033</v>
      </c>
      <c r="O24">
        <f t="shared" ca="1" si="10"/>
        <v>92.607262176590794</v>
      </c>
      <c r="P24">
        <f t="shared" ca="1" si="11"/>
        <v>92.607262176590794</v>
      </c>
      <c r="Q24">
        <f t="shared" ca="1" si="12"/>
        <v>26.583663721800033</v>
      </c>
      <c r="R24">
        <f t="shared" ca="1" si="13"/>
        <v>20.71529030284762</v>
      </c>
      <c r="S24">
        <f t="shared" ca="1" si="14"/>
        <v>23.649477012323828</v>
      </c>
      <c r="AB24">
        <v>11.790699999999999</v>
      </c>
      <c r="AC24">
        <v>3.5363699999999998</v>
      </c>
    </row>
    <row r="25" spans="1:29" ht="17.25" thickBot="1" x14ac:dyDescent="0.35">
      <c r="A25" s="2" t="s">
        <v>34</v>
      </c>
      <c r="B25" s="2">
        <v>24.7</v>
      </c>
      <c r="C25" s="2">
        <v>13.9</v>
      </c>
      <c r="D25" s="2">
        <v>5</v>
      </c>
      <c r="E25">
        <f t="shared" si="0"/>
        <v>20.92</v>
      </c>
      <c r="F25">
        <f t="shared" si="5"/>
        <v>26.32</v>
      </c>
      <c r="G25">
        <f t="shared" si="1"/>
        <v>15.52</v>
      </c>
      <c r="H25">
        <f t="shared" si="6"/>
        <v>80.28</v>
      </c>
      <c r="I25">
        <f t="shared" si="2"/>
        <v>94.447058823529417</v>
      </c>
      <c r="J25">
        <f t="shared" si="3"/>
        <v>47.223529411764709</v>
      </c>
      <c r="K25">
        <f t="shared" ca="1" si="4"/>
        <v>0</v>
      </c>
      <c r="L25">
        <f t="shared" ca="1" si="7"/>
        <v>27.844125206326009</v>
      </c>
      <c r="M25">
        <f t="shared" ca="1" si="8"/>
        <v>19.474879279340399</v>
      </c>
      <c r="N25">
        <f t="shared" ca="1" si="9"/>
        <v>27.592032909420816</v>
      </c>
      <c r="O25">
        <f t="shared" ca="1" si="10"/>
        <v>94.207115903211161</v>
      </c>
      <c r="P25">
        <f t="shared" ca="1" si="11"/>
        <v>94.207115903211161</v>
      </c>
      <c r="Q25">
        <f t="shared" ca="1" si="12"/>
        <v>27.592032909420816</v>
      </c>
      <c r="R25">
        <f t="shared" ca="1" si="13"/>
        <v>19.474879279340399</v>
      </c>
      <c r="S25">
        <f t="shared" ca="1" si="14"/>
        <v>23.533456094380607</v>
      </c>
      <c r="AB25">
        <v>7.1720600000000001</v>
      </c>
      <c r="AC25">
        <v>0.22712099999999999</v>
      </c>
    </row>
    <row r="26" spans="1:29" ht="17.25" thickBot="1" x14ac:dyDescent="0.35">
      <c r="A26" s="2" t="s">
        <v>35</v>
      </c>
      <c r="B26" s="2">
        <v>24.7</v>
      </c>
      <c r="C26" s="2">
        <v>13.5</v>
      </c>
      <c r="D26" s="2">
        <v>4.9000000000000004</v>
      </c>
      <c r="E26">
        <f t="shared" si="0"/>
        <v>20.78</v>
      </c>
      <c r="F26">
        <f t="shared" si="5"/>
        <v>26.38</v>
      </c>
      <c r="G26">
        <f t="shared" si="1"/>
        <v>15.18</v>
      </c>
      <c r="H26">
        <f t="shared" si="6"/>
        <v>78.674400000000006</v>
      </c>
      <c r="I26">
        <f t="shared" si="2"/>
        <v>92.558117647058822</v>
      </c>
      <c r="J26">
        <f t="shared" si="3"/>
        <v>46.279058823529411</v>
      </c>
      <c r="K26">
        <f t="shared" ca="1" si="4"/>
        <v>0</v>
      </c>
      <c r="L26">
        <f t="shared" ca="1" si="7"/>
        <v>32.588939842286827</v>
      </c>
      <c r="M26">
        <f t="shared" ca="1" si="8"/>
        <v>12.774441542397964</v>
      </c>
      <c r="N26">
        <f t="shared" ca="1" si="9"/>
        <v>31.589558455713629</v>
      </c>
      <c r="O26">
        <f t="shared" ca="1" si="10"/>
        <v>91.935005122360849</v>
      </c>
      <c r="P26">
        <f t="shared" ca="1" si="11"/>
        <v>91.935005122360849</v>
      </c>
      <c r="Q26">
        <f t="shared" ca="1" si="12"/>
        <v>31.589558455713629</v>
      </c>
      <c r="R26">
        <f t="shared" ca="1" si="13"/>
        <v>12.774441542397964</v>
      </c>
      <c r="S26">
        <f t="shared" ca="1" si="14"/>
        <v>22.181999999055797</v>
      </c>
      <c r="AB26">
        <v>11.055199999999999</v>
      </c>
      <c r="AC26">
        <v>1.25322</v>
      </c>
    </row>
    <row r="27" spans="1:29" ht="17.25" thickBot="1" x14ac:dyDescent="0.35">
      <c r="A27" s="2" t="s">
        <v>36</v>
      </c>
      <c r="B27" s="2">
        <v>24.4</v>
      </c>
      <c r="C27" s="2">
        <v>13.4</v>
      </c>
      <c r="D27" s="2">
        <v>4.7</v>
      </c>
      <c r="E27">
        <f t="shared" si="0"/>
        <v>20.549999999999997</v>
      </c>
      <c r="F27">
        <f t="shared" si="5"/>
        <v>26.049999999999997</v>
      </c>
      <c r="G27">
        <f t="shared" si="1"/>
        <v>15.05</v>
      </c>
      <c r="H27">
        <f t="shared" si="6"/>
        <v>75.463200000000001</v>
      </c>
      <c r="I27">
        <f t="shared" si="2"/>
        <v>88.780235294117659</v>
      </c>
      <c r="J27">
        <f t="shared" si="3"/>
        <v>44.39011764705883</v>
      </c>
      <c r="K27">
        <f t="shared" ca="1" si="4"/>
        <v>1</v>
      </c>
      <c r="L27">
        <f t="shared" ca="1" si="7"/>
        <v>20.04140286628018</v>
      </c>
      <c r="M27">
        <f t="shared" ca="1" si="8"/>
        <v>16.201720618556866</v>
      </c>
      <c r="N27">
        <f t="shared" ca="1" si="9"/>
        <v>22.351033984166872</v>
      </c>
      <c r="O27">
        <f t="shared" ca="1" si="10"/>
        <v>44.192833903096769</v>
      </c>
      <c r="P27">
        <f t="shared" ca="1" si="11"/>
        <v>53.070857432508532</v>
      </c>
      <c r="Q27">
        <f t="shared" ca="1" si="12"/>
        <v>22.351033984166872</v>
      </c>
      <c r="R27">
        <f t="shared" ca="1" si="13"/>
        <v>16.201720618556866</v>
      </c>
      <c r="S27">
        <f t="shared" ca="1" si="14"/>
        <v>19.276377301361869</v>
      </c>
      <c r="AB27">
        <v>5.6329700000000003</v>
      </c>
      <c r="AC27">
        <v>2.5620500000000002</v>
      </c>
    </row>
    <row r="28" spans="1:29" ht="17.25" thickBot="1" x14ac:dyDescent="0.35">
      <c r="A28" s="2" t="s">
        <v>37</v>
      </c>
      <c r="B28" s="2">
        <v>24.2</v>
      </c>
      <c r="C28" s="2">
        <v>13.1</v>
      </c>
      <c r="D28" s="2">
        <v>4.8</v>
      </c>
      <c r="E28">
        <f t="shared" si="0"/>
        <v>20.314999999999998</v>
      </c>
      <c r="F28">
        <f t="shared" si="5"/>
        <v>25.864999999999998</v>
      </c>
      <c r="G28">
        <f t="shared" si="1"/>
        <v>14.764999999999999</v>
      </c>
      <c r="H28">
        <f t="shared" si="6"/>
        <v>77.068799999999996</v>
      </c>
      <c r="I28">
        <f t="shared" si="2"/>
        <v>90.669176470588226</v>
      </c>
      <c r="J28">
        <f t="shared" si="3"/>
        <v>45.334588235294113</v>
      </c>
      <c r="K28">
        <f t="shared" ca="1" si="4"/>
        <v>1</v>
      </c>
      <c r="L28">
        <f t="shared" ca="1" si="7"/>
        <v>23.455323184482378</v>
      </c>
      <c r="M28">
        <f t="shared" ca="1" si="8"/>
        <v>12.634186534345524</v>
      </c>
      <c r="N28">
        <f t="shared" ca="1" si="9"/>
        <v>23.234465344419277</v>
      </c>
      <c r="O28">
        <f t="shared" ca="1" si="10"/>
        <v>44.911533440695862</v>
      </c>
      <c r="P28">
        <f t="shared" ca="1" si="11"/>
        <v>53.978451087754685</v>
      </c>
      <c r="Q28">
        <f t="shared" ca="1" si="12"/>
        <v>23.234465344419277</v>
      </c>
      <c r="R28">
        <f t="shared" ca="1" si="13"/>
        <v>12.634186534345524</v>
      </c>
      <c r="S28">
        <f t="shared" ca="1" si="14"/>
        <v>17.934325939382401</v>
      </c>
      <c r="AB28">
        <v>4.3788200000000002</v>
      </c>
      <c r="AC28">
        <v>-4.4154499999999999</v>
      </c>
    </row>
    <row r="29" spans="1:29" ht="17.25" thickBot="1" x14ac:dyDescent="0.35">
      <c r="A29" s="2" t="s">
        <v>38</v>
      </c>
      <c r="B29" s="2">
        <v>24</v>
      </c>
      <c r="C29" s="2">
        <v>12.8</v>
      </c>
      <c r="D29" s="2">
        <v>4.8</v>
      </c>
      <c r="E29">
        <f t="shared" si="0"/>
        <v>20.079999999999998</v>
      </c>
      <c r="F29">
        <f t="shared" si="5"/>
        <v>25.68</v>
      </c>
      <c r="G29">
        <f t="shared" si="1"/>
        <v>14.48</v>
      </c>
      <c r="H29">
        <f t="shared" si="6"/>
        <v>77.068799999999996</v>
      </c>
      <c r="I29">
        <f t="shared" si="2"/>
        <v>90.669176470588226</v>
      </c>
      <c r="J29">
        <f t="shared" si="3"/>
        <v>45.334588235294113</v>
      </c>
      <c r="K29">
        <f t="shared" ca="1" si="4"/>
        <v>0</v>
      </c>
      <c r="L29">
        <f t="shared" ca="1" si="7"/>
        <v>24.77785586168158</v>
      </c>
      <c r="M29">
        <f t="shared" ca="1" si="8"/>
        <v>15.112027072439044</v>
      </c>
      <c r="N29">
        <f t="shared" ca="1" si="9"/>
        <v>24.469177758229122</v>
      </c>
      <c r="O29">
        <f t="shared" ca="1" si="10"/>
        <v>91.076865674527227</v>
      </c>
      <c r="P29">
        <f t="shared" ca="1" si="11"/>
        <v>91.076865674527227</v>
      </c>
      <c r="Q29">
        <f t="shared" ca="1" si="12"/>
        <v>24.469177758229122</v>
      </c>
      <c r="R29">
        <f t="shared" ca="1" si="13"/>
        <v>15.112027072439044</v>
      </c>
      <c r="S29">
        <f t="shared" ca="1" si="14"/>
        <v>19.790602415334085</v>
      </c>
      <c r="AB29">
        <v>7.12798</v>
      </c>
      <c r="AC29">
        <v>0.13841200000000001</v>
      </c>
    </row>
    <row r="30" spans="1:29" ht="17.25" thickBot="1" x14ac:dyDescent="0.35">
      <c r="A30" s="2" t="s">
        <v>39</v>
      </c>
      <c r="B30" s="2">
        <v>23.9</v>
      </c>
      <c r="C30" s="2">
        <v>12.6</v>
      </c>
      <c r="D30" s="2">
        <v>4.5999999999999996</v>
      </c>
      <c r="E30">
        <f t="shared" si="0"/>
        <v>19.945</v>
      </c>
      <c r="F30">
        <f t="shared" si="5"/>
        <v>25.594999999999999</v>
      </c>
      <c r="G30">
        <f t="shared" si="1"/>
        <v>14.295</v>
      </c>
      <c r="H30">
        <f t="shared" si="6"/>
        <v>73.857600000000005</v>
      </c>
      <c r="I30">
        <f t="shared" si="2"/>
        <v>86.891294117647064</v>
      </c>
      <c r="J30">
        <f t="shared" si="3"/>
        <v>43.445647058823532</v>
      </c>
      <c r="K30">
        <f t="shared" ca="1" si="4"/>
        <v>0</v>
      </c>
      <c r="L30">
        <f t="shared" ca="1" si="7"/>
        <v>26.619187840122468</v>
      </c>
      <c r="M30">
        <f t="shared" ca="1" si="8"/>
        <v>10.996984679591822</v>
      </c>
      <c r="N30">
        <f t="shared" ca="1" si="9"/>
        <v>26.189185823743802</v>
      </c>
      <c r="O30">
        <f t="shared" ca="1" si="10"/>
        <v>86.460776735612825</v>
      </c>
      <c r="P30">
        <f t="shared" ca="1" si="11"/>
        <v>86.460776735612825</v>
      </c>
      <c r="Q30">
        <f t="shared" ca="1" si="12"/>
        <v>26.189185823743802</v>
      </c>
      <c r="R30">
        <f t="shared" ca="1" si="13"/>
        <v>10.996984679591822</v>
      </c>
      <c r="S30">
        <f t="shared" ca="1" si="14"/>
        <v>18.593085251667812</v>
      </c>
      <c r="AB30">
        <v>3.10764</v>
      </c>
      <c r="AC30">
        <v>-1.1159300000000001</v>
      </c>
    </row>
    <row r="31" spans="1:29" ht="17.25" thickBot="1" x14ac:dyDescent="0.35">
      <c r="A31" s="2" t="s">
        <v>40</v>
      </c>
      <c r="B31" s="2">
        <v>23.8</v>
      </c>
      <c r="C31" s="2">
        <v>12.6</v>
      </c>
      <c r="D31" s="2">
        <v>4.7</v>
      </c>
      <c r="E31">
        <f t="shared" si="0"/>
        <v>19.88</v>
      </c>
      <c r="F31">
        <f t="shared" si="5"/>
        <v>25.48</v>
      </c>
      <c r="G31">
        <f t="shared" si="1"/>
        <v>14.28</v>
      </c>
      <c r="H31">
        <f t="shared" si="6"/>
        <v>75.463200000000001</v>
      </c>
      <c r="I31">
        <f t="shared" si="2"/>
        <v>88.780235294117659</v>
      </c>
      <c r="J31">
        <f t="shared" si="3"/>
        <v>44.39011764705883</v>
      </c>
      <c r="K31">
        <f t="shared" ca="1" si="4"/>
        <v>0</v>
      </c>
      <c r="L31">
        <f t="shared" ca="1" si="7"/>
        <v>29.153239606802373</v>
      </c>
      <c r="M31">
        <f t="shared" ca="1" si="8"/>
        <v>14.728821539318091</v>
      </c>
      <c r="N31">
        <f t="shared" ca="1" si="9"/>
        <v>28.560428850190661</v>
      </c>
      <c r="O31">
        <f t="shared" ca="1" si="10"/>
        <v>88.757132702114163</v>
      </c>
      <c r="P31">
        <f t="shared" ca="1" si="11"/>
        <v>88.757132702114163</v>
      </c>
      <c r="Q31">
        <f t="shared" ca="1" si="12"/>
        <v>28.560428850190661</v>
      </c>
      <c r="R31">
        <f t="shared" ca="1" si="13"/>
        <v>14.728821539318091</v>
      </c>
      <c r="S31">
        <f t="shared" ca="1" si="14"/>
        <v>21.644625194754376</v>
      </c>
      <c r="AB31">
        <v>11.0318</v>
      </c>
      <c r="AC31">
        <v>1.03918</v>
      </c>
    </row>
    <row r="32" spans="1:29" ht="17.25" thickBot="1" x14ac:dyDescent="0.35">
      <c r="A32" s="2" t="s">
        <v>41</v>
      </c>
      <c r="B32" s="2">
        <v>23.6</v>
      </c>
      <c r="C32" s="2">
        <v>12.3</v>
      </c>
      <c r="D32" s="2">
        <v>4.7</v>
      </c>
      <c r="E32">
        <f t="shared" si="0"/>
        <v>19.645000000000003</v>
      </c>
      <c r="F32">
        <f t="shared" si="5"/>
        <v>25.295000000000002</v>
      </c>
      <c r="G32">
        <f t="shared" si="1"/>
        <v>13.995000000000001</v>
      </c>
      <c r="H32">
        <f t="shared" si="6"/>
        <v>75.463200000000001</v>
      </c>
      <c r="I32">
        <f t="shared" si="2"/>
        <v>88.780235294117659</v>
      </c>
      <c r="J32">
        <f t="shared" si="3"/>
        <v>44.39011764705883</v>
      </c>
      <c r="K32">
        <f t="shared" ca="1" si="4"/>
        <v>0</v>
      </c>
      <c r="L32">
        <f t="shared" ca="1" si="7"/>
        <v>20.329509874936363</v>
      </c>
      <c r="M32">
        <f t="shared" ca="1" si="8"/>
        <v>8.7474648244060909</v>
      </c>
      <c r="N32">
        <f t="shared" ca="1" si="9"/>
        <v>21.975693669987223</v>
      </c>
      <c r="O32">
        <f t="shared" ca="1" si="10"/>
        <v>89.294092413167022</v>
      </c>
      <c r="P32">
        <f t="shared" ca="1" si="11"/>
        <v>89.294092413167022</v>
      </c>
      <c r="Q32">
        <f t="shared" ca="1" si="12"/>
        <v>21.975693669987223</v>
      </c>
      <c r="R32">
        <f t="shared" ca="1" si="13"/>
        <v>8.7474648244060909</v>
      </c>
      <c r="S32">
        <f t="shared" ca="1" si="14"/>
        <v>15.361579247196657</v>
      </c>
      <c r="AB32">
        <v>1.65354</v>
      </c>
      <c r="AC32">
        <v>-0.84897900000000004</v>
      </c>
    </row>
    <row r="33" spans="1:29" ht="17.25" thickBot="1" x14ac:dyDescent="0.35">
      <c r="A33" s="2" t="s">
        <v>42</v>
      </c>
      <c r="B33" s="2"/>
      <c r="C33" s="2"/>
      <c r="D33" s="5"/>
      <c r="AA33" s="3" t="s">
        <v>79</v>
      </c>
      <c r="AB33">
        <f>AVERAGE(AB3:AB32)</f>
        <v>10.268001999999999</v>
      </c>
      <c r="AC33">
        <f>AVERAGE(AC3:AC32)</f>
        <v>2.1259497366666666</v>
      </c>
    </row>
    <row r="34" spans="1:29" x14ac:dyDescent="0.3">
      <c r="A34" s="3" t="s">
        <v>47</v>
      </c>
      <c r="B34" s="8">
        <f>AVERAGE(B3:B33)</f>
        <v>25.90333333333334</v>
      </c>
      <c r="C34" s="8">
        <f t="shared" ref="C34:D34" si="15">AVERAGE(C3:C33)</f>
        <v>15.816666666666666</v>
      </c>
      <c r="D34" s="4">
        <f t="shared" si="15"/>
        <v>4.953333333333334</v>
      </c>
      <c r="E34" s="4">
        <f>AVERAGE(E3:E33)</f>
        <v>22.372999999999998</v>
      </c>
      <c r="F34" s="4">
        <f t="shared" ref="F34:J34" si="16">AVERAGE(F3:F33)</f>
        <v>27.416333333333334</v>
      </c>
      <c r="G34" s="4"/>
      <c r="H34" s="4">
        <f t="shared" si="16"/>
        <v>79.530720000000017</v>
      </c>
      <c r="I34" s="4">
        <f t="shared" si="16"/>
        <v>93.565552941176477</v>
      </c>
      <c r="J34" s="4">
        <f t="shared" si="16"/>
        <v>46.782776470588239</v>
      </c>
      <c r="K34">
        <f ca="1">COUNTIF(K3:K33,"&gt;0")</f>
        <v>8</v>
      </c>
      <c r="L34" s="4">
        <f ca="1">AVERAGE(L3:L32)</f>
        <v>26.732655762878444</v>
      </c>
      <c r="M34" s="4">
        <f ca="1">AVERAGE(M3:M32)</f>
        <v>17.381533859832054</v>
      </c>
      <c r="N34" s="4">
        <f ca="1">AVERAGE(N3:N32)</f>
        <v>26.819264162767347</v>
      </c>
      <c r="O34" s="4">
        <f ca="1">AVERAGE(O3:O32)</f>
        <v>81.023136083213572</v>
      </c>
      <c r="Q34" s="8">
        <f ca="1">AVERAGE(Q3:Q32)</f>
        <v>26.819264162767347</v>
      </c>
      <c r="R34" s="8">
        <f ca="1">AVERAGE(R3:R32)</f>
        <v>17.381533859832054</v>
      </c>
      <c r="S34">
        <f ca="1">AVERAGE(S3:S32)</f>
        <v>22.100399011299704</v>
      </c>
    </row>
    <row r="35" spans="1:29" x14ac:dyDescent="0.3">
      <c r="A35" s="3" t="s">
        <v>48</v>
      </c>
      <c r="B35">
        <v>2.989161148</v>
      </c>
      <c r="C35">
        <v>8.5681065440000008</v>
      </c>
      <c r="D35">
        <f>_xlfn.STDEV.P(D1:D33)</f>
        <v>0.39135093657171138</v>
      </c>
      <c r="I35">
        <f t="shared" ref="I35:J35" si="17">_xlfn.STDEV.P(I3:I32)</f>
        <v>7.392388985406348</v>
      </c>
      <c r="J35">
        <f t="shared" si="17"/>
        <v>3.696194492703174</v>
      </c>
      <c r="L35">
        <f ca="1">_xlfn.STDEV.P(L3:L32)</f>
        <v>3.4092748808747508</v>
      </c>
      <c r="M35">
        <f t="shared" ref="M35:N35" ca="1" si="18">_xlfn.STDEV.P(M3:M32)</f>
        <v>3.704663997251493</v>
      </c>
      <c r="N35">
        <f t="shared" ca="1" si="18"/>
        <v>2.797867479856524</v>
      </c>
      <c r="O35">
        <f t="shared" ref="O35" ca="1" si="19">_xlfn.STDEV.P(O3:O32)</f>
        <v>21.807606410371513</v>
      </c>
      <c r="Q35">
        <f ca="1">_xlfn.STDEV.P(Q3:Q32)</f>
        <v>2.797867479856524</v>
      </c>
      <c r="R35">
        <f ca="1">_xlfn.STDEV.P(R3:R32)</f>
        <v>3.704663997251493</v>
      </c>
    </row>
    <row r="36" spans="1:29" x14ac:dyDescent="0.3">
      <c r="A36" s="3" t="s">
        <v>70</v>
      </c>
      <c r="C36">
        <f>SKEW(C3:C32)</f>
        <v>3.0269096721938064E-2</v>
      </c>
      <c r="F36" s="3"/>
      <c r="G36" s="3"/>
    </row>
    <row r="37" spans="1:29" x14ac:dyDescent="0.3">
      <c r="A37" t="s">
        <v>46</v>
      </c>
    </row>
    <row r="38" spans="1:29" x14ac:dyDescent="0.3">
      <c r="A38">
        <v>16.056000000000001</v>
      </c>
      <c r="C38" t="s">
        <v>63</v>
      </c>
    </row>
    <row r="39" spans="1:29" x14ac:dyDescent="0.3">
      <c r="A39" t="s">
        <v>53</v>
      </c>
      <c r="B39" t="s">
        <v>55</v>
      </c>
      <c r="F39">
        <f>12/15</f>
        <v>0.8</v>
      </c>
      <c r="G39">
        <f>0.8*28.46</f>
        <v>22.768000000000001</v>
      </c>
    </row>
    <row r="40" spans="1:29" x14ac:dyDescent="0.3">
      <c r="A40" s="6">
        <v>9</v>
      </c>
      <c r="B40">
        <f>30 - A40</f>
        <v>21</v>
      </c>
      <c r="C40">
        <f>A40 / (A40+B40)</f>
        <v>0.3</v>
      </c>
    </row>
    <row r="41" spans="1:29" x14ac:dyDescent="0.3">
      <c r="A41" t="s">
        <v>54</v>
      </c>
      <c r="B41" t="s">
        <v>62</v>
      </c>
    </row>
    <row r="42" spans="1:29" x14ac:dyDescent="0.3">
      <c r="A42" s="6">
        <v>0.5</v>
      </c>
      <c r="B42" s="6">
        <v>0.5</v>
      </c>
    </row>
  </sheetData>
  <mergeCells count="5">
    <mergeCell ref="A1:A2"/>
    <mergeCell ref="D1:D2"/>
    <mergeCell ref="C1:C2"/>
    <mergeCell ref="B1:B2"/>
    <mergeCell ref="AB1:AC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topLeftCell="A4" workbookViewId="0">
      <selection activeCell="H27" sqref="H27"/>
    </sheetView>
  </sheetViews>
  <sheetFormatPr defaultRowHeight="16.5" x14ac:dyDescent="0.3"/>
  <sheetData>
    <row r="1" spans="1:33" ht="18" thickTop="1" thickBot="1" x14ac:dyDescent="0.35">
      <c r="A1" s="1" t="s">
        <v>43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  <c r="AG1" s="7" t="s">
        <v>68</v>
      </c>
    </row>
    <row r="2" spans="1:33" ht="18" thickTop="1" thickBot="1" x14ac:dyDescent="0.35">
      <c r="A2" s="1" t="s">
        <v>0</v>
      </c>
      <c r="B2" s="2">
        <v>3.8</v>
      </c>
      <c r="C2" s="2">
        <v>3.6</v>
      </c>
      <c r="D2" s="2">
        <v>3.3</v>
      </c>
      <c r="E2" s="2">
        <v>3.3</v>
      </c>
      <c r="F2" s="2">
        <v>3.2</v>
      </c>
      <c r="G2" s="2">
        <v>3.1</v>
      </c>
      <c r="H2" s="2">
        <v>3.2</v>
      </c>
      <c r="I2" s="2">
        <v>3.3</v>
      </c>
      <c r="J2" s="2">
        <v>3.2</v>
      </c>
      <c r="K2" s="2">
        <v>3.1</v>
      </c>
      <c r="L2" s="2">
        <v>2.8</v>
      </c>
      <c r="M2" s="2">
        <v>2.7</v>
      </c>
      <c r="N2" s="2">
        <v>2.7</v>
      </c>
      <c r="O2" s="2">
        <v>2.7</v>
      </c>
      <c r="P2" s="2">
        <v>2.8</v>
      </c>
      <c r="Q2" s="2">
        <v>3.1</v>
      </c>
      <c r="R2" s="2">
        <v>3.2</v>
      </c>
      <c r="S2" s="2">
        <v>3.2</v>
      </c>
      <c r="T2" s="2">
        <v>3.2</v>
      </c>
      <c r="U2" s="2">
        <v>3.1</v>
      </c>
      <c r="V2" s="2">
        <v>2.9</v>
      </c>
      <c r="W2" s="2">
        <v>2.6</v>
      </c>
      <c r="X2" s="2">
        <v>2.4</v>
      </c>
      <c r="Y2" s="2">
        <v>2.2999999999999998</v>
      </c>
      <c r="Z2" s="2">
        <v>2.2999999999999998</v>
      </c>
      <c r="AA2" s="2">
        <v>2.5</v>
      </c>
      <c r="AB2" s="2">
        <v>2.8</v>
      </c>
      <c r="AC2" s="2">
        <v>2.9</v>
      </c>
      <c r="AD2" s="2">
        <v>2.9</v>
      </c>
      <c r="AE2" s="2">
        <v>2.9</v>
      </c>
      <c r="AF2" s="2">
        <v>2.8</v>
      </c>
      <c r="AG2" s="7" t="s">
        <v>68</v>
      </c>
    </row>
    <row r="3" spans="1:33" ht="18" thickTop="1" thickBot="1" x14ac:dyDescent="0.35">
      <c r="A3" s="1" t="s">
        <v>1</v>
      </c>
      <c r="B3" s="2">
        <v>2.7</v>
      </c>
      <c r="C3" s="2">
        <v>2.9</v>
      </c>
      <c r="D3" s="2">
        <v>3.2</v>
      </c>
      <c r="E3" s="2">
        <v>3.5</v>
      </c>
      <c r="F3" s="2">
        <v>3.9</v>
      </c>
      <c r="G3" s="2">
        <v>4.2</v>
      </c>
      <c r="H3" s="2">
        <v>4.3</v>
      </c>
      <c r="I3" s="2">
        <v>4.3</v>
      </c>
      <c r="J3" s="2">
        <v>4.3</v>
      </c>
      <c r="K3" s="2">
        <v>4.5</v>
      </c>
      <c r="L3" s="2">
        <v>4.8</v>
      </c>
      <c r="M3" s="2">
        <v>5.0999999999999996</v>
      </c>
      <c r="N3" s="2">
        <v>5.4</v>
      </c>
      <c r="O3" s="2">
        <v>5.4</v>
      </c>
      <c r="P3" s="2">
        <v>5.5</v>
      </c>
      <c r="Q3" s="2">
        <v>5.7</v>
      </c>
      <c r="R3" s="2">
        <v>5.7</v>
      </c>
      <c r="S3" s="2">
        <v>5.9</v>
      </c>
      <c r="T3" s="2">
        <v>6.1</v>
      </c>
      <c r="U3" s="2">
        <v>6.3</v>
      </c>
      <c r="V3" s="2">
        <v>6.3</v>
      </c>
      <c r="W3" s="2">
        <v>6.4</v>
      </c>
      <c r="X3" s="2">
        <v>6.3</v>
      </c>
      <c r="Y3" s="2">
        <v>6.5</v>
      </c>
      <c r="Z3" s="2">
        <v>6.5</v>
      </c>
      <c r="AA3" s="2">
        <v>7</v>
      </c>
      <c r="AB3" s="2">
        <v>7.1</v>
      </c>
      <c r="AC3" s="2">
        <v>7.3</v>
      </c>
      <c r="AD3" s="2">
        <v>7.5</v>
      </c>
      <c r="AE3" s="2"/>
      <c r="AF3" s="2"/>
      <c r="AG3" s="7" t="s">
        <v>68</v>
      </c>
    </row>
    <row r="4" spans="1:33" ht="18" thickTop="1" thickBot="1" x14ac:dyDescent="0.35">
      <c r="A4" s="1" t="s">
        <v>2</v>
      </c>
      <c r="B4" s="2">
        <v>7.6</v>
      </c>
      <c r="C4" s="2">
        <v>7.7</v>
      </c>
      <c r="D4" s="2">
        <v>7.7</v>
      </c>
      <c r="E4" s="2">
        <v>7.8</v>
      </c>
      <c r="F4" s="2">
        <v>7.8</v>
      </c>
      <c r="G4" s="2">
        <v>7.9</v>
      </c>
      <c r="H4" s="2">
        <v>8.1</v>
      </c>
      <c r="I4" s="2">
        <v>8.1999999999999993</v>
      </c>
      <c r="J4" s="2">
        <v>8.6</v>
      </c>
      <c r="K4" s="2">
        <v>9.3000000000000007</v>
      </c>
      <c r="L4" s="2">
        <v>9.9</v>
      </c>
      <c r="M4" s="2">
        <v>10.1</v>
      </c>
      <c r="N4" s="2">
        <v>10.5</v>
      </c>
      <c r="O4" s="2">
        <v>10.6</v>
      </c>
      <c r="P4" s="2">
        <v>10.6</v>
      </c>
      <c r="Q4" s="2">
        <v>10.6</v>
      </c>
      <c r="R4" s="2">
        <v>10.9</v>
      </c>
      <c r="S4" s="2">
        <v>11.4</v>
      </c>
      <c r="T4" s="2">
        <v>11.9</v>
      </c>
      <c r="U4" s="2">
        <v>12.3</v>
      </c>
      <c r="V4" s="2">
        <v>12.5</v>
      </c>
      <c r="W4" s="2">
        <v>12.2</v>
      </c>
      <c r="X4" s="2">
        <v>11.9</v>
      </c>
      <c r="Y4" s="2">
        <v>11.8</v>
      </c>
      <c r="Z4" s="2">
        <v>11.8</v>
      </c>
      <c r="AA4" s="2">
        <v>11.7</v>
      </c>
      <c r="AB4" s="2">
        <v>12.2</v>
      </c>
      <c r="AC4" s="2">
        <v>12.4</v>
      </c>
      <c r="AD4" s="2">
        <v>12.6</v>
      </c>
      <c r="AE4" s="2">
        <v>13</v>
      </c>
      <c r="AF4" s="2">
        <v>13.2</v>
      </c>
      <c r="AG4" s="7" t="s">
        <v>68</v>
      </c>
    </row>
    <row r="5" spans="1:33" ht="18" thickTop="1" thickBot="1" x14ac:dyDescent="0.35">
      <c r="A5" s="1" t="s">
        <v>3</v>
      </c>
      <c r="B5" s="2">
        <v>13.4</v>
      </c>
      <c r="C5" s="2">
        <v>14</v>
      </c>
      <c r="D5" s="2">
        <v>14.7</v>
      </c>
      <c r="E5" s="2">
        <v>15</v>
      </c>
      <c r="F5" s="2">
        <v>15.5</v>
      </c>
      <c r="G5" s="2">
        <v>16.2</v>
      </c>
      <c r="H5" s="2">
        <v>16.600000000000001</v>
      </c>
      <c r="I5" s="2">
        <v>16.600000000000001</v>
      </c>
      <c r="J5" s="2">
        <v>16.899999999999999</v>
      </c>
      <c r="K5" s="2">
        <v>16.899999999999999</v>
      </c>
      <c r="L5" s="2">
        <v>16.600000000000001</v>
      </c>
      <c r="M5" s="2">
        <v>16.5</v>
      </c>
      <c r="N5" s="2">
        <v>16.7</v>
      </c>
      <c r="O5" s="2">
        <v>16.600000000000001</v>
      </c>
      <c r="P5" s="2">
        <v>16.899999999999999</v>
      </c>
      <c r="Q5" s="2">
        <v>17.399999999999999</v>
      </c>
      <c r="R5" s="2">
        <v>17.7</v>
      </c>
      <c r="S5" s="2">
        <v>18</v>
      </c>
      <c r="T5" s="2">
        <v>18.600000000000001</v>
      </c>
      <c r="U5" s="2">
        <v>18.600000000000001</v>
      </c>
      <c r="V5" s="2">
        <v>18.5</v>
      </c>
      <c r="W5" s="2">
        <v>18.399999999999999</v>
      </c>
      <c r="X5" s="2">
        <v>18.399999999999999</v>
      </c>
      <c r="Y5" s="2">
        <v>18.2</v>
      </c>
      <c r="Z5" s="2">
        <v>18.600000000000001</v>
      </c>
      <c r="AA5" s="2">
        <v>18.8</v>
      </c>
      <c r="AB5" s="2">
        <v>19.100000000000001</v>
      </c>
      <c r="AC5" s="2">
        <v>19.399999999999999</v>
      </c>
      <c r="AD5" s="2">
        <v>19.7</v>
      </c>
      <c r="AE5" s="2">
        <v>20.100000000000001</v>
      </c>
      <c r="AF5" s="2"/>
      <c r="AG5" s="7" t="s">
        <v>68</v>
      </c>
    </row>
    <row r="6" spans="1:33" ht="18" thickTop="1" thickBot="1" x14ac:dyDescent="0.35">
      <c r="A6" s="1" t="s">
        <v>4</v>
      </c>
      <c r="B6" s="2">
        <v>20.3</v>
      </c>
      <c r="C6" s="2">
        <v>20.6</v>
      </c>
      <c r="D6" s="2">
        <v>21.1</v>
      </c>
      <c r="E6" s="2">
        <v>21.2</v>
      </c>
      <c r="F6" s="2">
        <v>21.1</v>
      </c>
      <c r="G6" s="2">
        <v>21.1</v>
      </c>
      <c r="H6" s="2">
        <v>21.1</v>
      </c>
      <c r="I6" s="2">
        <v>20.9</v>
      </c>
      <c r="J6" s="2">
        <v>20.9</v>
      </c>
      <c r="K6" s="2">
        <v>21.1</v>
      </c>
      <c r="L6" s="2">
        <v>21.1</v>
      </c>
      <c r="M6" s="2">
        <v>21.2</v>
      </c>
      <c r="N6" s="2">
        <v>21.2</v>
      </c>
      <c r="O6" s="2">
        <v>21.4</v>
      </c>
      <c r="P6" s="2">
        <v>21.4</v>
      </c>
      <c r="Q6" s="2">
        <v>21.5</v>
      </c>
      <c r="R6" s="2">
        <v>21.4</v>
      </c>
      <c r="S6" s="2">
        <v>21.8</v>
      </c>
      <c r="T6" s="2">
        <v>22.2</v>
      </c>
      <c r="U6" s="2">
        <v>22.5</v>
      </c>
      <c r="V6" s="2">
        <v>22.9</v>
      </c>
      <c r="W6" s="2">
        <v>23.3</v>
      </c>
      <c r="X6" s="2">
        <v>23.3</v>
      </c>
      <c r="Y6" s="2">
        <v>23.3</v>
      </c>
      <c r="Z6" s="2">
        <v>23.6</v>
      </c>
      <c r="AA6" s="2">
        <v>23.7</v>
      </c>
      <c r="AB6" s="2">
        <v>24</v>
      </c>
      <c r="AC6" s="2">
        <v>24.3</v>
      </c>
      <c r="AD6" s="2">
        <v>24.4</v>
      </c>
      <c r="AE6" s="2">
        <v>24.5</v>
      </c>
      <c r="AF6" s="2">
        <v>24.7</v>
      </c>
      <c r="AG6" s="7" t="s">
        <v>68</v>
      </c>
    </row>
    <row r="7" spans="1:33" ht="18" thickTop="1" thickBot="1" x14ac:dyDescent="0.35">
      <c r="A7" s="1" t="s">
        <v>5</v>
      </c>
      <c r="B7" s="2">
        <v>24.7</v>
      </c>
      <c r="C7" s="2">
        <v>24.9</v>
      </c>
      <c r="D7" s="2">
        <v>25.2</v>
      </c>
      <c r="E7" s="2">
        <v>25.4</v>
      </c>
      <c r="F7" s="2">
        <v>25.6</v>
      </c>
      <c r="G7" s="2">
        <v>25.7</v>
      </c>
      <c r="H7" s="2">
        <v>25.8</v>
      </c>
      <c r="I7" s="2">
        <v>25.8</v>
      </c>
      <c r="J7" s="2">
        <v>25.9</v>
      </c>
      <c r="K7" s="2">
        <v>26</v>
      </c>
      <c r="L7" s="2">
        <v>26.2</v>
      </c>
      <c r="M7" s="2">
        <v>26.3</v>
      </c>
      <c r="N7" s="2">
        <v>26.4</v>
      </c>
      <c r="O7" s="2">
        <v>26.5</v>
      </c>
      <c r="P7" s="2">
        <v>26.6</v>
      </c>
      <c r="Q7" s="2">
        <v>26.7</v>
      </c>
      <c r="R7" s="2">
        <v>26.7</v>
      </c>
      <c r="S7" s="2">
        <v>26.7</v>
      </c>
      <c r="T7" s="2">
        <v>26.7</v>
      </c>
      <c r="U7" s="2">
        <v>26.6</v>
      </c>
      <c r="V7" s="2">
        <v>26.5</v>
      </c>
      <c r="W7" s="2">
        <v>26.4</v>
      </c>
      <c r="X7" s="2">
        <v>26.6</v>
      </c>
      <c r="Y7" s="2">
        <v>26.5</v>
      </c>
      <c r="Z7" s="2">
        <v>26.5</v>
      </c>
      <c r="AA7" s="2">
        <v>26.6</v>
      </c>
      <c r="AB7" s="2">
        <v>26.8</v>
      </c>
      <c r="AC7" s="2">
        <v>26.9</v>
      </c>
      <c r="AD7" s="2">
        <v>26.9</v>
      </c>
      <c r="AE7" s="2">
        <v>27</v>
      </c>
      <c r="AF7" s="2"/>
      <c r="AG7" s="7" t="s">
        <v>68</v>
      </c>
    </row>
    <row r="8" spans="1:33" ht="18" thickTop="1" thickBot="1" x14ac:dyDescent="0.35">
      <c r="A8" s="1" t="s">
        <v>6</v>
      </c>
      <c r="B8" s="2">
        <v>26.9</v>
      </c>
      <c r="C8" s="2">
        <v>27</v>
      </c>
      <c r="D8" s="2">
        <v>27</v>
      </c>
      <c r="E8" s="2">
        <v>27.2</v>
      </c>
      <c r="F8" s="2">
        <v>27.4</v>
      </c>
      <c r="G8" s="2">
        <v>27.7</v>
      </c>
      <c r="H8" s="2">
        <v>27.7</v>
      </c>
      <c r="I8" s="2">
        <v>27.7</v>
      </c>
      <c r="J8" s="2">
        <v>27.5</v>
      </c>
      <c r="K8" s="2">
        <v>27.4</v>
      </c>
      <c r="L8" s="2">
        <v>27.3</v>
      </c>
      <c r="M8" s="2">
        <v>27.4</v>
      </c>
      <c r="N8" s="2">
        <v>27.4</v>
      </c>
      <c r="O8" s="2">
        <v>27.6</v>
      </c>
      <c r="P8" s="2">
        <v>27.7</v>
      </c>
      <c r="Q8" s="2">
        <v>27.9</v>
      </c>
      <c r="R8" s="2">
        <v>27.9</v>
      </c>
      <c r="S8" s="2">
        <v>28.2</v>
      </c>
      <c r="T8" s="2">
        <v>28.5</v>
      </c>
      <c r="U8" s="2">
        <v>28.8</v>
      </c>
      <c r="V8" s="2">
        <v>28.9</v>
      </c>
      <c r="W8" s="2">
        <v>29</v>
      </c>
      <c r="X8" s="2">
        <v>29</v>
      </c>
      <c r="Y8" s="2">
        <v>29.2</v>
      </c>
      <c r="Z8" s="2">
        <v>29.3</v>
      </c>
      <c r="AA8" s="2">
        <v>29.5</v>
      </c>
      <c r="AB8" s="2">
        <v>29.7</v>
      </c>
      <c r="AC8" s="2">
        <v>29.9</v>
      </c>
      <c r="AD8" s="2">
        <v>30.2</v>
      </c>
      <c r="AE8" s="2">
        <v>30.4</v>
      </c>
      <c r="AF8" s="2">
        <v>30.4</v>
      </c>
      <c r="AG8" s="7" t="s">
        <v>68</v>
      </c>
    </row>
    <row r="9" spans="1:33" ht="18" thickTop="1" thickBot="1" x14ac:dyDescent="0.35">
      <c r="A9" s="1" t="s">
        <v>7</v>
      </c>
      <c r="B9" s="2">
        <v>30.5</v>
      </c>
      <c r="C9" s="2">
        <v>30.5</v>
      </c>
      <c r="D9" s="2">
        <v>30.5</v>
      </c>
      <c r="E9" s="2">
        <v>30.5</v>
      </c>
      <c r="F9" s="2">
        <v>30.5</v>
      </c>
      <c r="G9" s="2">
        <v>30.6</v>
      </c>
      <c r="H9" s="2">
        <v>30.7</v>
      </c>
      <c r="I9" s="2">
        <v>30.6</v>
      </c>
      <c r="J9" s="2">
        <v>30.6</v>
      </c>
      <c r="K9" s="2">
        <v>30.7</v>
      </c>
      <c r="L9" s="2">
        <v>30.6</v>
      </c>
      <c r="M9" s="2">
        <v>30.6</v>
      </c>
      <c r="N9" s="2">
        <v>30.5</v>
      </c>
      <c r="O9" s="2">
        <v>30.3</v>
      </c>
      <c r="P9" s="2">
        <v>30.2</v>
      </c>
      <c r="Q9" s="2">
        <v>30.1</v>
      </c>
      <c r="R9" s="2">
        <v>30</v>
      </c>
      <c r="S9" s="2">
        <v>29.8</v>
      </c>
      <c r="T9" s="2">
        <v>29.6</v>
      </c>
      <c r="U9" s="2">
        <v>29.3</v>
      </c>
      <c r="V9" s="2">
        <v>29</v>
      </c>
      <c r="W9" s="2">
        <v>28.6</v>
      </c>
      <c r="X9" s="2">
        <v>28.4</v>
      </c>
      <c r="Y9" s="2">
        <v>28.5</v>
      </c>
      <c r="Z9" s="2">
        <v>28.3</v>
      </c>
      <c r="AA9" s="2">
        <v>28.2</v>
      </c>
      <c r="AB9" s="2">
        <v>28.2</v>
      </c>
      <c r="AC9" s="2">
        <v>28.2</v>
      </c>
      <c r="AD9" s="2">
        <v>28.1</v>
      </c>
      <c r="AE9" s="2">
        <v>28.2</v>
      </c>
      <c r="AF9" s="2">
        <v>28.1</v>
      </c>
      <c r="AG9" s="7" t="s">
        <v>68</v>
      </c>
    </row>
    <row r="10" spans="1:33" ht="18" thickTop="1" thickBot="1" x14ac:dyDescent="0.35">
      <c r="A10" s="1" t="s">
        <v>8</v>
      </c>
      <c r="B10" s="2">
        <v>28</v>
      </c>
      <c r="C10" s="2">
        <v>27.9</v>
      </c>
      <c r="D10" s="2">
        <v>27.7</v>
      </c>
      <c r="E10" s="2">
        <v>27.5</v>
      </c>
      <c r="F10" s="2">
        <v>27.5</v>
      </c>
      <c r="G10" s="2">
        <v>27.5</v>
      </c>
      <c r="H10" s="2">
        <v>27.2</v>
      </c>
      <c r="I10" s="2">
        <v>27.1</v>
      </c>
      <c r="J10" s="2">
        <v>26.9</v>
      </c>
      <c r="K10" s="2">
        <v>26.6</v>
      </c>
      <c r="L10" s="2">
        <v>26.3</v>
      </c>
      <c r="M10" s="2">
        <v>26.2</v>
      </c>
      <c r="N10" s="2">
        <v>26.1</v>
      </c>
      <c r="O10" s="2">
        <v>26.1</v>
      </c>
      <c r="P10" s="2">
        <v>26.1</v>
      </c>
      <c r="Q10" s="2">
        <v>26</v>
      </c>
      <c r="R10" s="2">
        <v>26.1</v>
      </c>
      <c r="S10" s="2">
        <v>25.9</v>
      </c>
      <c r="T10" s="2">
        <v>25.6</v>
      </c>
      <c r="U10" s="2">
        <v>25.4</v>
      </c>
      <c r="V10" s="2">
        <v>25.2</v>
      </c>
      <c r="W10" s="2">
        <v>24.9</v>
      </c>
      <c r="X10" s="2">
        <v>24.7</v>
      </c>
      <c r="Y10" s="2">
        <v>24.7</v>
      </c>
      <c r="Z10" s="2">
        <v>24.4</v>
      </c>
      <c r="AA10" s="2">
        <v>24.2</v>
      </c>
      <c r="AB10" s="2">
        <v>24</v>
      </c>
      <c r="AC10" s="2">
        <v>23.9</v>
      </c>
      <c r="AD10" s="2">
        <v>23.8</v>
      </c>
      <c r="AE10" s="2">
        <v>23.6</v>
      </c>
      <c r="AF10" s="2"/>
      <c r="AG10" s="7" t="s">
        <v>68</v>
      </c>
    </row>
    <row r="11" spans="1:33" ht="18" thickTop="1" thickBot="1" x14ac:dyDescent="0.35">
      <c r="A11" s="1" t="s">
        <v>9</v>
      </c>
      <c r="B11" s="2">
        <v>23.4</v>
      </c>
      <c r="C11" s="2">
        <v>23.2</v>
      </c>
      <c r="D11" s="2">
        <v>22.9</v>
      </c>
      <c r="E11" s="2">
        <v>22.7</v>
      </c>
      <c r="F11" s="2">
        <v>22.5</v>
      </c>
      <c r="G11" s="2">
        <v>22.4</v>
      </c>
      <c r="H11" s="2">
        <v>22.3</v>
      </c>
      <c r="I11" s="2">
        <v>22.4</v>
      </c>
      <c r="J11" s="2">
        <v>22.4</v>
      </c>
      <c r="K11" s="2">
        <v>22.2</v>
      </c>
      <c r="L11" s="2">
        <v>22</v>
      </c>
      <c r="M11" s="2">
        <v>21.7</v>
      </c>
      <c r="N11" s="2">
        <v>21.4</v>
      </c>
      <c r="O11" s="2">
        <v>21</v>
      </c>
      <c r="P11" s="2">
        <v>20.7</v>
      </c>
      <c r="Q11" s="2">
        <v>20.5</v>
      </c>
      <c r="R11" s="2">
        <v>20.3</v>
      </c>
      <c r="S11" s="2">
        <v>20</v>
      </c>
      <c r="T11" s="2">
        <v>19.8</v>
      </c>
      <c r="U11" s="2">
        <v>19.5</v>
      </c>
      <c r="V11" s="2">
        <v>19.2</v>
      </c>
      <c r="W11" s="2">
        <v>19</v>
      </c>
      <c r="X11" s="2">
        <v>18.7</v>
      </c>
      <c r="Y11" s="2">
        <v>18.5</v>
      </c>
      <c r="Z11" s="2">
        <v>18.3</v>
      </c>
      <c r="AA11" s="2">
        <v>18</v>
      </c>
      <c r="AB11" s="2">
        <v>17.8</v>
      </c>
      <c r="AC11" s="2">
        <v>17.7</v>
      </c>
      <c r="AD11" s="2">
        <v>17.399999999999999</v>
      </c>
      <c r="AE11" s="2">
        <v>16.899999999999999</v>
      </c>
      <c r="AF11" s="2">
        <v>16.5</v>
      </c>
      <c r="AG11" s="7" t="s">
        <v>68</v>
      </c>
    </row>
    <row r="12" spans="1:33" ht="18" thickTop="1" thickBot="1" x14ac:dyDescent="0.35">
      <c r="A12" s="1" t="s">
        <v>10</v>
      </c>
      <c r="B12" s="2">
        <v>16.3</v>
      </c>
      <c r="C12" s="2">
        <v>16.2</v>
      </c>
      <c r="D12" s="2">
        <v>16.2</v>
      </c>
      <c r="E12" s="2">
        <v>16.399999999999999</v>
      </c>
      <c r="F12" s="2">
        <v>16.5</v>
      </c>
      <c r="G12" s="2">
        <v>16.2</v>
      </c>
      <c r="H12" s="2">
        <v>15.9</v>
      </c>
      <c r="I12" s="2">
        <v>15.2</v>
      </c>
      <c r="J12" s="2">
        <v>14.7</v>
      </c>
      <c r="K12" s="2">
        <v>14.2</v>
      </c>
      <c r="L12" s="2">
        <v>14</v>
      </c>
      <c r="M12" s="2">
        <v>13.7</v>
      </c>
      <c r="N12" s="2">
        <v>13.4</v>
      </c>
      <c r="O12" s="2">
        <v>12.9</v>
      </c>
      <c r="P12" s="2">
        <v>12.4</v>
      </c>
      <c r="Q12" s="2">
        <v>11.9</v>
      </c>
      <c r="R12" s="2">
        <v>11.4</v>
      </c>
      <c r="S12" s="2">
        <v>11.4</v>
      </c>
      <c r="T12" s="2">
        <v>11.1</v>
      </c>
      <c r="U12" s="2">
        <v>11.2</v>
      </c>
      <c r="V12" s="2">
        <v>11.5</v>
      </c>
      <c r="W12" s="2">
        <v>11.4</v>
      </c>
      <c r="X12" s="2">
        <v>11.2</v>
      </c>
      <c r="Y12" s="2">
        <v>11.1</v>
      </c>
      <c r="Z12" s="2">
        <v>10.5</v>
      </c>
      <c r="AA12" s="2">
        <v>9.9</v>
      </c>
      <c r="AB12" s="2">
        <v>9.5</v>
      </c>
      <c r="AC12" s="2">
        <v>9.1999999999999993</v>
      </c>
      <c r="AD12" s="2">
        <v>9.1</v>
      </c>
      <c r="AE12" s="2">
        <v>9</v>
      </c>
      <c r="AF12" s="2"/>
      <c r="AG12" s="7" t="s">
        <v>68</v>
      </c>
    </row>
    <row r="13" spans="1:33" ht="18" thickTop="1" thickBot="1" x14ac:dyDescent="0.35">
      <c r="A13" s="1" t="s">
        <v>11</v>
      </c>
      <c r="B13" s="2">
        <v>8.6</v>
      </c>
      <c r="C13" s="2">
        <v>8.3000000000000007</v>
      </c>
      <c r="D13" s="2">
        <v>7.9</v>
      </c>
      <c r="E13" s="2">
        <v>7.5</v>
      </c>
      <c r="F13" s="2">
        <v>7.2</v>
      </c>
      <c r="G13" s="2">
        <v>7.2</v>
      </c>
      <c r="H13" s="2">
        <v>7.2</v>
      </c>
      <c r="I13" s="2">
        <v>7.3</v>
      </c>
      <c r="J13" s="2">
        <v>7.2</v>
      </c>
      <c r="K13" s="2">
        <v>7</v>
      </c>
      <c r="L13" s="2">
        <v>6.7</v>
      </c>
      <c r="M13" s="2">
        <v>6.3</v>
      </c>
      <c r="N13" s="2">
        <v>5.9</v>
      </c>
      <c r="O13" s="2">
        <v>5.7</v>
      </c>
      <c r="P13" s="2">
        <v>5.4</v>
      </c>
      <c r="Q13" s="2">
        <v>5</v>
      </c>
      <c r="R13" s="2">
        <v>5.0999999999999996</v>
      </c>
      <c r="S13" s="2">
        <v>5.3</v>
      </c>
      <c r="T13" s="2">
        <v>5.4</v>
      </c>
      <c r="U13" s="2">
        <v>5.7</v>
      </c>
      <c r="V13" s="2">
        <v>5.9</v>
      </c>
      <c r="W13" s="2">
        <v>5.9</v>
      </c>
      <c r="X13" s="2">
        <v>5.6</v>
      </c>
      <c r="Y13" s="2">
        <v>5.2</v>
      </c>
      <c r="Z13" s="2">
        <v>4.8</v>
      </c>
      <c r="AA13" s="2">
        <v>4.5</v>
      </c>
      <c r="AB13" s="2">
        <v>4.2</v>
      </c>
      <c r="AC13" s="2">
        <v>4</v>
      </c>
      <c r="AD13" s="2">
        <v>3.9</v>
      </c>
      <c r="AE13" s="2">
        <v>3.8</v>
      </c>
      <c r="AF13" s="2">
        <v>3.7</v>
      </c>
      <c r="AG13" s="7" t="s">
        <v>68</v>
      </c>
    </row>
    <row r="14" spans="1:33" ht="17.25" thickBot="1" x14ac:dyDescent="0.35">
      <c r="AG14" s="7" t="s">
        <v>68</v>
      </c>
    </row>
    <row r="15" spans="1:33" ht="18" thickTop="1" thickBot="1" x14ac:dyDescent="0.35">
      <c r="A15" s="1" t="s">
        <v>44</v>
      </c>
      <c r="B15" s="2" t="s">
        <v>12</v>
      </c>
      <c r="C15" s="2" t="s">
        <v>13</v>
      </c>
      <c r="D15" s="2" t="s">
        <v>14</v>
      </c>
      <c r="E15" s="2" t="s">
        <v>15</v>
      </c>
      <c r="F15" s="2" t="s">
        <v>16</v>
      </c>
      <c r="G15" s="2" t="s">
        <v>17</v>
      </c>
      <c r="H15" s="2" t="s">
        <v>18</v>
      </c>
      <c r="I15" s="2" t="s">
        <v>19</v>
      </c>
      <c r="J15" s="2" t="s">
        <v>20</v>
      </c>
      <c r="K15" s="2" t="s">
        <v>21</v>
      </c>
      <c r="L15" s="2" t="s">
        <v>22</v>
      </c>
      <c r="M15" s="2" t="s">
        <v>23</v>
      </c>
      <c r="N15" s="2" t="s">
        <v>24</v>
      </c>
      <c r="O15" s="2" t="s">
        <v>25</v>
      </c>
      <c r="P15" s="2" t="s">
        <v>26</v>
      </c>
      <c r="Q15" s="2" t="s">
        <v>27</v>
      </c>
      <c r="R15" s="2" t="s">
        <v>28</v>
      </c>
      <c r="S15" s="2" t="s">
        <v>29</v>
      </c>
      <c r="T15" s="2" t="s">
        <v>30</v>
      </c>
      <c r="U15" s="2" t="s">
        <v>31</v>
      </c>
      <c r="V15" s="2" t="s">
        <v>32</v>
      </c>
      <c r="W15" s="2" t="s">
        <v>33</v>
      </c>
      <c r="X15" s="2" t="s">
        <v>34</v>
      </c>
      <c r="Y15" s="2" t="s">
        <v>35</v>
      </c>
      <c r="Z15" s="2" t="s">
        <v>36</v>
      </c>
      <c r="AA15" s="2" t="s">
        <v>37</v>
      </c>
      <c r="AB15" s="2" t="s">
        <v>38</v>
      </c>
      <c r="AC15" s="2" t="s">
        <v>39</v>
      </c>
      <c r="AD15" s="2" t="s">
        <v>40</v>
      </c>
      <c r="AE15" s="2" t="s">
        <v>41</v>
      </c>
      <c r="AF15" s="2" t="s">
        <v>42</v>
      </c>
      <c r="AG15" s="7" t="s">
        <v>68</v>
      </c>
    </row>
    <row r="16" spans="1:33" ht="18" thickTop="1" thickBot="1" x14ac:dyDescent="0.35">
      <c r="A16" s="1" t="s">
        <v>0</v>
      </c>
      <c r="B16" s="2">
        <v>-5.5</v>
      </c>
      <c r="C16" s="2">
        <v>-5.7</v>
      </c>
      <c r="D16" s="2">
        <v>-5.9</v>
      </c>
      <c r="E16" s="2">
        <v>-6</v>
      </c>
      <c r="F16" s="2">
        <v>-6</v>
      </c>
      <c r="G16" s="2">
        <v>-6.1</v>
      </c>
      <c r="H16" s="2">
        <v>-5.9</v>
      </c>
      <c r="I16" s="2">
        <v>-5.7</v>
      </c>
      <c r="J16" s="2">
        <v>-5.7</v>
      </c>
      <c r="K16" s="2">
        <v>-5.8</v>
      </c>
      <c r="L16" s="2">
        <v>-5.8</v>
      </c>
      <c r="M16" s="2">
        <v>-6</v>
      </c>
      <c r="N16" s="2">
        <v>-6.3</v>
      </c>
      <c r="O16" s="2">
        <v>-6.2</v>
      </c>
      <c r="P16" s="2">
        <v>-6.3</v>
      </c>
      <c r="Q16" s="2">
        <v>-6.3</v>
      </c>
      <c r="R16" s="2">
        <v>-6.2</v>
      </c>
      <c r="S16" s="2">
        <v>-6.1</v>
      </c>
      <c r="T16" s="2">
        <v>-6.4</v>
      </c>
      <c r="U16" s="2">
        <v>-6.3</v>
      </c>
      <c r="V16" s="2">
        <v>-6.5</v>
      </c>
      <c r="W16" s="2">
        <v>-6.7</v>
      </c>
      <c r="X16" s="2">
        <v>-7</v>
      </c>
      <c r="Y16" s="2">
        <v>-7</v>
      </c>
      <c r="Z16" s="2">
        <v>-7.2</v>
      </c>
      <c r="AA16" s="2">
        <v>-7.3</v>
      </c>
      <c r="AB16" s="2">
        <v>-7.2</v>
      </c>
      <c r="AC16" s="2">
        <v>-7.1</v>
      </c>
      <c r="AD16" s="2">
        <v>-7.1</v>
      </c>
      <c r="AE16" s="2">
        <v>-6.9</v>
      </c>
      <c r="AF16" s="2">
        <v>-7</v>
      </c>
      <c r="AG16" s="7" t="s">
        <v>68</v>
      </c>
    </row>
    <row r="17" spans="1:33" ht="18" thickTop="1" thickBot="1" x14ac:dyDescent="0.35">
      <c r="A17" s="1" t="s">
        <v>1</v>
      </c>
      <c r="B17" s="2">
        <v>-7</v>
      </c>
      <c r="C17" s="2">
        <v>-7.1</v>
      </c>
      <c r="D17" s="2">
        <v>-7</v>
      </c>
      <c r="E17" s="2">
        <v>-6.9</v>
      </c>
      <c r="F17" s="2">
        <v>-6.5</v>
      </c>
      <c r="G17" s="2">
        <v>-6.2</v>
      </c>
      <c r="H17" s="2">
        <v>-5.8</v>
      </c>
      <c r="I17" s="2">
        <v>-5.5</v>
      </c>
      <c r="J17" s="2">
        <v>-5.4</v>
      </c>
      <c r="K17" s="2">
        <v>-5.3</v>
      </c>
      <c r="L17" s="2">
        <v>-5.3</v>
      </c>
      <c r="M17" s="2">
        <v>-5.2</v>
      </c>
      <c r="N17" s="2">
        <v>-4.8</v>
      </c>
      <c r="O17" s="2">
        <v>-4.7</v>
      </c>
      <c r="P17" s="2">
        <v>-4.5999999999999996</v>
      </c>
      <c r="Q17" s="2">
        <v>-4.3</v>
      </c>
      <c r="R17" s="2">
        <v>-4.3</v>
      </c>
      <c r="S17" s="2">
        <v>-4.4000000000000004</v>
      </c>
      <c r="T17" s="2">
        <v>-4.4000000000000004</v>
      </c>
      <c r="U17" s="2">
        <v>-4.3</v>
      </c>
      <c r="V17" s="2">
        <v>-4.0999999999999996</v>
      </c>
      <c r="W17" s="2">
        <v>-4</v>
      </c>
      <c r="X17" s="2">
        <v>-3.9</v>
      </c>
      <c r="Y17" s="2">
        <v>-3.8</v>
      </c>
      <c r="Z17" s="2">
        <v>-3.8</v>
      </c>
      <c r="AA17" s="2">
        <v>-3.7</v>
      </c>
      <c r="AB17" s="2">
        <v>-3.4</v>
      </c>
      <c r="AC17" s="2">
        <v>-3.3</v>
      </c>
      <c r="AD17" s="2">
        <v>-3.1</v>
      </c>
      <c r="AE17" s="2"/>
      <c r="AF17" s="2"/>
      <c r="AG17" s="7" t="s">
        <v>68</v>
      </c>
    </row>
    <row r="18" spans="1:33" ht="18" thickTop="1" thickBot="1" x14ac:dyDescent="0.35">
      <c r="A18" s="1" t="s">
        <v>2</v>
      </c>
      <c r="B18" s="2">
        <v>-3</v>
      </c>
      <c r="C18" s="2">
        <v>-2.7</v>
      </c>
      <c r="D18" s="2">
        <v>-2.6</v>
      </c>
      <c r="E18" s="2">
        <v>-2.6</v>
      </c>
      <c r="F18" s="2">
        <v>-2.4</v>
      </c>
      <c r="G18" s="2">
        <v>-2.4</v>
      </c>
      <c r="H18" s="2">
        <v>-2.4</v>
      </c>
      <c r="I18" s="2">
        <v>-2.1</v>
      </c>
      <c r="J18" s="2">
        <v>-1.9</v>
      </c>
      <c r="K18" s="2">
        <v>-1.8</v>
      </c>
      <c r="L18" s="2">
        <v>-1.4</v>
      </c>
      <c r="M18" s="2">
        <v>-1</v>
      </c>
      <c r="N18" s="2">
        <v>-0.9</v>
      </c>
      <c r="O18" s="2">
        <v>-0.8</v>
      </c>
      <c r="P18" s="2">
        <v>-0.7</v>
      </c>
      <c r="Q18" s="2">
        <v>-0.5</v>
      </c>
      <c r="R18" s="2">
        <v>-0.5</v>
      </c>
      <c r="S18" s="2">
        <v>-0.4</v>
      </c>
      <c r="T18" s="2">
        <v>-0.2</v>
      </c>
      <c r="U18" s="2">
        <v>0.2</v>
      </c>
      <c r="V18" s="2">
        <v>0.5</v>
      </c>
      <c r="W18" s="2">
        <v>0.7</v>
      </c>
      <c r="X18" s="2">
        <v>0.8</v>
      </c>
      <c r="Y18" s="2">
        <v>0.6</v>
      </c>
      <c r="Z18" s="2">
        <v>0.4</v>
      </c>
      <c r="AA18" s="2">
        <v>0.3</v>
      </c>
      <c r="AB18" s="2">
        <v>0.4</v>
      </c>
      <c r="AC18" s="2">
        <v>0.6</v>
      </c>
      <c r="AD18" s="2">
        <v>0.9</v>
      </c>
      <c r="AE18" s="2">
        <v>1.2</v>
      </c>
      <c r="AF18" s="2">
        <v>1.4</v>
      </c>
      <c r="AG18" s="7" t="s">
        <v>68</v>
      </c>
    </row>
    <row r="19" spans="1:33" ht="18" thickTop="1" thickBot="1" x14ac:dyDescent="0.35">
      <c r="A19" s="1" t="s">
        <v>3</v>
      </c>
      <c r="B19" s="2">
        <v>1.6</v>
      </c>
      <c r="C19" s="2">
        <v>1.7</v>
      </c>
      <c r="D19" s="2">
        <v>1.9</v>
      </c>
      <c r="E19" s="2">
        <v>2.2000000000000002</v>
      </c>
      <c r="F19" s="2">
        <v>2.7</v>
      </c>
      <c r="G19" s="2">
        <v>3</v>
      </c>
      <c r="H19" s="2">
        <v>3.6</v>
      </c>
      <c r="I19" s="2">
        <v>4</v>
      </c>
      <c r="J19" s="2">
        <v>4.3</v>
      </c>
      <c r="K19" s="2">
        <v>4.5</v>
      </c>
      <c r="L19" s="2">
        <v>4.5</v>
      </c>
      <c r="M19" s="2">
        <v>4.4000000000000004</v>
      </c>
      <c r="N19" s="2">
        <v>4.4000000000000004</v>
      </c>
      <c r="O19" s="2">
        <v>4.3</v>
      </c>
      <c r="P19" s="2">
        <v>4.3</v>
      </c>
      <c r="Q19" s="2">
        <v>4.7</v>
      </c>
      <c r="R19" s="2">
        <v>5</v>
      </c>
      <c r="S19" s="2">
        <v>5.4</v>
      </c>
      <c r="T19" s="2">
        <v>6</v>
      </c>
      <c r="U19" s="2">
        <v>6.4</v>
      </c>
      <c r="V19" s="2">
        <v>6.6</v>
      </c>
      <c r="W19" s="2">
        <v>6.6</v>
      </c>
      <c r="X19" s="2">
        <v>6.6</v>
      </c>
      <c r="Y19" s="2">
        <v>6.6</v>
      </c>
      <c r="Z19" s="2">
        <v>6.6</v>
      </c>
      <c r="AA19" s="2">
        <v>6.7</v>
      </c>
      <c r="AB19" s="2">
        <v>7.2</v>
      </c>
      <c r="AC19" s="2">
        <v>7.6</v>
      </c>
      <c r="AD19" s="2">
        <v>8.1</v>
      </c>
      <c r="AE19" s="2">
        <v>8.5</v>
      </c>
      <c r="AF19" s="2"/>
      <c r="AG19" s="7" t="s">
        <v>68</v>
      </c>
    </row>
    <row r="20" spans="1:33" ht="18" thickTop="1" thickBot="1" x14ac:dyDescent="0.35">
      <c r="A20" s="1" t="s">
        <v>4</v>
      </c>
      <c r="B20" s="2">
        <v>8.9</v>
      </c>
      <c r="C20" s="2">
        <v>9.1</v>
      </c>
      <c r="D20" s="2">
        <v>9.1999999999999993</v>
      </c>
      <c r="E20" s="2">
        <v>9.3000000000000007</v>
      </c>
      <c r="F20" s="2">
        <v>9.6</v>
      </c>
      <c r="G20" s="2">
        <v>9.8000000000000007</v>
      </c>
      <c r="H20" s="2">
        <v>10</v>
      </c>
      <c r="I20" s="2">
        <v>10.3</v>
      </c>
      <c r="J20" s="2">
        <v>10.4</v>
      </c>
      <c r="K20" s="2">
        <v>10.5</v>
      </c>
      <c r="L20" s="2">
        <v>10.5</v>
      </c>
      <c r="M20" s="2">
        <v>10.5</v>
      </c>
      <c r="N20" s="2">
        <v>10.6</v>
      </c>
      <c r="O20" s="2">
        <v>10.7</v>
      </c>
      <c r="P20" s="2">
        <v>10.7</v>
      </c>
      <c r="Q20" s="2">
        <v>10.9</v>
      </c>
      <c r="R20" s="2">
        <v>11.2</v>
      </c>
      <c r="S20" s="2">
        <v>11.3</v>
      </c>
      <c r="T20" s="2">
        <v>11.5</v>
      </c>
      <c r="U20" s="2">
        <v>11.9</v>
      </c>
      <c r="V20" s="2">
        <v>12.1</v>
      </c>
      <c r="W20" s="2">
        <v>12.3</v>
      </c>
      <c r="X20" s="2">
        <v>12.7</v>
      </c>
      <c r="Y20" s="2">
        <v>12.8</v>
      </c>
      <c r="Z20" s="2">
        <v>13</v>
      </c>
      <c r="AA20" s="2">
        <v>13.2</v>
      </c>
      <c r="AB20" s="2">
        <v>13.3</v>
      </c>
      <c r="AC20" s="2">
        <v>13.5</v>
      </c>
      <c r="AD20" s="2">
        <v>13.5</v>
      </c>
      <c r="AE20" s="2">
        <v>13.6</v>
      </c>
      <c r="AF20" s="2">
        <v>13.7</v>
      </c>
      <c r="AG20" s="7" t="s">
        <v>68</v>
      </c>
    </row>
    <row r="21" spans="1:33" ht="18" thickTop="1" thickBot="1" x14ac:dyDescent="0.35">
      <c r="A21" s="1" t="s">
        <v>5</v>
      </c>
      <c r="B21" s="2">
        <v>13.8</v>
      </c>
      <c r="C21" s="2">
        <v>14</v>
      </c>
      <c r="D21" s="2">
        <v>14.3</v>
      </c>
      <c r="E21" s="2">
        <v>14.7</v>
      </c>
      <c r="F21" s="2">
        <v>14.9</v>
      </c>
      <c r="G21" s="2">
        <v>15.1</v>
      </c>
      <c r="H21" s="2">
        <v>15.3</v>
      </c>
      <c r="I21" s="2">
        <v>15.6</v>
      </c>
      <c r="J21" s="2">
        <v>15.7</v>
      </c>
      <c r="K21" s="2">
        <v>15.9</v>
      </c>
      <c r="L21" s="2">
        <v>16.100000000000001</v>
      </c>
      <c r="M21" s="2">
        <v>16.3</v>
      </c>
      <c r="N21" s="2">
        <v>16.399999999999999</v>
      </c>
      <c r="O21" s="2">
        <v>16.5</v>
      </c>
      <c r="P21" s="2">
        <v>16.7</v>
      </c>
      <c r="Q21" s="2">
        <v>16.899999999999999</v>
      </c>
      <c r="R21" s="2">
        <v>17</v>
      </c>
      <c r="S21" s="2">
        <v>17.2</v>
      </c>
      <c r="T21" s="2">
        <v>17.5</v>
      </c>
      <c r="U21" s="2">
        <v>17.7</v>
      </c>
      <c r="V21" s="2">
        <v>17.8</v>
      </c>
      <c r="W21" s="2">
        <v>17.899999999999999</v>
      </c>
      <c r="X21" s="2">
        <v>18.100000000000001</v>
      </c>
      <c r="Y21" s="2">
        <v>18.3</v>
      </c>
      <c r="Z21" s="2">
        <v>18.3</v>
      </c>
      <c r="AA21" s="2">
        <v>18.5</v>
      </c>
      <c r="AB21" s="2">
        <v>18.7</v>
      </c>
      <c r="AC21" s="2">
        <v>18.899999999999999</v>
      </c>
      <c r="AD21" s="2">
        <v>19.100000000000001</v>
      </c>
      <c r="AE21" s="2">
        <v>19.399999999999999</v>
      </c>
      <c r="AF21" s="2"/>
      <c r="AG21" s="7" t="s">
        <v>68</v>
      </c>
    </row>
    <row r="22" spans="1:33" ht="18" thickTop="1" thickBot="1" x14ac:dyDescent="0.35">
      <c r="A22" s="1" t="s">
        <v>6</v>
      </c>
      <c r="B22" s="2">
        <v>19.600000000000001</v>
      </c>
      <c r="C22" s="2">
        <v>19.8</v>
      </c>
      <c r="D22" s="2">
        <v>19.8</v>
      </c>
      <c r="E22" s="2">
        <v>19.8</v>
      </c>
      <c r="F22" s="2">
        <v>19.8</v>
      </c>
      <c r="G22" s="2">
        <v>19.899999999999999</v>
      </c>
      <c r="H22" s="2">
        <v>20</v>
      </c>
      <c r="I22" s="2">
        <v>20.100000000000001</v>
      </c>
      <c r="J22" s="2">
        <v>20.3</v>
      </c>
      <c r="K22" s="2">
        <v>20.399999999999999</v>
      </c>
      <c r="L22" s="2">
        <v>20.5</v>
      </c>
      <c r="M22" s="2">
        <v>20.7</v>
      </c>
      <c r="N22" s="2">
        <v>21</v>
      </c>
      <c r="O22" s="2">
        <v>21.1</v>
      </c>
      <c r="P22" s="2">
        <v>21.1</v>
      </c>
      <c r="Q22" s="2">
        <v>21.1</v>
      </c>
      <c r="R22" s="2">
        <v>21.2</v>
      </c>
      <c r="S22" s="2">
        <v>21.2</v>
      </c>
      <c r="T22" s="2">
        <v>21.5</v>
      </c>
      <c r="U22" s="2">
        <v>21.7</v>
      </c>
      <c r="V22" s="2">
        <v>21.8</v>
      </c>
      <c r="W22" s="2">
        <v>22</v>
      </c>
      <c r="X22" s="2">
        <v>22.1</v>
      </c>
      <c r="Y22" s="2">
        <v>22.2</v>
      </c>
      <c r="Z22" s="2">
        <v>22.4</v>
      </c>
      <c r="AA22" s="2">
        <v>22.7</v>
      </c>
      <c r="AB22" s="2">
        <v>22.8</v>
      </c>
      <c r="AC22" s="2">
        <v>22.8</v>
      </c>
      <c r="AD22" s="2">
        <v>22.8</v>
      </c>
      <c r="AE22" s="2">
        <v>22.8</v>
      </c>
      <c r="AF22" s="2">
        <v>22.8</v>
      </c>
      <c r="AG22" s="7" t="s">
        <v>68</v>
      </c>
    </row>
    <row r="23" spans="1:33" ht="18" thickTop="1" thickBot="1" x14ac:dyDescent="0.35">
      <c r="A23" s="1" t="s">
        <v>7</v>
      </c>
      <c r="B23" s="2">
        <v>22.7</v>
      </c>
      <c r="C23" s="2">
        <v>22.7</v>
      </c>
      <c r="D23" s="2">
        <v>22.6</v>
      </c>
      <c r="E23" s="2">
        <v>22.5</v>
      </c>
      <c r="F23" s="2">
        <v>22.4</v>
      </c>
      <c r="G23" s="2">
        <v>22.4</v>
      </c>
      <c r="H23" s="2">
        <v>22.4</v>
      </c>
      <c r="I23" s="2">
        <v>22.3</v>
      </c>
      <c r="J23" s="2">
        <v>22.3</v>
      </c>
      <c r="K23" s="2">
        <v>22.2</v>
      </c>
      <c r="L23" s="2">
        <v>22.1</v>
      </c>
      <c r="M23" s="2">
        <v>22.1</v>
      </c>
      <c r="N23" s="2">
        <v>22</v>
      </c>
      <c r="O23" s="2">
        <v>22</v>
      </c>
      <c r="P23" s="2">
        <v>21.9</v>
      </c>
      <c r="Q23" s="2">
        <v>21.8</v>
      </c>
      <c r="R23" s="2">
        <v>21.7</v>
      </c>
      <c r="S23" s="2">
        <v>21.7</v>
      </c>
      <c r="T23" s="2">
        <v>21.6</v>
      </c>
      <c r="U23" s="2">
        <v>21.4</v>
      </c>
      <c r="V23" s="2">
        <v>21</v>
      </c>
      <c r="W23" s="2">
        <v>20.6</v>
      </c>
      <c r="X23" s="2">
        <v>20.3</v>
      </c>
      <c r="Y23" s="2">
        <v>20.2</v>
      </c>
      <c r="Z23" s="2">
        <v>20.2</v>
      </c>
      <c r="AA23" s="2">
        <v>20.2</v>
      </c>
      <c r="AB23" s="2">
        <v>20.100000000000001</v>
      </c>
      <c r="AC23" s="2">
        <v>20.100000000000001</v>
      </c>
      <c r="AD23" s="2">
        <v>19.899999999999999</v>
      </c>
      <c r="AE23" s="2">
        <v>19.8</v>
      </c>
      <c r="AF23" s="2">
        <v>19.600000000000001</v>
      </c>
      <c r="AG23" s="7" t="s">
        <v>68</v>
      </c>
    </row>
    <row r="24" spans="1:33" ht="18" thickTop="1" thickBot="1" x14ac:dyDescent="0.35">
      <c r="A24" s="1" t="s">
        <v>8</v>
      </c>
      <c r="B24" s="2">
        <v>19.5</v>
      </c>
      <c r="C24" s="2">
        <v>19.2</v>
      </c>
      <c r="D24" s="2">
        <v>19</v>
      </c>
      <c r="E24" s="2">
        <v>18.7</v>
      </c>
      <c r="F24" s="2">
        <v>18.399999999999999</v>
      </c>
      <c r="G24" s="2">
        <v>18.3</v>
      </c>
      <c r="H24" s="2">
        <v>18</v>
      </c>
      <c r="I24" s="2">
        <v>17.899999999999999</v>
      </c>
      <c r="J24" s="2">
        <v>17.7</v>
      </c>
      <c r="K24" s="2">
        <v>17.399999999999999</v>
      </c>
      <c r="L24" s="2">
        <v>16.899999999999999</v>
      </c>
      <c r="M24" s="2">
        <v>16.600000000000001</v>
      </c>
      <c r="N24" s="2">
        <v>16.399999999999999</v>
      </c>
      <c r="O24" s="2">
        <v>16</v>
      </c>
      <c r="P24" s="2">
        <v>15.8</v>
      </c>
      <c r="Q24" s="2">
        <v>15.7</v>
      </c>
      <c r="R24" s="2">
        <v>15.4</v>
      </c>
      <c r="S24" s="2">
        <v>15.2</v>
      </c>
      <c r="T24" s="2">
        <v>14.9</v>
      </c>
      <c r="U24" s="2">
        <v>14.6</v>
      </c>
      <c r="V24" s="2">
        <v>14.4</v>
      </c>
      <c r="W24" s="2">
        <v>14.3</v>
      </c>
      <c r="X24" s="2">
        <v>13.9</v>
      </c>
      <c r="Y24" s="2">
        <v>13.5</v>
      </c>
      <c r="Z24" s="2">
        <v>13.4</v>
      </c>
      <c r="AA24" s="2">
        <v>13.1</v>
      </c>
      <c r="AB24" s="2">
        <v>12.8</v>
      </c>
      <c r="AC24" s="2">
        <v>12.6</v>
      </c>
      <c r="AD24" s="2">
        <v>12.6</v>
      </c>
      <c r="AE24" s="2">
        <v>12.3</v>
      </c>
      <c r="AF24" s="2"/>
      <c r="AG24" s="7" t="s">
        <v>68</v>
      </c>
    </row>
    <row r="25" spans="1:33" ht="18" thickTop="1" thickBot="1" x14ac:dyDescent="0.35">
      <c r="A25" s="1" t="s">
        <v>9</v>
      </c>
      <c r="B25" s="2">
        <v>12.1</v>
      </c>
      <c r="C25" s="2">
        <v>11.8</v>
      </c>
      <c r="D25" s="2">
        <v>11.4</v>
      </c>
      <c r="E25" s="2">
        <v>11</v>
      </c>
      <c r="F25" s="2">
        <v>10.8</v>
      </c>
      <c r="G25" s="2">
        <v>10.5</v>
      </c>
      <c r="H25" s="2">
        <v>10.4</v>
      </c>
      <c r="I25" s="2">
        <v>10.5</v>
      </c>
      <c r="J25" s="2">
        <v>10.5</v>
      </c>
      <c r="K25" s="2">
        <v>10.3</v>
      </c>
      <c r="L25" s="2">
        <v>10.1</v>
      </c>
      <c r="M25" s="2">
        <v>9.8000000000000007</v>
      </c>
      <c r="N25" s="2">
        <v>9.4</v>
      </c>
      <c r="O25" s="2">
        <v>9</v>
      </c>
      <c r="P25" s="2">
        <v>8.6999999999999993</v>
      </c>
      <c r="Q25" s="2">
        <v>8.5</v>
      </c>
      <c r="R25" s="2">
        <v>8.5</v>
      </c>
      <c r="S25" s="2">
        <v>8.1999999999999993</v>
      </c>
      <c r="T25" s="2">
        <v>7.9</v>
      </c>
      <c r="U25" s="2">
        <v>7.5</v>
      </c>
      <c r="V25" s="2">
        <v>7.2</v>
      </c>
      <c r="W25" s="2">
        <v>6.9</v>
      </c>
      <c r="X25" s="2">
        <v>6.7</v>
      </c>
      <c r="Y25" s="2">
        <v>6.5</v>
      </c>
      <c r="Z25" s="2">
        <v>6.1</v>
      </c>
      <c r="AA25" s="2">
        <v>6</v>
      </c>
      <c r="AB25" s="2">
        <v>5.7</v>
      </c>
      <c r="AC25" s="2">
        <v>5.5</v>
      </c>
      <c r="AD25" s="2">
        <v>5.4</v>
      </c>
      <c r="AE25" s="2">
        <v>5.4</v>
      </c>
      <c r="AF25" s="2">
        <v>5</v>
      </c>
      <c r="AG25" s="7" t="s">
        <v>68</v>
      </c>
    </row>
    <row r="26" spans="1:33" ht="18" thickTop="1" thickBot="1" x14ac:dyDescent="0.35">
      <c r="A26" s="1" t="s">
        <v>10</v>
      </c>
      <c r="B26" s="2">
        <v>4.5999999999999996</v>
      </c>
      <c r="C26" s="2">
        <v>4.3</v>
      </c>
      <c r="D26" s="2">
        <v>4.2</v>
      </c>
      <c r="E26" s="2">
        <v>4.3</v>
      </c>
      <c r="F26" s="2">
        <v>4.5</v>
      </c>
      <c r="G26" s="2">
        <v>4.5999999999999996</v>
      </c>
      <c r="H26" s="2">
        <v>4.7</v>
      </c>
      <c r="I26" s="2">
        <v>4.7</v>
      </c>
      <c r="J26" s="2">
        <v>4.4000000000000004</v>
      </c>
      <c r="K26" s="2">
        <v>4.0999999999999996</v>
      </c>
      <c r="L26" s="2">
        <v>4</v>
      </c>
      <c r="M26" s="2">
        <v>3.7</v>
      </c>
      <c r="N26" s="2">
        <v>3.4</v>
      </c>
      <c r="O26" s="2">
        <v>2.7</v>
      </c>
      <c r="P26" s="2">
        <v>2</v>
      </c>
      <c r="Q26" s="2">
        <v>1.4</v>
      </c>
      <c r="R26" s="2">
        <v>0.9</v>
      </c>
      <c r="S26" s="2">
        <v>0.5</v>
      </c>
      <c r="T26" s="2">
        <v>0.3</v>
      </c>
      <c r="U26" s="2">
        <v>0.3</v>
      </c>
      <c r="V26" s="2">
        <v>0.4</v>
      </c>
      <c r="W26" s="2">
        <v>0.5</v>
      </c>
      <c r="X26" s="2">
        <v>0.3</v>
      </c>
      <c r="Y26" s="2">
        <v>0.4</v>
      </c>
      <c r="Z26" s="2">
        <v>0.3</v>
      </c>
      <c r="AA26" s="2">
        <v>0</v>
      </c>
      <c r="AB26" s="2">
        <v>-0.1</v>
      </c>
      <c r="AC26" s="2">
        <v>-0.4</v>
      </c>
      <c r="AD26" s="2">
        <v>-0.7</v>
      </c>
      <c r="AE26" s="2">
        <v>-1.1000000000000001</v>
      </c>
      <c r="AF26" s="2"/>
      <c r="AG26" s="7" t="s">
        <v>68</v>
      </c>
    </row>
    <row r="27" spans="1:33" ht="18" thickTop="1" thickBot="1" x14ac:dyDescent="0.35">
      <c r="A27" s="1" t="s">
        <v>11</v>
      </c>
      <c r="B27" s="2">
        <v>-1.5</v>
      </c>
      <c r="C27" s="2">
        <v>-1.9</v>
      </c>
      <c r="D27" s="2">
        <v>-2.1</v>
      </c>
      <c r="E27" s="2">
        <v>-2.4</v>
      </c>
      <c r="F27" s="2">
        <v>-2.2000000000000002</v>
      </c>
      <c r="G27" s="2">
        <v>-2.1</v>
      </c>
      <c r="H27" s="2">
        <v>-2.1</v>
      </c>
      <c r="I27" s="2">
        <v>-2.1</v>
      </c>
      <c r="J27" s="2">
        <v>-2</v>
      </c>
      <c r="K27" s="2">
        <v>-2.4</v>
      </c>
      <c r="L27" s="2">
        <v>-2.6</v>
      </c>
      <c r="M27" s="2">
        <v>-2.9</v>
      </c>
      <c r="N27" s="2">
        <v>-3.2</v>
      </c>
      <c r="O27" s="2">
        <v>-3.4</v>
      </c>
      <c r="P27" s="2">
        <v>-3.5</v>
      </c>
      <c r="Q27" s="2">
        <v>-3.9</v>
      </c>
      <c r="R27" s="2">
        <v>-4</v>
      </c>
      <c r="S27" s="2">
        <v>-4</v>
      </c>
      <c r="T27" s="2">
        <v>-4</v>
      </c>
      <c r="U27" s="2">
        <v>-3.9</v>
      </c>
      <c r="V27" s="2">
        <v>-3.8</v>
      </c>
      <c r="W27" s="2">
        <v>-3.9</v>
      </c>
      <c r="X27" s="2">
        <v>-4</v>
      </c>
      <c r="Y27" s="2">
        <v>-4.2</v>
      </c>
      <c r="Z27" s="2">
        <v>-4.7</v>
      </c>
      <c r="AA27" s="2">
        <v>-4.8</v>
      </c>
      <c r="AB27" s="2">
        <v>-5.0999999999999996</v>
      </c>
      <c r="AC27" s="2">
        <v>-5.4</v>
      </c>
      <c r="AD27" s="2">
        <v>-5.5</v>
      </c>
      <c r="AE27" s="2">
        <v>-5.4</v>
      </c>
      <c r="AF27" s="2">
        <v>-5.5</v>
      </c>
      <c r="AG27" s="7" t="s">
        <v>68</v>
      </c>
    </row>
    <row r="28" spans="1:33" ht="17.25" thickBot="1" x14ac:dyDescent="0.35">
      <c r="AG28" s="7" t="s">
        <v>68</v>
      </c>
    </row>
    <row r="29" spans="1:33" ht="18" thickTop="1" thickBot="1" x14ac:dyDescent="0.35">
      <c r="A29" s="1" t="s">
        <v>45</v>
      </c>
      <c r="B29" s="2" t="s">
        <v>12</v>
      </c>
      <c r="C29" s="2" t="s">
        <v>13</v>
      </c>
      <c r="D29" s="2" t="s">
        <v>14</v>
      </c>
      <c r="E29" s="2" t="s">
        <v>15</v>
      </c>
      <c r="F29" s="2" t="s">
        <v>16</v>
      </c>
      <c r="G29" s="2" t="s">
        <v>17</v>
      </c>
      <c r="H29" s="2" t="s">
        <v>18</v>
      </c>
      <c r="I29" s="2" t="s">
        <v>19</v>
      </c>
      <c r="J29" s="2" t="s">
        <v>20</v>
      </c>
      <c r="K29" s="2" t="s">
        <v>21</v>
      </c>
      <c r="L29" s="2" t="s">
        <v>22</v>
      </c>
      <c r="M29" s="2" t="s">
        <v>23</v>
      </c>
      <c r="N29" s="2" t="s">
        <v>24</v>
      </c>
      <c r="O29" s="2" t="s">
        <v>25</v>
      </c>
      <c r="P29" s="2" t="s">
        <v>26</v>
      </c>
      <c r="Q29" s="2" t="s">
        <v>27</v>
      </c>
      <c r="R29" s="2" t="s">
        <v>28</v>
      </c>
      <c r="S29" s="2" t="s">
        <v>29</v>
      </c>
      <c r="T29" s="2" t="s">
        <v>30</v>
      </c>
      <c r="U29" s="2" t="s">
        <v>31</v>
      </c>
      <c r="V29" s="2" t="s">
        <v>32</v>
      </c>
      <c r="W29" s="2" t="s">
        <v>33</v>
      </c>
      <c r="X29" s="2" t="s">
        <v>34</v>
      </c>
      <c r="Y29" s="2" t="s">
        <v>35</v>
      </c>
      <c r="Z29" s="2" t="s">
        <v>36</v>
      </c>
      <c r="AA29" s="2" t="s">
        <v>37</v>
      </c>
      <c r="AB29" s="2" t="s">
        <v>38</v>
      </c>
      <c r="AC29" s="2" t="s">
        <v>39</v>
      </c>
      <c r="AD29" s="2" t="s">
        <v>40</v>
      </c>
      <c r="AE29" s="2" t="s">
        <v>41</v>
      </c>
      <c r="AF29" s="2" t="s">
        <v>42</v>
      </c>
      <c r="AG29" s="7" t="s">
        <v>68</v>
      </c>
    </row>
    <row r="30" spans="1:33" ht="18" thickTop="1" thickBot="1" x14ac:dyDescent="0.35">
      <c r="A30" s="1" t="s">
        <v>0</v>
      </c>
      <c r="B30" s="2">
        <v>4.2</v>
      </c>
      <c r="C30" s="2">
        <v>4.5999999999999996</v>
      </c>
      <c r="D30" s="2">
        <v>4.5</v>
      </c>
      <c r="E30" s="2">
        <v>4.5</v>
      </c>
      <c r="F30" s="2">
        <v>4.5</v>
      </c>
      <c r="G30" s="2">
        <v>4.4000000000000004</v>
      </c>
      <c r="H30" s="2">
        <v>4.0999999999999996</v>
      </c>
      <c r="I30" s="2">
        <v>4.2</v>
      </c>
      <c r="J30" s="2">
        <v>4.3</v>
      </c>
      <c r="K30" s="2">
        <v>4.4000000000000004</v>
      </c>
      <c r="L30" s="2">
        <v>4.5</v>
      </c>
      <c r="M30" s="2">
        <v>4.7</v>
      </c>
      <c r="N30" s="2">
        <v>4.5999999999999996</v>
      </c>
      <c r="O30" s="2">
        <v>4.5999999999999996</v>
      </c>
      <c r="P30" s="2">
        <v>4.7</v>
      </c>
      <c r="Q30" s="2">
        <v>4.7</v>
      </c>
      <c r="R30" s="2">
        <v>4.9000000000000004</v>
      </c>
      <c r="S30" s="2">
        <v>5.0999999999999996</v>
      </c>
      <c r="T30" s="2">
        <v>5.0999999999999996</v>
      </c>
      <c r="U30" s="2">
        <v>5.2</v>
      </c>
      <c r="V30" s="2">
        <v>5.0999999999999996</v>
      </c>
      <c r="W30" s="2">
        <v>5.0999999999999996</v>
      </c>
      <c r="X30" s="2">
        <v>5.3</v>
      </c>
      <c r="Y30" s="2">
        <v>5.4</v>
      </c>
      <c r="Z30" s="2">
        <v>5.6</v>
      </c>
      <c r="AA30" s="2">
        <v>5.9</v>
      </c>
      <c r="AB30" s="2">
        <v>5.8</v>
      </c>
      <c r="AC30" s="2">
        <v>5.6</v>
      </c>
      <c r="AD30" s="2">
        <v>5.6</v>
      </c>
      <c r="AE30" s="2">
        <v>5.8</v>
      </c>
      <c r="AF30" s="2">
        <v>5.7</v>
      </c>
      <c r="AG30" s="7" t="s">
        <v>68</v>
      </c>
    </row>
    <row r="31" spans="1:33" ht="18" thickTop="1" thickBot="1" x14ac:dyDescent="0.35">
      <c r="A31" s="1" t="s">
        <v>1</v>
      </c>
      <c r="B31" s="2">
        <v>6</v>
      </c>
      <c r="C31" s="2">
        <v>6</v>
      </c>
      <c r="D31" s="2">
        <v>6.2</v>
      </c>
      <c r="E31" s="2">
        <v>6.2</v>
      </c>
      <c r="F31" s="2">
        <v>6.1</v>
      </c>
      <c r="G31" s="2">
        <v>5.8</v>
      </c>
      <c r="H31" s="2">
        <v>5.8</v>
      </c>
      <c r="I31" s="2">
        <v>5.6</v>
      </c>
      <c r="J31" s="2">
        <v>5.4</v>
      </c>
      <c r="K31" s="2">
        <v>5.6</v>
      </c>
      <c r="L31" s="2">
        <v>5.7</v>
      </c>
      <c r="M31" s="2">
        <v>5.8</v>
      </c>
      <c r="N31" s="2">
        <v>5.7</v>
      </c>
      <c r="O31" s="2">
        <v>5.9</v>
      </c>
      <c r="P31" s="2">
        <v>5.8</v>
      </c>
      <c r="Q31" s="2">
        <v>5.8</v>
      </c>
      <c r="R31" s="2">
        <v>6.1</v>
      </c>
      <c r="S31" s="2">
        <v>6.4</v>
      </c>
      <c r="T31" s="2">
        <v>6.4</v>
      </c>
      <c r="U31" s="2">
        <v>6.2</v>
      </c>
      <c r="V31" s="2">
        <v>6.1</v>
      </c>
      <c r="W31" s="2">
        <v>6</v>
      </c>
      <c r="X31" s="2">
        <v>5.7</v>
      </c>
      <c r="Y31" s="2">
        <v>5.7</v>
      </c>
      <c r="Z31" s="2">
        <v>6.1</v>
      </c>
      <c r="AA31" s="2">
        <v>6.2</v>
      </c>
      <c r="AB31" s="2">
        <v>6.2</v>
      </c>
      <c r="AC31" s="2">
        <v>6.3</v>
      </c>
      <c r="AD31" s="2">
        <v>6.4</v>
      </c>
      <c r="AE31" s="2"/>
      <c r="AF31" s="2"/>
      <c r="AG31" s="7" t="s">
        <v>68</v>
      </c>
    </row>
    <row r="32" spans="1:33" ht="18" thickTop="1" thickBot="1" x14ac:dyDescent="0.35">
      <c r="A32" s="1" t="s">
        <v>2</v>
      </c>
      <c r="B32" s="2">
        <v>6.4</v>
      </c>
      <c r="C32" s="2">
        <v>6.2</v>
      </c>
      <c r="D32" s="2">
        <v>6.2</v>
      </c>
      <c r="E32" s="2">
        <v>6.1</v>
      </c>
      <c r="F32" s="2">
        <v>6.3</v>
      </c>
      <c r="G32" s="2">
        <v>6.4</v>
      </c>
      <c r="H32" s="2">
        <v>6.4</v>
      </c>
      <c r="I32" s="2">
        <v>6.4</v>
      </c>
      <c r="J32" s="2">
        <v>6.5</v>
      </c>
      <c r="K32" s="2">
        <v>6.4</v>
      </c>
      <c r="L32" s="2">
        <v>6.4</v>
      </c>
      <c r="M32" s="2">
        <v>6.1</v>
      </c>
      <c r="N32" s="2">
        <v>6.3</v>
      </c>
      <c r="O32" s="2">
        <v>6.1</v>
      </c>
      <c r="P32" s="2">
        <v>6.1</v>
      </c>
      <c r="Q32" s="2">
        <v>6.2</v>
      </c>
      <c r="R32" s="2">
        <v>6.6</v>
      </c>
      <c r="S32" s="2">
        <v>6.7</v>
      </c>
      <c r="T32" s="2">
        <v>6.9</v>
      </c>
      <c r="U32" s="2">
        <v>7</v>
      </c>
      <c r="V32" s="2">
        <v>6.8</v>
      </c>
      <c r="W32" s="2">
        <v>6.4</v>
      </c>
      <c r="X32" s="2">
        <v>6.4</v>
      </c>
      <c r="Y32" s="2">
        <v>6.6</v>
      </c>
      <c r="Z32" s="2">
        <v>6.6</v>
      </c>
      <c r="AA32" s="2">
        <v>6.7</v>
      </c>
      <c r="AB32" s="2">
        <v>7.1</v>
      </c>
      <c r="AC32" s="2">
        <v>7</v>
      </c>
      <c r="AD32" s="2">
        <v>7</v>
      </c>
      <c r="AE32" s="2">
        <v>6.9</v>
      </c>
      <c r="AF32" s="2">
        <v>7.1</v>
      </c>
      <c r="AG32" s="7" t="s">
        <v>68</v>
      </c>
    </row>
    <row r="33" spans="1:33" ht="18" thickTop="1" thickBot="1" x14ac:dyDescent="0.35">
      <c r="A33" s="1" t="s">
        <v>3</v>
      </c>
      <c r="B33" s="2">
        <v>7</v>
      </c>
      <c r="C33" s="2">
        <v>7.5</v>
      </c>
      <c r="D33" s="2">
        <v>7.7</v>
      </c>
      <c r="E33" s="2">
        <v>7.6</v>
      </c>
      <c r="F33" s="2">
        <v>7.4</v>
      </c>
      <c r="G33" s="2">
        <v>7.5</v>
      </c>
      <c r="H33" s="2">
        <v>7</v>
      </c>
      <c r="I33" s="2">
        <v>6.7</v>
      </c>
      <c r="J33" s="2">
        <v>6.9</v>
      </c>
      <c r="K33" s="2">
        <v>6.8</v>
      </c>
      <c r="L33" s="2">
        <v>6.8</v>
      </c>
      <c r="M33" s="2">
        <v>7.2</v>
      </c>
      <c r="N33" s="2">
        <v>7.4</v>
      </c>
      <c r="O33" s="2">
        <v>7.6</v>
      </c>
      <c r="P33" s="2">
        <v>7.8</v>
      </c>
      <c r="Q33" s="2">
        <v>7.7</v>
      </c>
      <c r="R33" s="2">
        <v>7.6</v>
      </c>
      <c r="S33" s="2">
        <v>7.5</v>
      </c>
      <c r="T33" s="2">
        <v>7.3</v>
      </c>
      <c r="U33" s="2">
        <v>7</v>
      </c>
      <c r="V33" s="2">
        <v>7.2</v>
      </c>
      <c r="W33" s="2">
        <v>7.4</v>
      </c>
      <c r="X33" s="2">
        <v>7.4</v>
      </c>
      <c r="Y33" s="2">
        <v>7.5</v>
      </c>
      <c r="Z33" s="2">
        <v>7.9</v>
      </c>
      <c r="AA33" s="2">
        <v>7.7</v>
      </c>
      <c r="AB33" s="2">
        <v>7.4</v>
      </c>
      <c r="AC33" s="2">
        <v>7.2</v>
      </c>
      <c r="AD33" s="2">
        <v>7.2</v>
      </c>
      <c r="AE33" s="2">
        <v>7.2</v>
      </c>
      <c r="AF33" s="2"/>
      <c r="AG33" s="7" t="s">
        <v>68</v>
      </c>
    </row>
    <row r="34" spans="1:33" ht="18" thickTop="1" thickBot="1" x14ac:dyDescent="0.35">
      <c r="A34" s="1" t="s">
        <v>4</v>
      </c>
      <c r="B34" s="2">
        <v>7.2</v>
      </c>
      <c r="C34" s="2">
        <v>7.4</v>
      </c>
      <c r="D34" s="2">
        <v>7.7</v>
      </c>
      <c r="E34" s="2">
        <v>7.6</v>
      </c>
      <c r="F34" s="2">
        <v>7.4</v>
      </c>
      <c r="G34" s="2">
        <v>7.6</v>
      </c>
      <c r="H34" s="2">
        <v>7.5</v>
      </c>
      <c r="I34" s="2">
        <v>7.1</v>
      </c>
      <c r="J34" s="2">
        <v>7.2</v>
      </c>
      <c r="K34" s="2">
        <v>7.1</v>
      </c>
      <c r="L34" s="2">
        <v>6.8</v>
      </c>
      <c r="M34" s="2">
        <v>6.9</v>
      </c>
      <c r="N34" s="2">
        <v>6.8</v>
      </c>
      <c r="O34" s="2">
        <v>6.9</v>
      </c>
      <c r="P34" s="2">
        <v>7.2</v>
      </c>
      <c r="Q34" s="2">
        <v>7.3</v>
      </c>
      <c r="R34" s="2">
        <v>7</v>
      </c>
      <c r="S34" s="2">
        <v>7.5</v>
      </c>
      <c r="T34" s="2">
        <v>7.7</v>
      </c>
      <c r="U34" s="2">
        <v>7.8</v>
      </c>
      <c r="V34" s="2">
        <v>7.9</v>
      </c>
      <c r="W34" s="2">
        <v>8.1</v>
      </c>
      <c r="X34" s="2">
        <v>7.8</v>
      </c>
      <c r="Y34" s="2">
        <v>7.7</v>
      </c>
      <c r="Z34" s="2">
        <v>7.7</v>
      </c>
      <c r="AA34" s="2">
        <v>7.7</v>
      </c>
      <c r="AB34" s="2">
        <v>7.9</v>
      </c>
      <c r="AC34" s="2">
        <v>8</v>
      </c>
      <c r="AD34" s="2">
        <v>8.1999999999999993</v>
      </c>
      <c r="AE34" s="2">
        <v>7.9</v>
      </c>
      <c r="AF34" s="2">
        <v>7.9</v>
      </c>
      <c r="AG34" s="7" t="s">
        <v>68</v>
      </c>
    </row>
    <row r="35" spans="1:33" ht="18" thickTop="1" thickBot="1" x14ac:dyDescent="0.35">
      <c r="A35" s="1" t="s">
        <v>5</v>
      </c>
      <c r="B35" s="2">
        <v>7.7</v>
      </c>
      <c r="C35" s="2">
        <v>7.9</v>
      </c>
      <c r="D35" s="2">
        <v>7.7</v>
      </c>
      <c r="E35" s="2">
        <v>7.9</v>
      </c>
      <c r="F35" s="2">
        <v>7.9</v>
      </c>
      <c r="G35" s="2">
        <v>7.7</v>
      </c>
      <c r="H35" s="2">
        <v>7.5</v>
      </c>
      <c r="I35" s="2">
        <v>7.2</v>
      </c>
      <c r="J35" s="2">
        <v>7.2</v>
      </c>
      <c r="K35" s="2">
        <v>7</v>
      </c>
      <c r="L35" s="2">
        <v>7.1</v>
      </c>
      <c r="M35" s="2">
        <v>7.1</v>
      </c>
      <c r="N35" s="2">
        <v>7.1</v>
      </c>
      <c r="O35" s="2">
        <v>7.1</v>
      </c>
      <c r="P35" s="2">
        <v>6.9</v>
      </c>
      <c r="Q35" s="2">
        <v>6.8</v>
      </c>
      <c r="R35" s="2">
        <v>6.6</v>
      </c>
      <c r="S35" s="2">
        <v>6.2</v>
      </c>
      <c r="T35" s="2">
        <v>6</v>
      </c>
      <c r="U35" s="2">
        <v>5.7</v>
      </c>
      <c r="V35" s="2">
        <v>5.5</v>
      </c>
      <c r="W35" s="2">
        <v>5.4</v>
      </c>
      <c r="X35" s="2">
        <v>5.3</v>
      </c>
      <c r="Y35" s="2">
        <v>5.2</v>
      </c>
      <c r="Z35" s="2">
        <v>5.2</v>
      </c>
      <c r="AA35" s="2">
        <v>5.2</v>
      </c>
      <c r="AB35" s="2">
        <v>5.0999999999999996</v>
      </c>
      <c r="AC35" s="2">
        <v>5</v>
      </c>
      <c r="AD35" s="2">
        <v>4.7</v>
      </c>
      <c r="AE35" s="2">
        <v>4.4000000000000004</v>
      </c>
      <c r="AF35" s="2"/>
      <c r="AG35" s="7" t="s">
        <v>68</v>
      </c>
    </row>
    <row r="36" spans="1:33" ht="18" thickTop="1" thickBot="1" x14ac:dyDescent="0.35">
      <c r="A36" s="1" t="s">
        <v>6</v>
      </c>
      <c r="B36" s="2">
        <v>4.2</v>
      </c>
      <c r="C36" s="2">
        <v>4.0999999999999996</v>
      </c>
      <c r="D36" s="2">
        <v>4.3</v>
      </c>
      <c r="E36" s="2">
        <v>4.5999999999999996</v>
      </c>
      <c r="F36" s="2">
        <v>5</v>
      </c>
      <c r="G36" s="2">
        <v>5</v>
      </c>
      <c r="H36" s="2">
        <v>5.0999999999999996</v>
      </c>
      <c r="I36" s="2">
        <v>4.7</v>
      </c>
      <c r="J36" s="2">
        <v>4.0999999999999996</v>
      </c>
      <c r="K36" s="2">
        <v>3.8</v>
      </c>
      <c r="L36" s="2">
        <v>3.7</v>
      </c>
      <c r="M36" s="2">
        <v>3.7</v>
      </c>
      <c r="N36" s="2">
        <v>3.6</v>
      </c>
      <c r="O36" s="2">
        <v>3.8</v>
      </c>
      <c r="P36" s="2">
        <v>4.0999999999999996</v>
      </c>
      <c r="Q36" s="2">
        <v>4.5</v>
      </c>
      <c r="R36" s="2">
        <v>4.5</v>
      </c>
      <c r="S36" s="2">
        <v>4.8</v>
      </c>
      <c r="T36" s="2">
        <v>4.9000000000000004</v>
      </c>
      <c r="U36" s="2">
        <v>5</v>
      </c>
      <c r="V36" s="2">
        <v>4.8</v>
      </c>
      <c r="W36" s="2">
        <v>4.7</v>
      </c>
      <c r="X36" s="2">
        <v>4.7</v>
      </c>
      <c r="Y36" s="2">
        <v>4.9000000000000004</v>
      </c>
      <c r="Z36" s="2">
        <v>4.8</v>
      </c>
      <c r="AA36" s="2">
        <v>4.8</v>
      </c>
      <c r="AB36" s="2">
        <v>5</v>
      </c>
      <c r="AC36" s="2">
        <v>5.4</v>
      </c>
      <c r="AD36" s="2">
        <v>5.6</v>
      </c>
      <c r="AE36" s="2">
        <v>5.8</v>
      </c>
      <c r="AF36" s="2">
        <v>6.1</v>
      </c>
      <c r="AG36" s="7" t="s">
        <v>68</v>
      </c>
    </row>
    <row r="37" spans="1:33" ht="18" thickTop="1" thickBot="1" x14ac:dyDescent="0.35">
      <c r="A37" s="1" t="s">
        <v>7</v>
      </c>
      <c r="B37" s="2">
        <v>6.2</v>
      </c>
      <c r="C37" s="2">
        <v>6.3</v>
      </c>
      <c r="D37" s="2">
        <v>6.4</v>
      </c>
      <c r="E37" s="2">
        <v>6.6</v>
      </c>
      <c r="F37" s="2">
        <v>6.5</v>
      </c>
      <c r="G37" s="2">
        <v>6.6</v>
      </c>
      <c r="H37" s="2">
        <v>6.6</v>
      </c>
      <c r="I37" s="2">
        <v>6.5</v>
      </c>
      <c r="J37" s="2">
        <v>6.6</v>
      </c>
      <c r="K37" s="2">
        <v>6.6</v>
      </c>
      <c r="L37" s="2">
        <v>6.7</v>
      </c>
      <c r="M37" s="2">
        <v>6.6</v>
      </c>
      <c r="N37" s="2">
        <v>6.4</v>
      </c>
      <c r="O37" s="2">
        <v>6.1</v>
      </c>
      <c r="P37" s="2">
        <v>6.1</v>
      </c>
      <c r="Q37" s="2">
        <v>5.9</v>
      </c>
      <c r="R37" s="2">
        <v>5.8</v>
      </c>
      <c r="S37" s="2">
        <v>5.7</v>
      </c>
      <c r="T37" s="2">
        <v>5.7</v>
      </c>
      <c r="U37" s="2">
        <v>5.6</v>
      </c>
      <c r="V37" s="2">
        <v>5.6</v>
      </c>
      <c r="W37" s="2">
        <v>5.4</v>
      </c>
      <c r="X37" s="2">
        <v>5.3</v>
      </c>
      <c r="Y37" s="2">
        <v>5.0999999999999996</v>
      </c>
      <c r="Z37" s="2">
        <v>4.9000000000000004</v>
      </c>
      <c r="AA37" s="2">
        <v>5</v>
      </c>
      <c r="AB37" s="2">
        <v>5.0999999999999996</v>
      </c>
      <c r="AC37" s="2">
        <v>5.3</v>
      </c>
      <c r="AD37" s="2">
        <v>5.4</v>
      </c>
      <c r="AE37" s="2">
        <v>5.8</v>
      </c>
      <c r="AF37" s="2">
        <v>5.4</v>
      </c>
      <c r="AG37" s="7" t="s">
        <v>68</v>
      </c>
    </row>
    <row r="38" spans="1:33" ht="18" thickTop="1" thickBot="1" x14ac:dyDescent="0.35">
      <c r="A38" s="1" t="s">
        <v>8</v>
      </c>
      <c r="B38" s="2">
        <v>5.4</v>
      </c>
      <c r="C38" s="2">
        <v>5.5</v>
      </c>
      <c r="D38" s="2">
        <v>5.5</v>
      </c>
      <c r="E38" s="2">
        <v>5.5</v>
      </c>
      <c r="F38" s="2">
        <v>6.1</v>
      </c>
      <c r="G38" s="2">
        <v>6.3</v>
      </c>
      <c r="H38" s="2">
        <v>6.2</v>
      </c>
      <c r="I38" s="2">
        <v>6.3</v>
      </c>
      <c r="J38" s="2">
        <v>6</v>
      </c>
      <c r="K38" s="2">
        <v>5.8</v>
      </c>
      <c r="L38" s="2">
        <v>5.7</v>
      </c>
      <c r="M38" s="2">
        <v>5.8</v>
      </c>
      <c r="N38" s="2">
        <v>6.1</v>
      </c>
      <c r="O38" s="2">
        <v>6.5</v>
      </c>
      <c r="P38" s="2">
        <v>6.6</v>
      </c>
      <c r="Q38" s="2">
        <v>6.8</v>
      </c>
      <c r="R38" s="2">
        <v>7</v>
      </c>
      <c r="S38" s="2">
        <v>6.6</v>
      </c>
      <c r="T38" s="2">
        <v>6.5</v>
      </c>
      <c r="U38" s="2">
        <v>6.7</v>
      </c>
      <c r="V38" s="2">
        <v>6.6</v>
      </c>
      <c r="W38" s="2">
        <v>6.4</v>
      </c>
      <c r="X38" s="2">
        <v>6.7</v>
      </c>
      <c r="Y38" s="2">
        <v>6.9</v>
      </c>
      <c r="Z38" s="2">
        <v>6.6</v>
      </c>
      <c r="AA38" s="2">
        <v>6.4</v>
      </c>
      <c r="AB38" s="2">
        <v>6.6</v>
      </c>
      <c r="AC38" s="2">
        <v>6.6</v>
      </c>
      <c r="AD38" s="2">
        <v>6.5</v>
      </c>
      <c r="AE38" s="2">
        <v>6.4</v>
      </c>
      <c r="AF38" s="2"/>
      <c r="AG38" s="7" t="s">
        <v>68</v>
      </c>
    </row>
    <row r="39" spans="1:33" ht="18" thickTop="1" thickBot="1" x14ac:dyDescent="0.35">
      <c r="A39" s="1" t="s">
        <v>9</v>
      </c>
      <c r="B39" s="2">
        <v>6.6</v>
      </c>
      <c r="C39" s="2">
        <v>6.5</v>
      </c>
      <c r="D39" s="2">
        <v>6.5</v>
      </c>
      <c r="E39" s="2">
        <v>6.8</v>
      </c>
      <c r="F39" s="2">
        <v>6.9</v>
      </c>
      <c r="G39" s="2">
        <v>7</v>
      </c>
      <c r="H39" s="2">
        <v>7.2</v>
      </c>
      <c r="I39" s="2">
        <v>7.2</v>
      </c>
      <c r="J39" s="2">
        <v>6.9</v>
      </c>
      <c r="K39" s="2">
        <v>6.9</v>
      </c>
      <c r="L39" s="2">
        <v>6.6</v>
      </c>
      <c r="M39" s="2">
        <v>6.5</v>
      </c>
      <c r="N39" s="2">
        <v>6.5</v>
      </c>
      <c r="O39" s="2">
        <v>6.4</v>
      </c>
      <c r="P39" s="2">
        <v>6.5</v>
      </c>
      <c r="Q39" s="2">
        <v>6.6</v>
      </c>
      <c r="R39" s="2">
        <v>6.4</v>
      </c>
      <c r="S39" s="2">
        <v>6.5</v>
      </c>
      <c r="T39" s="2">
        <v>6.6</v>
      </c>
      <c r="U39" s="2">
        <v>6.6</v>
      </c>
      <c r="V39" s="2">
        <v>6.6</v>
      </c>
      <c r="W39" s="2">
        <v>6.6</v>
      </c>
      <c r="X39" s="2">
        <v>6.5</v>
      </c>
      <c r="Y39" s="2">
        <v>6.6</v>
      </c>
      <c r="Z39" s="2">
        <v>6.7</v>
      </c>
      <c r="AA39" s="2">
        <v>6.4</v>
      </c>
      <c r="AB39" s="2">
        <v>6.4</v>
      </c>
      <c r="AC39" s="2">
        <v>6.5</v>
      </c>
      <c r="AD39" s="2">
        <v>6.1</v>
      </c>
      <c r="AE39" s="2">
        <v>5.8</v>
      </c>
      <c r="AF39" s="2">
        <v>5.9</v>
      </c>
      <c r="AG39" s="7" t="s">
        <v>68</v>
      </c>
    </row>
    <row r="40" spans="1:33" ht="18" thickTop="1" thickBot="1" x14ac:dyDescent="0.35">
      <c r="A40" s="1" t="s">
        <v>10</v>
      </c>
      <c r="B40" s="2">
        <v>5.9</v>
      </c>
      <c r="C40" s="2">
        <v>5.7</v>
      </c>
      <c r="D40" s="2">
        <v>5.8</v>
      </c>
      <c r="E40" s="2">
        <v>5.8</v>
      </c>
      <c r="F40" s="2">
        <v>5.5</v>
      </c>
      <c r="G40" s="2">
        <v>5.3</v>
      </c>
      <c r="H40" s="2">
        <v>5</v>
      </c>
      <c r="I40" s="2">
        <v>4.7</v>
      </c>
      <c r="J40" s="2">
        <v>4.5999999999999996</v>
      </c>
      <c r="K40" s="2">
        <v>4.5999999999999996</v>
      </c>
      <c r="L40" s="2">
        <v>4.5</v>
      </c>
      <c r="M40" s="2">
        <v>4.5999999999999996</v>
      </c>
      <c r="N40" s="2">
        <v>4.5999999999999996</v>
      </c>
      <c r="O40" s="2">
        <v>4.8</v>
      </c>
      <c r="P40" s="2">
        <v>4.8</v>
      </c>
      <c r="Q40" s="2">
        <v>4.9000000000000004</v>
      </c>
      <c r="R40" s="2">
        <v>4.7</v>
      </c>
      <c r="S40" s="2">
        <v>5</v>
      </c>
      <c r="T40" s="2">
        <v>4.8</v>
      </c>
      <c r="U40" s="2">
        <v>5</v>
      </c>
      <c r="V40" s="2">
        <v>4.9000000000000004</v>
      </c>
      <c r="W40" s="2">
        <v>4.9000000000000004</v>
      </c>
      <c r="X40" s="2">
        <v>5</v>
      </c>
      <c r="Y40" s="2">
        <v>4.9000000000000004</v>
      </c>
      <c r="Z40" s="2">
        <v>4.7</v>
      </c>
      <c r="AA40" s="2">
        <v>4.8</v>
      </c>
      <c r="AB40" s="2">
        <v>4.8</v>
      </c>
      <c r="AC40" s="2">
        <v>4.5999999999999996</v>
      </c>
      <c r="AD40" s="2">
        <v>4.7</v>
      </c>
      <c r="AE40" s="2">
        <v>4.7</v>
      </c>
      <c r="AF40" s="2"/>
      <c r="AG40" s="7" t="s">
        <v>68</v>
      </c>
    </row>
    <row r="41" spans="1:33" ht="18" thickTop="1" thickBot="1" x14ac:dyDescent="0.35">
      <c r="A41" s="1" t="s">
        <v>11</v>
      </c>
      <c r="B41" s="2">
        <v>4.8</v>
      </c>
      <c r="C41" s="2">
        <v>4.9000000000000004</v>
      </c>
      <c r="D41" s="2">
        <v>4.8</v>
      </c>
      <c r="E41" s="2">
        <v>4.8</v>
      </c>
      <c r="F41" s="2">
        <v>4.5999999999999996</v>
      </c>
      <c r="G41" s="2">
        <v>4.3</v>
      </c>
      <c r="H41" s="2">
        <v>4.4000000000000004</v>
      </c>
      <c r="I41" s="2">
        <v>4.2</v>
      </c>
      <c r="J41" s="2">
        <v>4.3</v>
      </c>
      <c r="K41" s="2">
        <v>4.5</v>
      </c>
      <c r="L41" s="2">
        <v>4.5</v>
      </c>
      <c r="M41" s="2">
        <v>4.5</v>
      </c>
      <c r="N41" s="2">
        <v>4.7</v>
      </c>
      <c r="O41" s="2">
        <v>4.5</v>
      </c>
      <c r="P41" s="2">
        <v>4.4000000000000004</v>
      </c>
      <c r="Q41" s="2">
        <v>4.5</v>
      </c>
      <c r="R41" s="2">
        <v>4.4000000000000004</v>
      </c>
      <c r="S41" s="2">
        <v>4.4000000000000004</v>
      </c>
      <c r="T41" s="2">
        <v>4.5</v>
      </c>
      <c r="U41" s="2">
        <v>4.5</v>
      </c>
      <c r="V41" s="2">
        <v>4.7</v>
      </c>
      <c r="W41" s="2">
        <v>4.7</v>
      </c>
      <c r="X41" s="2">
        <v>4.5999999999999996</v>
      </c>
      <c r="Y41" s="2">
        <v>4.9000000000000004</v>
      </c>
      <c r="Z41" s="2">
        <v>4.8</v>
      </c>
      <c r="AA41" s="2">
        <v>4.5999999999999996</v>
      </c>
      <c r="AB41" s="2">
        <v>4.7</v>
      </c>
      <c r="AC41" s="2">
        <v>4.5999999999999996</v>
      </c>
      <c r="AD41" s="2">
        <v>4.4000000000000004</v>
      </c>
      <c r="AE41" s="2">
        <v>4.4000000000000004</v>
      </c>
      <c r="AF41" s="2">
        <v>4.3</v>
      </c>
      <c r="AG41" s="7" t="s">
        <v>68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9"/>
  <sheetViews>
    <sheetView topLeftCell="F1" zoomScaleNormal="100" workbookViewId="0">
      <selection activeCell="N70" sqref="N70"/>
    </sheetView>
  </sheetViews>
  <sheetFormatPr defaultRowHeight="16.5" x14ac:dyDescent="0.3"/>
  <sheetData>
    <row r="1" spans="1:8" x14ac:dyDescent="0.3">
      <c r="A1" t="s">
        <v>83</v>
      </c>
      <c r="B1" t="s">
        <v>84</v>
      </c>
      <c r="C1" t="s">
        <v>85</v>
      </c>
      <c r="D1" t="s">
        <v>86</v>
      </c>
      <c r="F1" t="s">
        <v>135</v>
      </c>
      <c r="G1" t="s">
        <v>136</v>
      </c>
      <c r="H1" t="s">
        <v>137</v>
      </c>
    </row>
    <row r="2" spans="1:8" x14ac:dyDescent="0.3">
      <c r="A2">
        <v>3.2397300000000002</v>
      </c>
      <c r="B2">
        <v>-5.7991200000000003</v>
      </c>
      <c r="C2">
        <v>0</v>
      </c>
      <c r="D2">
        <v>77.857900000000001</v>
      </c>
      <c r="F2">
        <v>-1.34493</v>
      </c>
      <c r="G2">
        <v>-7.9328900000000004</v>
      </c>
      <c r="H2">
        <v>5.8757099999999998</v>
      </c>
    </row>
    <row r="3" spans="1:8" x14ac:dyDescent="0.3">
      <c r="A3">
        <v>2.9438</v>
      </c>
      <c r="B3">
        <v>-6.2650199999999998</v>
      </c>
      <c r="C3">
        <v>0</v>
      </c>
      <c r="D3">
        <v>76.484099999999998</v>
      </c>
      <c r="F3">
        <v>4.6471600000000004</v>
      </c>
      <c r="G3">
        <v>-7.2999900000000002</v>
      </c>
      <c r="H3">
        <v>0</v>
      </c>
    </row>
    <row r="4" spans="1:8" x14ac:dyDescent="0.3">
      <c r="A4">
        <v>-0.73931800000000003</v>
      </c>
      <c r="B4">
        <v>-5.1417400000000004</v>
      </c>
      <c r="C4">
        <v>0</v>
      </c>
      <c r="D4">
        <v>75.721900000000005</v>
      </c>
      <c r="F4">
        <v>2.22668</v>
      </c>
      <c r="G4">
        <v>-2.2418</v>
      </c>
      <c r="H4">
        <v>0</v>
      </c>
    </row>
    <row r="5" spans="1:8" x14ac:dyDescent="0.3">
      <c r="A5">
        <v>3.4224600000000001</v>
      </c>
      <c r="B5">
        <v>-6.0061299999999997</v>
      </c>
      <c r="C5">
        <v>0</v>
      </c>
      <c r="D5">
        <v>76.432599999999994</v>
      </c>
      <c r="F5">
        <v>4.6712600000000002</v>
      </c>
      <c r="G5">
        <v>-3.6095799999999998</v>
      </c>
      <c r="H5">
        <v>0</v>
      </c>
    </row>
    <row r="6" spans="1:8" x14ac:dyDescent="0.3">
      <c r="A6">
        <v>-2.1397200000000001</v>
      </c>
      <c r="B6">
        <v>-6.2594700000000003</v>
      </c>
      <c r="C6">
        <v>0</v>
      </c>
      <c r="D6">
        <v>73.852599999999995</v>
      </c>
      <c r="F6">
        <v>-0.67276000000000002</v>
      </c>
      <c r="G6">
        <v>-9.4427500000000002</v>
      </c>
      <c r="H6">
        <v>0</v>
      </c>
    </row>
    <row r="7" spans="1:8" x14ac:dyDescent="0.3">
      <c r="A7">
        <v>3.2935699999999999</v>
      </c>
      <c r="B7">
        <v>-5.92239</v>
      </c>
      <c r="C7">
        <v>0</v>
      </c>
      <c r="D7">
        <v>68.530799999999999</v>
      </c>
      <c r="F7">
        <v>-3.8278699999999999</v>
      </c>
      <c r="G7">
        <v>-3.8278699999999999</v>
      </c>
      <c r="H7">
        <v>0</v>
      </c>
    </row>
    <row r="8" spans="1:8" x14ac:dyDescent="0.3">
      <c r="A8">
        <v>3.85243</v>
      </c>
      <c r="B8">
        <v>-5.1713399999999998</v>
      </c>
      <c r="C8">
        <v>0</v>
      </c>
      <c r="D8">
        <v>72.420199999999994</v>
      </c>
      <c r="F8">
        <v>0.48204599999999997</v>
      </c>
      <c r="G8">
        <v>-13.3329</v>
      </c>
      <c r="H8">
        <v>0</v>
      </c>
    </row>
    <row r="9" spans="1:8" x14ac:dyDescent="0.3">
      <c r="A9">
        <v>2.70303</v>
      </c>
      <c r="B9">
        <v>-5.3108399999999998</v>
      </c>
      <c r="C9">
        <v>0</v>
      </c>
      <c r="D9">
        <v>73.141599999999997</v>
      </c>
      <c r="F9">
        <v>7.2094500000000004</v>
      </c>
      <c r="G9">
        <v>-8.8745899999999995</v>
      </c>
      <c r="H9">
        <v>0</v>
      </c>
    </row>
    <row r="10" spans="1:8" x14ac:dyDescent="0.3">
      <c r="A10">
        <v>2.7869199999999998</v>
      </c>
      <c r="B10">
        <v>-5.67028</v>
      </c>
      <c r="C10">
        <v>0</v>
      </c>
      <c r="D10">
        <v>74.176699999999997</v>
      </c>
      <c r="F10">
        <v>3.9855299999999998</v>
      </c>
      <c r="G10">
        <v>-17.158899999999999</v>
      </c>
      <c r="H10">
        <v>0</v>
      </c>
    </row>
    <row r="11" spans="1:8" x14ac:dyDescent="0.3">
      <c r="A11">
        <v>3.31806</v>
      </c>
      <c r="B11">
        <v>-6.2224500000000003</v>
      </c>
      <c r="C11">
        <v>0</v>
      </c>
      <c r="D11">
        <v>75.666600000000003</v>
      </c>
      <c r="F11">
        <v>5.5069800000000004</v>
      </c>
      <c r="G11">
        <v>-7.4939799999999996</v>
      </c>
      <c r="H11">
        <v>0</v>
      </c>
    </row>
    <row r="12" spans="1:8" x14ac:dyDescent="0.3">
      <c r="A12">
        <v>3.1882100000000002</v>
      </c>
      <c r="B12">
        <v>-6.4520900000000001</v>
      </c>
      <c r="C12">
        <v>0</v>
      </c>
      <c r="D12">
        <v>79.830600000000004</v>
      </c>
      <c r="F12">
        <v>1.7015499999999999</v>
      </c>
      <c r="G12">
        <v>-7.25495</v>
      </c>
      <c r="H12">
        <v>0</v>
      </c>
    </row>
    <row r="13" spans="1:8" x14ac:dyDescent="0.3">
      <c r="A13">
        <v>2.8755700000000002</v>
      </c>
      <c r="B13">
        <v>-6.2390100000000004</v>
      </c>
      <c r="C13">
        <v>0</v>
      </c>
      <c r="D13">
        <v>78.174800000000005</v>
      </c>
      <c r="F13">
        <v>11.591200000000001</v>
      </c>
      <c r="G13">
        <v>-2.1797599999999999</v>
      </c>
      <c r="H13">
        <v>0</v>
      </c>
    </row>
    <row r="14" spans="1:8" x14ac:dyDescent="0.3">
      <c r="A14">
        <v>1.97909</v>
      </c>
      <c r="B14">
        <v>-6.1030300000000004</v>
      </c>
      <c r="C14">
        <v>0</v>
      </c>
      <c r="D14">
        <v>77.229399999999998</v>
      </c>
      <c r="F14">
        <v>0.28179700000000002</v>
      </c>
      <c r="G14">
        <v>-5.0796599999999996</v>
      </c>
      <c r="H14">
        <v>0</v>
      </c>
    </row>
    <row r="15" spans="1:8" x14ac:dyDescent="0.3">
      <c r="A15">
        <v>2.6693199999999999</v>
      </c>
      <c r="B15">
        <v>-6.5206600000000003</v>
      </c>
      <c r="C15">
        <v>0</v>
      </c>
      <c r="D15">
        <v>79.060100000000006</v>
      </c>
      <c r="F15">
        <v>-0.65261400000000003</v>
      </c>
      <c r="G15">
        <v>-4.3325899999999997</v>
      </c>
      <c r="H15">
        <v>0</v>
      </c>
    </row>
    <row r="16" spans="1:8" x14ac:dyDescent="0.3">
      <c r="A16">
        <v>2.99743</v>
      </c>
      <c r="B16">
        <v>-5.0728600000000004</v>
      </c>
      <c r="C16">
        <v>0</v>
      </c>
      <c r="D16">
        <v>79.658299999999997</v>
      </c>
      <c r="F16">
        <v>13.823600000000001</v>
      </c>
      <c r="G16">
        <v>-8.2012499999999999</v>
      </c>
      <c r="H16">
        <v>0</v>
      </c>
    </row>
    <row r="17" spans="1:17" x14ac:dyDescent="0.3">
      <c r="A17">
        <v>3.2985099999999998</v>
      </c>
      <c r="B17">
        <v>-5.9524900000000001</v>
      </c>
      <c r="C17">
        <v>0</v>
      </c>
      <c r="D17">
        <v>82.168199999999999</v>
      </c>
      <c r="F17">
        <v>3.2610100000000002</v>
      </c>
      <c r="G17">
        <v>-5.31203</v>
      </c>
      <c r="H17">
        <v>0</v>
      </c>
    </row>
    <row r="18" spans="1:17" x14ac:dyDescent="0.3">
      <c r="A18">
        <v>3.18357</v>
      </c>
      <c r="B18">
        <v>-6.4378500000000001</v>
      </c>
      <c r="C18">
        <v>0</v>
      </c>
      <c r="D18">
        <v>85.831800000000001</v>
      </c>
      <c r="F18">
        <v>5.2586599999999999</v>
      </c>
      <c r="G18">
        <v>-12.960900000000001</v>
      </c>
      <c r="H18">
        <v>0</v>
      </c>
    </row>
    <row r="19" spans="1:17" x14ac:dyDescent="0.3">
      <c r="A19">
        <v>3.5125099999999998</v>
      </c>
      <c r="B19">
        <v>-6.7556399999999996</v>
      </c>
      <c r="C19">
        <v>0</v>
      </c>
      <c r="D19">
        <v>86.275899999999993</v>
      </c>
      <c r="F19">
        <v>1.2632000000000001</v>
      </c>
      <c r="G19">
        <v>-10.3431</v>
      </c>
      <c r="H19">
        <v>0</v>
      </c>
    </row>
    <row r="20" spans="1:17" x14ac:dyDescent="0.3">
      <c r="A20">
        <v>2.65951</v>
      </c>
      <c r="B20">
        <v>-6.1538399999999998</v>
      </c>
      <c r="C20">
        <v>0</v>
      </c>
      <c r="D20">
        <v>88.552899999999994</v>
      </c>
      <c r="F20">
        <v>6.6699799999999998</v>
      </c>
      <c r="G20">
        <v>-6.9771999999999998</v>
      </c>
      <c r="H20">
        <v>0</v>
      </c>
    </row>
    <row r="21" spans="1:17" x14ac:dyDescent="0.3">
      <c r="A21">
        <v>-1.589</v>
      </c>
      <c r="B21">
        <v>-7.1535599999999997</v>
      </c>
      <c r="C21">
        <v>0</v>
      </c>
      <c r="D21">
        <v>85.748000000000005</v>
      </c>
      <c r="F21">
        <v>-1.339</v>
      </c>
      <c r="G21">
        <v>-10.842000000000001</v>
      </c>
      <c r="H21">
        <v>0</v>
      </c>
    </row>
    <row r="22" spans="1:17" x14ac:dyDescent="0.3">
      <c r="A22">
        <v>-1.70261</v>
      </c>
      <c r="B22">
        <v>-6.2092000000000001</v>
      </c>
      <c r="C22">
        <v>0</v>
      </c>
      <c r="D22">
        <v>86.237899999999996</v>
      </c>
      <c r="F22">
        <v>2.50698</v>
      </c>
      <c r="G22">
        <v>-11.6897</v>
      </c>
      <c r="H22">
        <v>0</v>
      </c>
    </row>
    <row r="23" spans="1:17" x14ac:dyDescent="0.3">
      <c r="A23">
        <v>-2.3403900000000002</v>
      </c>
      <c r="B23">
        <v>-7.0810399999999998</v>
      </c>
      <c r="C23">
        <v>0</v>
      </c>
      <c r="D23">
        <v>89.518100000000004</v>
      </c>
      <c r="F23">
        <v>8.4622200000000003</v>
      </c>
      <c r="G23">
        <v>-7.7754399999999997</v>
      </c>
      <c r="H23">
        <v>0</v>
      </c>
      <c r="Q23">
        <f>253/30</f>
        <v>8.4333333333333336</v>
      </c>
    </row>
    <row r="24" spans="1:17" x14ac:dyDescent="0.3">
      <c r="A24">
        <v>2.3814500000000001</v>
      </c>
      <c r="B24">
        <v>-6.9950900000000003</v>
      </c>
      <c r="C24">
        <v>0</v>
      </c>
      <c r="D24">
        <v>91.911600000000007</v>
      </c>
      <c r="F24">
        <v>3.9623300000000001</v>
      </c>
      <c r="G24">
        <v>-2.7156600000000002</v>
      </c>
      <c r="H24">
        <v>0</v>
      </c>
    </row>
    <row r="25" spans="1:17" x14ac:dyDescent="0.3">
      <c r="A25">
        <v>1.7573000000000001</v>
      </c>
      <c r="B25">
        <v>-6.3583100000000004</v>
      </c>
      <c r="C25">
        <v>0</v>
      </c>
      <c r="D25">
        <v>94.570099999999996</v>
      </c>
      <c r="F25">
        <v>0.38189200000000001</v>
      </c>
      <c r="G25">
        <v>0.38189200000000001</v>
      </c>
      <c r="H25">
        <v>0</v>
      </c>
    </row>
    <row r="26" spans="1:17" x14ac:dyDescent="0.3">
      <c r="A26">
        <v>1.88045</v>
      </c>
      <c r="B26">
        <v>-7.5331999999999999</v>
      </c>
      <c r="C26">
        <v>0</v>
      </c>
      <c r="D26">
        <v>98.969300000000004</v>
      </c>
      <c r="F26">
        <v>2.0349400000000002</v>
      </c>
      <c r="G26">
        <v>-6.7984799999999996</v>
      </c>
      <c r="H26">
        <v>0</v>
      </c>
    </row>
    <row r="27" spans="1:17" x14ac:dyDescent="0.3">
      <c r="A27">
        <v>3.0662500000000001</v>
      </c>
      <c r="B27">
        <v>-7.2830599999999999</v>
      </c>
      <c r="C27">
        <v>0</v>
      </c>
      <c r="D27">
        <v>98.585400000000007</v>
      </c>
      <c r="F27">
        <v>7.9825699999999999</v>
      </c>
      <c r="G27">
        <v>-6.4729000000000001</v>
      </c>
      <c r="H27">
        <v>0</v>
      </c>
    </row>
    <row r="28" spans="1:17" x14ac:dyDescent="0.3">
      <c r="A28">
        <v>3.03525</v>
      </c>
      <c r="B28">
        <v>-7.54359</v>
      </c>
      <c r="C28">
        <v>0</v>
      </c>
      <c r="D28">
        <v>95.669399999999996</v>
      </c>
      <c r="F28">
        <v>5.5712400000000004</v>
      </c>
      <c r="G28">
        <v>-10.716100000000001</v>
      </c>
      <c r="H28">
        <v>0</v>
      </c>
    </row>
    <row r="29" spans="1:17" x14ac:dyDescent="0.3">
      <c r="A29">
        <v>2.7475000000000001</v>
      </c>
      <c r="B29">
        <v>-7.0241499999999997</v>
      </c>
      <c r="C29">
        <v>0</v>
      </c>
      <c r="D29">
        <v>95.974999999999994</v>
      </c>
      <c r="F29">
        <v>5.7531699999999999</v>
      </c>
      <c r="G29">
        <v>-10.659700000000001</v>
      </c>
      <c r="H29">
        <v>0</v>
      </c>
    </row>
    <row r="30" spans="1:17" x14ac:dyDescent="0.3">
      <c r="A30">
        <v>2.4393099999999999</v>
      </c>
      <c r="B30">
        <v>-6.6094400000000002</v>
      </c>
      <c r="C30">
        <v>0</v>
      </c>
      <c r="D30">
        <v>98.183899999999994</v>
      </c>
      <c r="F30">
        <v>0.85250899999999996</v>
      </c>
      <c r="G30">
        <v>-9.5264600000000002</v>
      </c>
      <c r="H30">
        <v>0</v>
      </c>
    </row>
    <row r="31" spans="1:17" x14ac:dyDescent="0.3">
      <c r="A31">
        <v>1.90649</v>
      </c>
      <c r="B31">
        <v>-7.8039100000000001</v>
      </c>
      <c r="C31">
        <v>0.96545000000000003</v>
      </c>
      <c r="D31">
        <v>51.838099999999997</v>
      </c>
      <c r="F31">
        <v>1.35999</v>
      </c>
      <c r="G31">
        <v>-4.3365499999999999</v>
      </c>
      <c r="H31">
        <v>0</v>
      </c>
    </row>
    <row r="32" spans="1:17" x14ac:dyDescent="0.3">
      <c r="A32">
        <v>3.1514500000000001</v>
      </c>
      <c r="B32">
        <v>-7.0832899999999999</v>
      </c>
      <c r="C32">
        <v>0</v>
      </c>
      <c r="D32">
        <v>102.717</v>
      </c>
      <c r="F32">
        <v>10.6173</v>
      </c>
      <c r="G32">
        <v>-3.99892</v>
      </c>
      <c r="H32">
        <v>0</v>
      </c>
    </row>
    <row r="33" spans="1:8" x14ac:dyDescent="0.3">
      <c r="A33">
        <v>0.30916399999999999</v>
      </c>
      <c r="B33">
        <v>-6.4572500000000002</v>
      </c>
      <c r="C33">
        <v>0</v>
      </c>
      <c r="D33">
        <v>106.791</v>
      </c>
      <c r="F33">
        <v>5.0414099999999999</v>
      </c>
      <c r="G33">
        <v>-8.7474399999999992</v>
      </c>
      <c r="H33">
        <v>0</v>
      </c>
    </row>
    <row r="34" spans="1:8" x14ac:dyDescent="0.3">
      <c r="A34">
        <v>4.47621</v>
      </c>
      <c r="B34">
        <v>-5.7916600000000003</v>
      </c>
      <c r="C34">
        <v>0</v>
      </c>
      <c r="D34">
        <v>104.008</v>
      </c>
      <c r="F34">
        <v>8.4773099999999992</v>
      </c>
      <c r="G34">
        <v>-8.2062200000000001</v>
      </c>
      <c r="H34">
        <v>0</v>
      </c>
    </row>
    <row r="35" spans="1:8" x14ac:dyDescent="0.3">
      <c r="A35">
        <v>5.98813</v>
      </c>
      <c r="B35">
        <v>-7.8841599999999996</v>
      </c>
      <c r="C35">
        <v>0</v>
      </c>
      <c r="D35">
        <v>102.547</v>
      </c>
      <c r="F35">
        <v>7.5401499999999997</v>
      </c>
      <c r="G35">
        <v>0.47795399999999999</v>
      </c>
      <c r="H35">
        <v>0</v>
      </c>
    </row>
    <row r="36" spans="1:8" x14ac:dyDescent="0.3">
      <c r="A36">
        <v>6.5272399999999999</v>
      </c>
      <c r="B36">
        <v>-7.6498200000000001</v>
      </c>
      <c r="C36">
        <v>0</v>
      </c>
      <c r="D36">
        <v>98.563100000000006</v>
      </c>
      <c r="F36">
        <v>-1.1895199999999999</v>
      </c>
      <c r="G36">
        <v>-1.1895199999999999</v>
      </c>
      <c r="H36">
        <v>0</v>
      </c>
    </row>
    <row r="37" spans="1:8" x14ac:dyDescent="0.3">
      <c r="A37">
        <v>0.26950499999999999</v>
      </c>
      <c r="B37">
        <v>-4.7058900000000001</v>
      </c>
      <c r="C37">
        <v>0</v>
      </c>
      <c r="D37">
        <v>98.564899999999994</v>
      </c>
      <c r="F37">
        <v>1.21604</v>
      </c>
      <c r="G37">
        <v>-10.717599999999999</v>
      </c>
      <c r="H37">
        <v>0</v>
      </c>
    </row>
    <row r="38" spans="1:8" x14ac:dyDescent="0.3">
      <c r="A38">
        <v>4.6917900000000001</v>
      </c>
      <c r="B38">
        <v>-3.9221499999999998</v>
      </c>
      <c r="C38">
        <v>0</v>
      </c>
      <c r="D38">
        <v>92.994200000000006</v>
      </c>
      <c r="F38">
        <v>7.0603199999999999</v>
      </c>
      <c r="G38">
        <v>-1.3479300000000001</v>
      </c>
      <c r="H38">
        <v>0</v>
      </c>
    </row>
    <row r="39" spans="1:8" x14ac:dyDescent="0.3">
      <c r="A39">
        <v>3.7194600000000002</v>
      </c>
      <c r="B39">
        <v>-5.5436100000000001</v>
      </c>
      <c r="C39">
        <v>0</v>
      </c>
      <c r="D39">
        <v>90.946100000000001</v>
      </c>
      <c r="F39">
        <v>-0.88676600000000005</v>
      </c>
      <c r="G39">
        <v>-7.9826800000000002</v>
      </c>
      <c r="H39">
        <v>0</v>
      </c>
    </row>
    <row r="40" spans="1:8" x14ac:dyDescent="0.3">
      <c r="A40">
        <v>2.4986700000000002</v>
      </c>
      <c r="B40">
        <v>-4.3446699999999998</v>
      </c>
      <c r="C40">
        <v>0</v>
      </c>
      <c r="D40">
        <v>93.008200000000002</v>
      </c>
      <c r="F40">
        <v>8.0422399999999996</v>
      </c>
      <c r="G40">
        <v>-4.2789400000000004</v>
      </c>
      <c r="H40">
        <v>0</v>
      </c>
    </row>
    <row r="41" spans="1:8" x14ac:dyDescent="0.3">
      <c r="A41">
        <v>6.5841799999999999</v>
      </c>
      <c r="B41">
        <v>-3.6056900000000001</v>
      </c>
      <c r="C41">
        <v>0</v>
      </c>
      <c r="D41">
        <v>94.895200000000003</v>
      </c>
      <c r="F41">
        <v>6.59457</v>
      </c>
      <c r="G41">
        <v>-6.0115400000000001</v>
      </c>
      <c r="H41">
        <v>0</v>
      </c>
    </row>
    <row r="42" spans="1:8" x14ac:dyDescent="0.3">
      <c r="A42">
        <v>4.4825999999999997</v>
      </c>
      <c r="B42">
        <v>-6.5885199999999999</v>
      </c>
      <c r="C42">
        <v>0</v>
      </c>
      <c r="D42">
        <v>101.371</v>
      </c>
      <c r="F42">
        <v>10.220599999999999</v>
      </c>
      <c r="G42">
        <v>-5.6593299999999997</v>
      </c>
      <c r="H42">
        <v>0</v>
      </c>
    </row>
    <row r="43" spans="1:8" x14ac:dyDescent="0.3">
      <c r="A43">
        <v>3.2729699999999999</v>
      </c>
      <c r="B43">
        <v>-5.4958799999999997</v>
      </c>
      <c r="C43">
        <v>0</v>
      </c>
      <c r="D43">
        <v>96.590599999999995</v>
      </c>
      <c r="F43">
        <v>6.4045699999999997</v>
      </c>
      <c r="G43">
        <v>-0.258268</v>
      </c>
      <c r="H43">
        <v>0</v>
      </c>
    </row>
    <row r="44" spans="1:8" x14ac:dyDescent="0.3">
      <c r="A44">
        <v>7.3532299999999999</v>
      </c>
      <c r="B44">
        <v>-5.0484999999999998</v>
      </c>
      <c r="C44">
        <v>2.17028</v>
      </c>
      <c r="D44">
        <v>50.183700000000002</v>
      </c>
      <c r="F44">
        <v>10.1808</v>
      </c>
      <c r="G44">
        <v>-1.8997599999999999</v>
      </c>
      <c r="H44">
        <v>0</v>
      </c>
    </row>
    <row r="45" spans="1:8" x14ac:dyDescent="0.3">
      <c r="A45">
        <v>2.47437</v>
      </c>
      <c r="B45">
        <v>-2.90469</v>
      </c>
      <c r="C45">
        <v>0</v>
      </c>
      <c r="D45">
        <v>97.509</v>
      </c>
      <c r="F45">
        <v>-1.3254600000000001</v>
      </c>
      <c r="G45">
        <v>-1.3254600000000001</v>
      </c>
      <c r="H45">
        <v>0</v>
      </c>
    </row>
    <row r="46" spans="1:8" x14ac:dyDescent="0.3">
      <c r="A46">
        <v>7.5072599999999996</v>
      </c>
      <c r="B46">
        <v>-6.3455199999999996</v>
      </c>
      <c r="C46">
        <v>0</v>
      </c>
      <c r="D46">
        <v>99.847499999999997</v>
      </c>
      <c r="F46">
        <v>17.6556</v>
      </c>
      <c r="G46">
        <v>-0.78820299999999999</v>
      </c>
      <c r="H46">
        <v>0</v>
      </c>
    </row>
    <row r="47" spans="1:8" x14ac:dyDescent="0.3">
      <c r="A47">
        <v>2.2197499999999999</v>
      </c>
      <c r="B47">
        <v>-6.7615499999999997</v>
      </c>
      <c r="C47">
        <v>0</v>
      </c>
      <c r="D47">
        <v>104.715</v>
      </c>
      <c r="F47">
        <v>-1.5234700000000001</v>
      </c>
      <c r="G47">
        <v>-1.5234700000000001</v>
      </c>
      <c r="H47">
        <v>0</v>
      </c>
    </row>
    <row r="48" spans="1:8" x14ac:dyDescent="0.3">
      <c r="A48">
        <v>8.0477000000000007</v>
      </c>
      <c r="B48">
        <v>-5.8262400000000003</v>
      </c>
      <c r="C48">
        <v>0</v>
      </c>
      <c r="D48">
        <v>107.43300000000001</v>
      </c>
      <c r="F48">
        <v>2.98468</v>
      </c>
      <c r="G48">
        <v>0.62842799999999999</v>
      </c>
      <c r="H48">
        <v>0</v>
      </c>
    </row>
    <row r="49" spans="1:8" x14ac:dyDescent="0.3">
      <c r="A49">
        <v>8.3295200000000005</v>
      </c>
      <c r="B49">
        <v>-4.7434099999999999</v>
      </c>
      <c r="C49">
        <v>0</v>
      </c>
      <c r="D49">
        <v>106.08199999999999</v>
      </c>
      <c r="F49">
        <v>8.1032700000000002</v>
      </c>
      <c r="G49">
        <v>-3.6819000000000002</v>
      </c>
      <c r="H49">
        <v>0</v>
      </c>
    </row>
    <row r="50" spans="1:8" x14ac:dyDescent="0.3">
      <c r="A50">
        <v>8.7174200000000006</v>
      </c>
      <c r="B50">
        <v>-5.7096400000000003</v>
      </c>
      <c r="C50">
        <v>0</v>
      </c>
      <c r="D50">
        <v>107.514</v>
      </c>
      <c r="F50">
        <v>-4.8502000000000001</v>
      </c>
      <c r="G50">
        <v>-8.4503699999999995</v>
      </c>
      <c r="H50">
        <v>0</v>
      </c>
    </row>
    <row r="51" spans="1:8" x14ac:dyDescent="0.3">
      <c r="A51">
        <v>6.6462199999999996</v>
      </c>
      <c r="B51">
        <v>-5.77806</v>
      </c>
      <c r="C51">
        <v>0</v>
      </c>
      <c r="D51">
        <v>101.721</v>
      </c>
      <c r="F51">
        <v>6.46225</v>
      </c>
      <c r="G51">
        <v>-6.3007400000000002</v>
      </c>
      <c r="H51">
        <v>0</v>
      </c>
    </row>
    <row r="52" spans="1:8" x14ac:dyDescent="0.3">
      <c r="A52">
        <v>9.3422900000000002</v>
      </c>
      <c r="B52">
        <v>-2.94238</v>
      </c>
      <c r="C52">
        <v>0</v>
      </c>
      <c r="D52">
        <v>101.822</v>
      </c>
      <c r="F52">
        <v>6.4841699999999998</v>
      </c>
      <c r="G52">
        <v>-5.91662</v>
      </c>
      <c r="H52">
        <v>0</v>
      </c>
    </row>
    <row r="53" spans="1:8" x14ac:dyDescent="0.3">
      <c r="A53">
        <v>8.7338400000000007</v>
      </c>
      <c r="B53">
        <v>-5.6694800000000001</v>
      </c>
      <c r="C53">
        <v>0</v>
      </c>
      <c r="D53">
        <v>95.228999999999999</v>
      </c>
      <c r="F53">
        <v>8.8841800000000006</v>
      </c>
      <c r="G53">
        <v>2.6122399999999999</v>
      </c>
      <c r="H53">
        <v>0</v>
      </c>
    </row>
    <row r="54" spans="1:8" x14ac:dyDescent="0.3">
      <c r="A54">
        <v>4.2306299999999997</v>
      </c>
      <c r="B54">
        <v>-2.28647</v>
      </c>
      <c r="C54">
        <v>0</v>
      </c>
      <c r="D54">
        <v>98.387600000000006</v>
      </c>
      <c r="F54">
        <v>14.271000000000001</v>
      </c>
      <c r="G54">
        <v>4.6027100000000001</v>
      </c>
      <c r="H54">
        <v>0</v>
      </c>
    </row>
    <row r="55" spans="1:8" x14ac:dyDescent="0.3">
      <c r="A55">
        <v>7.7089999999999996</v>
      </c>
      <c r="B55">
        <v>-3.3146900000000001</v>
      </c>
      <c r="C55">
        <v>0</v>
      </c>
      <c r="D55">
        <v>102.863</v>
      </c>
      <c r="F55">
        <v>11.552099999999999</v>
      </c>
      <c r="G55">
        <v>-9.9501399999999993</v>
      </c>
      <c r="H55">
        <v>0</v>
      </c>
    </row>
    <row r="56" spans="1:8" x14ac:dyDescent="0.3">
      <c r="A56">
        <v>6.6706700000000003</v>
      </c>
      <c r="B56">
        <v>-5.3928700000000003</v>
      </c>
      <c r="C56">
        <v>0</v>
      </c>
      <c r="D56">
        <v>106.89</v>
      </c>
      <c r="F56">
        <v>5.976</v>
      </c>
      <c r="G56">
        <v>-3.8546999999999998</v>
      </c>
      <c r="H56">
        <v>0</v>
      </c>
    </row>
    <row r="57" spans="1:8" x14ac:dyDescent="0.3">
      <c r="A57">
        <v>6.0404200000000001</v>
      </c>
      <c r="B57">
        <v>-3.8199900000000002</v>
      </c>
      <c r="C57">
        <v>2.3584100000000001</v>
      </c>
      <c r="D57">
        <v>53.197699999999998</v>
      </c>
      <c r="F57">
        <v>7.3287899999999997</v>
      </c>
      <c r="G57">
        <v>-3.0109599999999999</v>
      </c>
      <c r="H57">
        <v>4.5711700000000004</v>
      </c>
    </row>
    <row r="58" spans="1:8" x14ac:dyDescent="0.3">
      <c r="A58">
        <v>9.6343200000000007</v>
      </c>
      <c r="B58">
        <v>-4.8403700000000001</v>
      </c>
      <c r="C58">
        <v>0</v>
      </c>
      <c r="D58">
        <v>106.58499999999999</v>
      </c>
      <c r="F58">
        <v>8.2597000000000005</v>
      </c>
      <c r="G58">
        <v>1.2224900000000001</v>
      </c>
      <c r="H58">
        <v>0</v>
      </c>
    </row>
    <row r="59" spans="1:8" x14ac:dyDescent="0.3">
      <c r="A59">
        <v>9.7422699999999995</v>
      </c>
      <c r="B59">
        <v>-2.54495</v>
      </c>
      <c r="C59">
        <v>0</v>
      </c>
      <c r="D59">
        <v>114.27800000000001</v>
      </c>
      <c r="F59">
        <v>8.4318299999999997</v>
      </c>
      <c r="G59">
        <v>-4.27285</v>
      </c>
      <c r="H59">
        <v>7.7309599999999996</v>
      </c>
    </row>
    <row r="60" spans="1:8" x14ac:dyDescent="0.3">
      <c r="A60">
        <v>6.1641399999999997</v>
      </c>
      <c r="B60">
        <v>-2.6394799999999998</v>
      </c>
      <c r="C60">
        <v>0</v>
      </c>
      <c r="D60">
        <v>110.631</v>
      </c>
      <c r="F60">
        <v>2.9568099999999999</v>
      </c>
      <c r="G60">
        <v>-9.4587800000000009</v>
      </c>
      <c r="H60">
        <v>0</v>
      </c>
    </row>
    <row r="61" spans="1:8" x14ac:dyDescent="0.3">
      <c r="A61">
        <v>-1.1952</v>
      </c>
      <c r="B61">
        <v>-5.4952199999999998</v>
      </c>
      <c r="C61">
        <v>0</v>
      </c>
      <c r="D61">
        <v>111.551</v>
      </c>
      <c r="F61">
        <v>2.90069</v>
      </c>
      <c r="G61">
        <v>-2.7128399999999999</v>
      </c>
      <c r="H61">
        <v>0</v>
      </c>
    </row>
    <row r="62" spans="1:8" x14ac:dyDescent="0.3">
      <c r="A62">
        <v>7.3364700000000003</v>
      </c>
      <c r="B62">
        <v>-6.1311999999999998</v>
      </c>
      <c r="C62">
        <v>0</v>
      </c>
      <c r="D62">
        <v>108.65900000000001</v>
      </c>
      <c r="F62">
        <v>5.43858</v>
      </c>
      <c r="G62">
        <v>-1.6491400000000001</v>
      </c>
      <c r="H62">
        <v>0</v>
      </c>
    </row>
    <row r="63" spans="1:8" x14ac:dyDescent="0.3">
      <c r="A63">
        <v>9.2428699999999999</v>
      </c>
      <c r="B63">
        <v>-3.9181900000000001</v>
      </c>
      <c r="C63">
        <v>0</v>
      </c>
      <c r="D63">
        <v>112.288</v>
      </c>
      <c r="F63">
        <v>7.0503200000000001</v>
      </c>
      <c r="G63">
        <v>-13.3651</v>
      </c>
      <c r="H63">
        <v>0.01</v>
      </c>
    </row>
    <row r="64" spans="1:8" x14ac:dyDescent="0.3">
      <c r="A64">
        <v>8.5770999999999997</v>
      </c>
      <c r="B64">
        <v>-0.86235700000000004</v>
      </c>
      <c r="C64">
        <v>3.4790199999999998</v>
      </c>
      <c r="D64">
        <v>56.822699999999998</v>
      </c>
      <c r="F64">
        <v>9.6739099999999993</v>
      </c>
      <c r="G64">
        <v>-7.3968699999999998</v>
      </c>
      <c r="H64">
        <v>0</v>
      </c>
    </row>
    <row r="65" spans="1:8" x14ac:dyDescent="0.3">
      <c r="A65">
        <v>2.4955500000000002</v>
      </c>
      <c r="B65">
        <v>-3.5516399999999999</v>
      </c>
      <c r="C65">
        <v>0</v>
      </c>
      <c r="D65">
        <v>113.83</v>
      </c>
      <c r="F65">
        <v>5.5189399999999997</v>
      </c>
      <c r="G65">
        <v>-6.0413899999999998</v>
      </c>
      <c r="H65">
        <v>0</v>
      </c>
    </row>
    <row r="66" spans="1:8" x14ac:dyDescent="0.3">
      <c r="A66">
        <v>6.7087300000000001</v>
      </c>
      <c r="B66">
        <v>-1.7278800000000001</v>
      </c>
      <c r="C66">
        <v>2.8970600000000002</v>
      </c>
      <c r="D66">
        <v>57.442900000000002</v>
      </c>
      <c r="F66">
        <v>0.69429200000000002</v>
      </c>
      <c r="G66">
        <v>-1.5131300000000001</v>
      </c>
      <c r="H66">
        <v>0</v>
      </c>
    </row>
    <row r="67" spans="1:8" x14ac:dyDescent="0.3">
      <c r="A67">
        <v>1.54359</v>
      </c>
      <c r="B67">
        <v>-2.38043</v>
      </c>
      <c r="C67">
        <v>0</v>
      </c>
      <c r="D67">
        <v>115.83</v>
      </c>
      <c r="F67">
        <v>3.3927</v>
      </c>
      <c r="G67">
        <v>-4.1789100000000001</v>
      </c>
      <c r="H67">
        <v>0</v>
      </c>
    </row>
    <row r="68" spans="1:8" x14ac:dyDescent="0.3">
      <c r="A68">
        <v>9.9790100000000006</v>
      </c>
      <c r="B68">
        <v>-3.4281199999999998</v>
      </c>
      <c r="C68">
        <v>2.8757799999999998</v>
      </c>
      <c r="D68">
        <v>57.2286</v>
      </c>
      <c r="F68">
        <v>9.7490199999999998</v>
      </c>
      <c r="G68">
        <v>-0.42054599999999998</v>
      </c>
      <c r="H68">
        <v>0</v>
      </c>
    </row>
    <row r="69" spans="1:8" x14ac:dyDescent="0.3">
      <c r="A69">
        <v>9.7982499999999995</v>
      </c>
      <c r="B69">
        <v>0.56779599999999997</v>
      </c>
      <c r="C69">
        <v>0</v>
      </c>
      <c r="D69">
        <v>114.062</v>
      </c>
      <c r="F69">
        <v>8.4162599999999994</v>
      </c>
      <c r="G69">
        <v>-4.7824299999999997</v>
      </c>
      <c r="H69">
        <v>0</v>
      </c>
    </row>
    <row r="70" spans="1:8" x14ac:dyDescent="0.3">
      <c r="A70">
        <v>4.80166</v>
      </c>
      <c r="B70">
        <v>0.511853</v>
      </c>
      <c r="C70">
        <v>0</v>
      </c>
      <c r="D70">
        <v>108.488</v>
      </c>
      <c r="F70">
        <v>6.4497200000000001</v>
      </c>
      <c r="G70">
        <v>0.63006300000000004</v>
      </c>
      <c r="H70">
        <v>0</v>
      </c>
    </row>
    <row r="71" spans="1:8" x14ac:dyDescent="0.3">
      <c r="A71">
        <v>11.0185</v>
      </c>
      <c r="B71">
        <v>-0.488317</v>
      </c>
      <c r="C71">
        <v>0</v>
      </c>
      <c r="D71">
        <v>112.30500000000001</v>
      </c>
      <c r="F71">
        <v>14.2113</v>
      </c>
      <c r="G71">
        <v>5.2255099999999999</v>
      </c>
      <c r="H71">
        <v>0</v>
      </c>
    </row>
    <row r="72" spans="1:8" x14ac:dyDescent="0.3">
      <c r="A72">
        <v>14.129</v>
      </c>
      <c r="B72">
        <v>0.54091199999999995</v>
      </c>
      <c r="C72">
        <v>0</v>
      </c>
      <c r="D72">
        <v>109.102</v>
      </c>
      <c r="F72">
        <v>5.85527</v>
      </c>
      <c r="G72">
        <v>5.85527</v>
      </c>
      <c r="H72">
        <v>3.6348199999999999</v>
      </c>
    </row>
    <row r="73" spans="1:8" x14ac:dyDescent="0.3">
      <c r="A73">
        <v>10.180199999999999</v>
      </c>
      <c r="B73">
        <v>-1.284</v>
      </c>
      <c r="C73">
        <v>0</v>
      </c>
      <c r="D73">
        <v>109.55200000000001</v>
      </c>
      <c r="F73">
        <v>8.0391899999999996</v>
      </c>
      <c r="G73">
        <v>-5.1143200000000002</v>
      </c>
      <c r="H73">
        <v>0.01</v>
      </c>
    </row>
    <row r="74" spans="1:8" x14ac:dyDescent="0.3">
      <c r="A74">
        <v>10.1813</v>
      </c>
      <c r="B74">
        <v>-0.66980499999999998</v>
      </c>
      <c r="C74">
        <v>0</v>
      </c>
      <c r="D74">
        <v>110.21899999999999</v>
      </c>
      <c r="F74">
        <v>10.597899999999999</v>
      </c>
      <c r="G74">
        <v>3.5927199999999999</v>
      </c>
      <c r="H74">
        <v>0</v>
      </c>
    </row>
    <row r="75" spans="1:8" x14ac:dyDescent="0.3">
      <c r="A75">
        <v>9.4013500000000008</v>
      </c>
      <c r="B75">
        <v>-2.7734700000000001</v>
      </c>
      <c r="C75">
        <v>0</v>
      </c>
      <c r="D75">
        <v>118.129</v>
      </c>
      <c r="F75">
        <v>6.4357800000000003</v>
      </c>
      <c r="G75">
        <v>-3.8522099999999999</v>
      </c>
      <c r="H75">
        <v>7.5459500000000004</v>
      </c>
    </row>
    <row r="76" spans="1:8" x14ac:dyDescent="0.3">
      <c r="A76">
        <v>9.3002199999999995</v>
      </c>
      <c r="B76">
        <v>0.44844299999999998</v>
      </c>
      <c r="C76">
        <v>0</v>
      </c>
      <c r="D76">
        <v>119.961</v>
      </c>
      <c r="F76">
        <v>1.31382</v>
      </c>
      <c r="G76">
        <v>1.31382</v>
      </c>
      <c r="H76">
        <v>0.33946799999999999</v>
      </c>
    </row>
    <row r="77" spans="1:8" x14ac:dyDescent="0.3">
      <c r="A77">
        <v>12.640599999999999</v>
      </c>
      <c r="B77">
        <v>-1.37096</v>
      </c>
      <c r="C77">
        <v>0</v>
      </c>
      <c r="D77">
        <v>122.932</v>
      </c>
      <c r="F77">
        <v>12.601900000000001</v>
      </c>
      <c r="G77">
        <v>-3.2390400000000001</v>
      </c>
      <c r="H77">
        <v>0</v>
      </c>
    </row>
    <row r="78" spans="1:8" x14ac:dyDescent="0.3">
      <c r="A78">
        <v>13.646800000000001</v>
      </c>
      <c r="B78">
        <v>0.83647800000000005</v>
      </c>
      <c r="C78">
        <v>0</v>
      </c>
      <c r="D78">
        <v>124.878</v>
      </c>
      <c r="F78">
        <v>2.0276299999999998</v>
      </c>
      <c r="G78">
        <v>1.09206</v>
      </c>
      <c r="H78">
        <v>0.45250000000000001</v>
      </c>
    </row>
    <row r="79" spans="1:8" x14ac:dyDescent="0.3">
      <c r="A79">
        <v>14.376200000000001</v>
      </c>
      <c r="B79">
        <v>0.48726900000000001</v>
      </c>
      <c r="C79">
        <v>0</v>
      </c>
      <c r="D79">
        <v>121.119</v>
      </c>
      <c r="F79">
        <v>9.4786099999999998</v>
      </c>
      <c r="G79">
        <v>-7.4473799999999999</v>
      </c>
      <c r="H79">
        <v>0</v>
      </c>
    </row>
    <row r="80" spans="1:8" x14ac:dyDescent="0.3">
      <c r="A80">
        <v>13.8644</v>
      </c>
      <c r="B80">
        <v>1.21085</v>
      </c>
      <c r="C80">
        <v>3.0786799999999999</v>
      </c>
      <c r="D80">
        <v>56.440100000000001</v>
      </c>
      <c r="F80">
        <v>17.978200000000001</v>
      </c>
      <c r="G80">
        <v>-0.31350899999999998</v>
      </c>
      <c r="H80">
        <v>0</v>
      </c>
    </row>
    <row r="81" spans="1:8" x14ac:dyDescent="0.3">
      <c r="A81">
        <v>6.6282899999999998</v>
      </c>
      <c r="B81">
        <v>2.0213899999999998</v>
      </c>
      <c r="C81">
        <v>0</v>
      </c>
      <c r="D81">
        <v>114.303</v>
      </c>
      <c r="F81">
        <v>5.99268</v>
      </c>
      <c r="G81">
        <v>-2.8008000000000002</v>
      </c>
      <c r="H81">
        <v>10.9871</v>
      </c>
    </row>
    <row r="82" spans="1:8" x14ac:dyDescent="0.3">
      <c r="A82">
        <v>11.517200000000001</v>
      </c>
      <c r="B82">
        <v>1.05013</v>
      </c>
      <c r="C82">
        <v>3.6539999999999999</v>
      </c>
      <c r="D82">
        <v>58.6935</v>
      </c>
      <c r="F82">
        <v>4.8186200000000001</v>
      </c>
      <c r="G82">
        <v>4.8186200000000001</v>
      </c>
      <c r="H82">
        <v>0</v>
      </c>
    </row>
    <row r="83" spans="1:8" x14ac:dyDescent="0.3">
      <c r="A83">
        <v>6.0200500000000003</v>
      </c>
      <c r="B83">
        <v>-0.80315599999999998</v>
      </c>
      <c r="C83">
        <v>0</v>
      </c>
      <c r="D83">
        <v>118.134</v>
      </c>
      <c r="F83">
        <v>15.5535</v>
      </c>
      <c r="G83">
        <v>-1.1321000000000001</v>
      </c>
      <c r="H83">
        <v>0</v>
      </c>
    </row>
    <row r="84" spans="1:8" x14ac:dyDescent="0.3">
      <c r="A84">
        <v>8.8014700000000001</v>
      </c>
      <c r="B84">
        <v>1.71166</v>
      </c>
      <c r="C84">
        <v>0</v>
      </c>
      <c r="D84">
        <v>119.145</v>
      </c>
      <c r="F84">
        <v>9.0738599999999998</v>
      </c>
      <c r="G84">
        <v>-7.9770000000000003</v>
      </c>
      <c r="H84">
        <v>0</v>
      </c>
    </row>
    <row r="85" spans="1:8" x14ac:dyDescent="0.3">
      <c r="A85">
        <v>9.8313699999999997</v>
      </c>
      <c r="B85">
        <v>0.42879299999999998</v>
      </c>
      <c r="C85">
        <v>2.1351499999999999</v>
      </c>
      <c r="D85">
        <v>63.210700000000003</v>
      </c>
      <c r="F85">
        <v>5.0768199999999997</v>
      </c>
      <c r="G85">
        <v>2.43031</v>
      </c>
      <c r="H85">
        <v>0</v>
      </c>
    </row>
    <row r="86" spans="1:8" x14ac:dyDescent="0.3">
      <c r="A86">
        <v>8.2673199999999998</v>
      </c>
      <c r="B86">
        <v>0.61037300000000005</v>
      </c>
      <c r="C86">
        <v>0</v>
      </c>
      <c r="D86">
        <v>124.761</v>
      </c>
      <c r="F86">
        <v>7.5196399999999999</v>
      </c>
      <c r="G86">
        <v>2.59613</v>
      </c>
      <c r="H86">
        <v>5.3582900000000002</v>
      </c>
    </row>
    <row r="87" spans="1:8" x14ac:dyDescent="0.3">
      <c r="A87">
        <v>11.934799999999999</v>
      </c>
      <c r="B87">
        <v>1.02417</v>
      </c>
      <c r="C87">
        <v>2.4712200000000002</v>
      </c>
      <c r="D87">
        <v>62.73</v>
      </c>
      <c r="F87">
        <v>13.490399999999999</v>
      </c>
      <c r="G87">
        <v>8.7758400000000005</v>
      </c>
      <c r="H87">
        <v>0</v>
      </c>
    </row>
    <row r="88" spans="1:8" x14ac:dyDescent="0.3">
      <c r="A88">
        <v>12.1874</v>
      </c>
      <c r="B88">
        <v>0.44160500000000003</v>
      </c>
      <c r="C88">
        <v>0</v>
      </c>
      <c r="D88">
        <v>123.193</v>
      </c>
      <c r="F88">
        <v>11.999000000000001</v>
      </c>
      <c r="G88">
        <v>0.67909799999999998</v>
      </c>
      <c r="H88">
        <v>0</v>
      </c>
    </row>
    <row r="89" spans="1:8" x14ac:dyDescent="0.3">
      <c r="A89">
        <v>13.591200000000001</v>
      </c>
      <c r="B89">
        <v>-1.78914</v>
      </c>
      <c r="C89">
        <v>3.18675</v>
      </c>
      <c r="D89">
        <v>61.203400000000002</v>
      </c>
      <c r="F89">
        <v>14.9054</v>
      </c>
      <c r="G89">
        <v>-1.3573900000000001</v>
      </c>
      <c r="H89">
        <v>0</v>
      </c>
    </row>
    <row r="90" spans="1:8" x14ac:dyDescent="0.3">
      <c r="A90">
        <v>14.3771</v>
      </c>
      <c r="B90">
        <v>2.36348</v>
      </c>
      <c r="C90">
        <v>0</v>
      </c>
      <c r="D90">
        <v>134.92599999999999</v>
      </c>
      <c r="F90">
        <v>6.50258</v>
      </c>
      <c r="G90">
        <v>2.7264200000000001</v>
      </c>
      <c r="H90">
        <v>0</v>
      </c>
    </row>
    <row r="91" spans="1:8" x14ac:dyDescent="0.3">
      <c r="A91">
        <v>13.6692</v>
      </c>
      <c r="B91">
        <v>2.8572899999999999</v>
      </c>
      <c r="C91">
        <v>3.3637100000000002</v>
      </c>
      <c r="D91">
        <v>67.886499999999998</v>
      </c>
      <c r="F91">
        <v>19.044499999999999</v>
      </c>
      <c r="G91">
        <v>3.9473699999999998</v>
      </c>
      <c r="H91">
        <v>0</v>
      </c>
    </row>
    <row r="92" spans="1:8" x14ac:dyDescent="0.3">
      <c r="A92">
        <v>20.2422</v>
      </c>
      <c r="B92">
        <v>3.25108</v>
      </c>
      <c r="C92">
        <v>0</v>
      </c>
      <c r="D92">
        <v>133.98400000000001</v>
      </c>
      <c r="F92">
        <v>15.800700000000001</v>
      </c>
      <c r="G92">
        <v>-1.04217</v>
      </c>
      <c r="H92">
        <v>0</v>
      </c>
    </row>
    <row r="93" spans="1:8" x14ac:dyDescent="0.3">
      <c r="A93">
        <v>16.392099999999999</v>
      </c>
      <c r="B93">
        <v>4.96509</v>
      </c>
      <c r="C93">
        <v>0</v>
      </c>
      <c r="D93">
        <v>131.17699999999999</v>
      </c>
      <c r="F93">
        <v>14.920999999999999</v>
      </c>
      <c r="G93">
        <v>5.9040800000000004</v>
      </c>
      <c r="H93">
        <v>1.35504</v>
      </c>
    </row>
    <row r="94" spans="1:8" x14ac:dyDescent="0.3">
      <c r="A94">
        <v>19.8733</v>
      </c>
      <c r="B94">
        <v>3.72925</v>
      </c>
      <c r="C94">
        <v>0</v>
      </c>
      <c r="D94">
        <v>134.06399999999999</v>
      </c>
      <c r="F94">
        <v>18.108699999999999</v>
      </c>
      <c r="G94">
        <v>9.6161799999999999</v>
      </c>
      <c r="H94">
        <v>0</v>
      </c>
    </row>
    <row r="95" spans="1:8" x14ac:dyDescent="0.3">
      <c r="A95">
        <v>20.062799999999999</v>
      </c>
      <c r="B95">
        <v>1.97346</v>
      </c>
      <c r="C95">
        <v>0</v>
      </c>
      <c r="D95">
        <v>125.026</v>
      </c>
      <c r="F95">
        <v>16.4361</v>
      </c>
      <c r="G95">
        <v>-1.11911</v>
      </c>
      <c r="H95">
        <v>0</v>
      </c>
    </row>
    <row r="96" spans="1:8" x14ac:dyDescent="0.3">
      <c r="A96">
        <v>12.959300000000001</v>
      </c>
      <c r="B96">
        <v>4.17577</v>
      </c>
      <c r="C96">
        <v>0</v>
      </c>
      <c r="D96">
        <v>115.575</v>
      </c>
      <c r="F96">
        <v>20.145700000000001</v>
      </c>
      <c r="G96">
        <v>-1.1307199999999999</v>
      </c>
      <c r="H96">
        <v>0</v>
      </c>
    </row>
    <row r="97" spans="1:8" x14ac:dyDescent="0.3">
      <c r="A97">
        <v>17.440999999999999</v>
      </c>
      <c r="B97">
        <v>4.4946400000000004</v>
      </c>
      <c r="C97">
        <v>4.5578799999999999</v>
      </c>
      <c r="D97">
        <v>62.8688</v>
      </c>
      <c r="F97">
        <v>17.444400000000002</v>
      </c>
      <c r="G97">
        <v>-0.86741900000000005</v>
      </c>
      <c r="H97">
        <v>0</v>
      </c>
    </row>
    <row r="98" spans="1:8" x14ac:dyDescent="0.3">
      <c r="A98">
        <v>7.1760799999999998</v>
      </c>
      <c r="B98">
        <v>2.7684700000000002</v>
      </c>
      <c r="C98">
        <v>5.9972500000000002</v>
      </c>
      <c r="D98">
        <v>62.9255</v>
      </c>
      <c r="F98">
        <v>11.853999999999999</v>
      </c>
      <c r="G98">
        <v>1.9481900000000001</v>
      </c>
      <c r="H98">
        <v>0</v>
      </c>
    </row>
    <row r="99" spans="1:8" x14ac:dyDescent="0.3">
      <c r="A99">
        <v>16.8156</v>
      </c>
      <c r="B99">
        <v>7.7845500000000003</v>
      </c>
      <c r="C99">
        <v>5.9653499999999999</v>
      </c>
      <c r="D99">
        <v>60.276400000000002</v>
      </c>
      <c r="F99">
        <v>19.747399999999999</v>
      </c>
      <c r="G99">
        <v>0.76894099999999999</v>
      </c>
      <c r="H99">
        <v>0</v>
      </c>
    </row>
    <row r="100" spans="1:8" x14ac:dyDescent="0.3">
      <c r="A100">
        <v>14.3432</v>
      </c>
      <c r="B100">
        <v>3.05647</v>
      </c>
      <c r="C100">
        <v>0</v>
      </c>
      <c r="D100">
        <v>126.76900000000001</v>
      </c>
      <c r="F100">
        <v>20.253900000000002</v>
      </c>
      <c r="G100">
        <v>-2.2967</v>
      </c>
      <c r="H100">
        <v>0</v>
      </c>
    </row>
    <row r="101" spans="1:8" x14ac:dyDescent="0.3">
      <c r="A101">
        <v>12.6035</v>
      </c>
      <c r="B101">
        <v>4.3625699999999998</v>
      </c>
      <c r="C101">
        <v>0</v>
      </c>
      <c r="D101">
        <v>131.55500000000001</v>
      </c>
      <c r="F101">
        <v>20.189299999999999</v>
      </c>
      <c r="G101">
        <v>3.8476499999999998</v>
      </c>
      <c r="H101">
        <v>0</v>
      </c>
    </row>
    <row r="102" spans="1:8" x14ac:dyDescent="0.3">
      <c r="A102">
        <v>13.792</v>
      </c>
      <c r="B102">
        <v>1.5431600000000001</v>
      </c>
      <c r="C102">
        <v>0</v>
      </c>
      <c r="D102">
        <v>135.87200000000001</v>
      </c>
      <c r="F102">
        <v>17.499700000000001</v>
      </c>
      <c r="G102">
        <v>-0.27773700000000001</v>
      </c>
      <c r="H102">
        <v>0</v>
      </c>
    </row>
    <row r="103" spans="1:8" x14ac:dyDescent="0.3">
      <c r="A103">
        <v>9.3801699999999997</v>
      </c>
      <c r="B103">
        <v>4.8586200000000002</v>
      </c>
      <c r="C103">
        <v>0</v>
      </c>
      <c r="D103">
        <v>136.43</v>
      </c>
      <c r="F103">
        <v>29.213200000000001</v>
      </c>
      <c r="G103">
        <v>6.1571100000000003</v>
      </c>
      <c r="H103">
        <v>0</v>
      </c>
    </row>
    <row r="104" spans="1:8" x14ac:dyDescent="0.3">
      <c r="A104">
        <v>14.7136</v>
      </c>
      <c r="B104">
        <v>4.4066200000000002</v>
      </c>
      <c r="C104">
        <v>4.5714800000000002</v>
      </c>
      <c r="D104">
        <v>70.995599999999996</v>
      </c>
      <c r="F104">
        <v>16.956499999999998</v>
      </c>
      <c r="G104">
        <v>4.0225400000000002</v>
      </c>
      <c r="H104">
        <v>0</v>
      </c>
    </row>
    <row r="105" spans="1:8" x14ac:dyDescent="0.3">
      <c r="A105">
        <v>6.0688800000000001</v>
      </c>
      <c r="B105">
        <v>4.2772199999999998</v>
      </c>
      <c r="C105">
        <v>0</v>
      </c>
      <c r="D105">
        <v>136.19900000000001</v>
      </c>
      <c r="F105">
        <v>14.094200000000001</v>
      </c>
      <c r="G105">
        <v>-1.8259799999999999</v>
      </c>
      <c r="H105">
        <v>0</v>
      </c>
    </row>
    <row r="106" spans="1:8" x14ac:dyDescent="0.3">
      <c r="A106">
        <v>17.998799999999999</v>
      </c>
      <c r="B106">
        <v>4.3381100000000004</v>
      </c>
      <c r="C106">
        <v>5.97499</v>
      </c>
      <c r="D106">
        <v>67.667599999999993</v>
      </c>
      <c r="F106">
        <v>19.584900000000001</v>
      </c>
      <c r="G106">
        <v>3.5743499999999999</v>
      </c>
      <c r="H106">
        <v>0</v>
      </c>
    </row>
    <row r="107" spans="1:8" x14ac:dyDescent="0.3">
      <c r="A107">
        <v>19.366499999999998</v>
      </c>
      <c r="B107">
        <v>8.3758999999999997</v>
      </c>
      <c r="C107">
        <v>0</v>
      </c>
      <c r="D107">
        <v>130.084</v>
      </c>
      <c r="F107">
        <v>12.4177</v>
      </c>
      <c r="G107">
        <v>-0.832596</v>
      </c>
      <c r="H107">
        <v>7.0190599999999996</v>
      </c>
    </row>
    <row r="108" spans="1:8" x14ac:dyDescent="0.3">
      <c r="A108">
        <v>21.989899999999999</v>
      </c>
      <c r="B108">
        <v>7.1884600000000001</v>
      </c>
      <c r="C108">
        <v>5.7460100000000001</v>
      </c>
      <c r="D108">
        <v>62.384900000000002</v>
      </c>
      <c r="F108">
        <v>23.200800000000001</v>
      </c>
      <c r="G108">
        <v>12.053900000000001</v>
      </c>
      <c r="H108">
        <v>0</v>
      </c>
    </row>
    <row r="109" spans="1:8" x14ac:dyDescent="0.3">
      <c r="A109">
        <v>15.9498</v>
      </c>
      <c r="B109">
        <v>6.9900799999999998</v>
      </c>
      <c r="C109">
        <v>0</v>
      </c>
      <c r="D109">
        <v>130.25700000000001</v>
      </c>
      <c r="F109">
        <v>17.810199999999998</v>
      </c>
      <c r="G109">
        <v>7.7184400000000002</v>
      </c>
      <c r="H109">
        <v>8.3959100000000007</v>
      </c>
    </row>
    <row r="110" spans="1:8" x14ac:dyDescent="0.3">
      <c r="A110">
        <v>21.2028</v>
      </c>
      <c r="B110">
        <v>7.5912499999999996</v>
      </c>
      <c r="C110">
        <v>0</v>
      </c>
      <c r="D110">
        <v>129.803</v>
      </c>
      <c r="F110">
        <v>14.991199999999999</v>
      </c>
      <c r="G110">
        <v>11.586</v>
      </c>
      <c r="H110">
        <v>0</v>
      </c>
    </row>
    <row r="111" spans="1:8" x14ac:dyDescent="0.3">
      <c r="A111">
        <v>18.350000000000001</v>
      </c>
      <c r="B111">
        <v>7.9573799999999997</v>
      </c>
      <c r="C111">
        <v>0</v>
      </c>
      <c r="D111">
        <v>132.38399999999999</v>
      </c>
      <c r="F111">
        <v>20.9407</v>
      </c>
      <c r="G111">
        <v>4.8541800000000004</v>
      </c>
      <c r="H111">
        <v>0</v>
      </c>
    </row>
    <row r="112" spans="1:8" x14ac:dyDescent="0.3">
      <c r="A112">
        <v>18.59</v>
      </c>
      <c r="B112">
        <v>6.16906</v>
      </c>
      <c r="C112">
        <v>4.0660499999999997</v>
      </c>
      <c r="D112">
        <v>66.240700000000004</v>
      </c>
      <c r="F112">
        <v>17.561900000000001</v>
      </c>
      <c r="G112">
        <v>7.7904200000000001</v>
      </c>
      <c r="H112">
        <v>0</v>
      </c>
    </row>
    <row r="113" spans="1:8" x14ac:dyDescent="0.3">
      <c r="A113">
        <v>15.6907</v>
      </c>
      <c r="B113">
        <v>7.49824</v>
      </c>
      <c r="C113">
        <v>0</v>
      </c>
      <c r="D113">
        <v>141.58699999999999</v>
      </c>
      <c r="F113">
        <v>9.3064400000000003</v>
      </c>
      <c r="G113">
        <v>9.1837400000000002</v>
      </c>
      <c r="H113">
        <v>0</v>
      </c>
    </row>
    <row r="114" spans="1:8" x14ac:dyDescent="0.3">
      <c r="A114">
        <v>6.5668600000000001</v>
      </c>
      <c r="B114">
        <v>6.5668600000000001</v>
      </c>
      <c r="C114">
        <v>4.1224299999999996</v>
      </c>
      <c r="D114">
        <v>69.015699999999995</v>
      </c>
      <c r="F114">
        <v>14.744400000000001</v>
      </c>
      <c r="G114">
        <v>5.3000699999999998</v>
      </c>
      <c r="H114">
        <v>0</v>
      </c>
    </row>
    <row r="115" spans="1:8" x14ac:dyDescent="0.3">
      <c r="A115">
        <v>20.478100000000001</v>
      </c>
      <c r="B115">
        <v>4.7667099999999998</v>
      </c>
      <c r="C115">
        <v>0</v>
      </c>
      <c r="D115">
        <v>134.46299999999999</v>
      </c>
      <c r="F115">
        <v>14.7501</v>
      </c>
      <c r="G115">
        <v>0.72957300000000003</v>
      </c>
      <c r="H115">
        <v>0</v>
      </c>
    </row>
    <row r="116" spans="1:8" x14ac:dyDescent="0.3">
      <c r="A116">
        <v>15.9122</v>
      </c>
      <c r="B116">
        <v>9.5541099999999997</v>
      </c>
      <c r="C116">
        <v>0</v>
      </c>
      <c r="D116">
        <v>127.61499999999999</v>
      </c>
      <c r="F116">
        <v>18.6463</v>
      </c>
      <c r="G116">
        <v>10.587400000000001</v>
      </c>
      <c r="H116">
        <v>0.01</v>
      </c>
    </row>
    <row r="117" spans="1:8" x14ac:dyDescent="0.3">
      <c r="A117">
        <v>13.0931</v>
      </c>
      <c r="B117">
        <v>8.9991299999999992</v>
      </c>
      <c r="C117">
        <v>0</v>
      </c>
      <c r="D117">
        <v>130.709</v>
      </c>
      <c r="F117">
        <v>23.273599999999998</v>
      </c>
      <c r="G117">
        <v>8.7384799999999991</v>
      </c>
      <c r="H117">
        <v>0</v>
      </c>
    </row>
    <row r="118" spans="1:8" x14ac:dyDescent="0.3">
      <c r="A118">
        <v>13.0097</v>
      </c>
      <c r="B118">
        <v>7.9853199999999998</v>
      </c>
      <c r="C118">
        <v>0</v>
      </c>
      <c r="D118">
        <v>126.98099999999999</v>
      </c>
      <c r="F118">
        <v>21.9621</v>
      </c>
      <c r="G118">
        <v>9.0738800000000008</v>
      </c>
      <c r="H118">
        <v>0</v>
      </c>
    </row>
    <row r="119" spans="1:8" x14ac:dyDescent="0.3">
      <c r="A119">
        <v>20.470099999999999</v>
      </c>
      <c r="B119">
        <v>9.1432500000000001</v>
      </c>
      <c r="C119">
        <v>0</v>
      </c>
      <c r="D119">
        <v>131.065</v>
      </c>
      <c r="F119">
        <v>16.390799999999999</v>
      </c>
      <c r="G119">
        <v>8.0063499999999994</v>
      </c>
      <c r="H119">
        <v>0</v>
      </c>
    </row>
    <row r="120" spans="1:8" x14ac:dyDescent="0.3">
      <c r="A120">
        <v>22.6968</v>
      </c>
      <c r="B120">
        <v>7.84544</v>
      </c>
      <c r="C120">
        <v>0</v>
      </c>
      <c r="D120">
        <v>135.029</v>
      </c>
      <c r="F120">
        <v>20.090299999999999</v>
      </c>
      <c r="G120">
        <v>3.6370900000000002</v>
      </c>
      <c r="H120">
        <v>0</v>
      </c>
    </row>
    <row r="121" spans="1:8" x14ac:dyDescent="0.3">
      <c r="A121">
        <v>20.9116</v>
      </c>
      <c r="B121">
        <v>10.239800000000001</v>
      </c>
      <c r="C121">
        <v>0</v>
      </c>
      <c r="D121">
        <v>140.23500000000001</v>
      </c>
      <c r="F121">
        <v>17.342600000000001</v>
      </c>
      <c r="G121">
        <v>6.0855699999999997</v>
      </c>
      <c r="H121">
        <v>0</v>
      </c>
    </row>
    <row r="122" spans="1:8" x14ac:dyDescent="0.3">
      <c r="A122">
        <v>22.004200000000001</v>
      </c>
      <c r="B122">
        <v>8.8863599999999998</v>
      </c>
      <c r="C122">
        <v>0</v>
      </c>
      <c r="D122">
        <v>138.25399999999999</v>
      </c>
      <c r="F122">
        <v>29.371300000000002</v>
      </c>
      <c r="G122">
        <v>1.1762600000000001</v>
      </c>
      <c r="H122">
        <v>0</v>
      </c>
    </row>
    <row r="123" spans="1:8" x14ac:dyDescent="0.3">
      <c r="A123">
        <v>22.482600000000001</v>
      </c>
      <c r="B123">
        <v>8.9831900000000005</v>
      </c>
      <c r="C123">
        <v>0</v>
      </c>
      <c r="D123">
        <v>134.28200000000001</v>
      </c>
      <c r="F123">
        <v>23.306000000000001</v>
      </c>
      <c r="G123">
        <v>23.306000000000001</v>
      </c>
      <c r="H123">
        <v>0</v>
      </c>
    </row>
    <row r="124" spans="1:8" x14ac:dyDescent="0.3">
      <c r="A124">
        <v>20.5471</v>
      </c>
      <c r="B124">
        <v>8.3715600000000006</v>
      </c>
      <c r="C124">
        <v>0</v>
      </c>
      <c r="D124">
        <v>138.80500000000001</v>
      </c>
      <c r="F124">
        <v>13.5814</v>
      </c>
      <c r="G124">
        <v>6.2213599999999998</v>
      </c>
      <c r="H124">
        <v>0</v>
      </c>
    </row>
    <row r="125" spans="1:8" x14ac:dyDescent="0.3">
      <c r="A125">
        <v>19.2698</v>
      </c>
      <c r="B125">
        <v>11.8184</v>
      </c>
      <c r="C125">
        <v>0</v>
      </c>
      <c r="D125">
        <v>135.71799999999999</v>
      </c>
      <c r="F125">
        <v>22.2377</v>
      </c>
      <c r="G125">
        <v>11.584</v>
      </c>
      <c r="H125">
        <v>0</v>
      </c>
    </row>
    <row r="126" spans="1:8" x14ac:dyDescent="0.3">
      <c r="A126">
        <v>21.296700000000001</v>
      </c>
      <c r="B126">
        <v>11.2021</v>
      </c>
      <c r="C126">
        <v>0</v>
      </c>
      <c r="D126">
        <v>129.756</v>
      </c>
      <c r="F126">
        <v>22.925699999999999</v>
      </c>
      <c r="G126">
        <v>12.4178</v>
      </c>
      <c r="H126">
        <v>0</v>
      </c>
    </row>
    <row r="127" spans="1:8" x14ac:dyDescent="0.3">
      <c r="A127">
        <v>20.404299999999999</v>
      </c>
      <c r="B127">
        <v>7.5041000000000002</v>
      </c>
      <c r="C127">
        <v>5.3950899999999997</v>
      </c>
      <c r="D127">
        <v>64.284000000000006</v>
      </c>
      <c r="F127">
        <v>16.970300000000002</v>
      </c>
      <c r="G127">
        <v>10.905799999999999</v>
      </c>
      <c r="H127">
        <v>0</v>
      </c>
    </row>
    <row r="128" spans="1:8" x14ac:dyDescent="0.3">
      <c r="A128">
        <v>20.992799999999999</v>
      </c>
      <c r="B128">
        <v>11.129899999999999</v>
      </c>
      <c r="C128">
        <v>5.8856900000000003</v>
      </c>
      <c r="D128">
        <v>64.819400000000002</v>
      </c>
      <c r="F128">
        <v>17.573</v>
      </c>
      <c r="G128">
        <v>11.426</v>
      </c>
      <c r="H128">
        <v>0</v>
      </c>
    </row>
    <row r="129" spans="1:8" x14ac:dyDescent="0.3">
      <c r="A129">
        <v>21.0456</v>
      </c>
      <c r="B129">
        <v>11.0603</v>
      </c>
      <c r="C129">
        <v>9.9529200000000007</v>
      </c>
      <c r="D129">
        <v>61.355699999999999</v>
      </c>
      <c r="F129">
        <v>22.222999999999999</v>
      </c>
      <c r="G129">
        <v>16.749300000000002</v>
      </c>
      <c r="H129">
        <v>0.01</v>
      </c>
    </row>
    <row r="130" spans="1:8" x14ac:dyDescent="0.3">
      <c r="A130">
        <v>23.0425</v>
      </c>
      <c r="B130">
        <v>9.4960900000000006</v>
      </c>
      <c r="C130">
        <v>0</v>
      </c>
      <c r="D130">
        <v>125.596</v>
      </c>
      <c r="F130">
        <v>23.290800000000001</v>
      </c>
      <c r="G130">
        <v>9.15733</v>
      </c>
      <c r="H130">
        <v>0</v>
      </c>
    </row>
    <row r="131" spans="1:8" x14ac:dyDescent="0.3">
      <c r="A131">
        <v>21.053999999999998</v>
      </c>
      <c r="B131">
        <v>12.547599999999999</v>
      </c>
      <c r="C131">
        <v>8.2809600000000003</v>
      </c>
      <c r="D131">
        <v>61.691400000000002</v>
      </c>
      <c r="F131">
        <v>25.2576</v>
      </c>
      <c r="G131">
        <v>11.1449</v>
      </c>
      <c r="H131">
        <v>0</v>
      </c>
    </row>
    <row r="132" spans="1:8" x14ac:dyDescent="0.3">
      <c r="A132">
        <v>20.459900000000001</v>
      </c>
      <c r="B132">
        <v>11.7227</v>
      </c>
      <c r="C132">
        <v>0</v>
      </c>
      <c r="D132">
        <v>125.428</v>
      </c>
      <c r="F132">
        <v>18.627500000000001</v>
      </c>
      <c r="G132">
        <v>13.071400000000001</v>
      </c>
      <c r="H132">
        <v>0</v>
      </c>
    </row>
    <row r="133" spans="1:8" x14ac:dyDescent="0.3">
      <c r="A133">
        <v>20.096</v>
      </c>
      <c r="B133">
        <v>11.853300000000001</v>
      </c>
      <c r="C133">
        <v>0</v>
      </c>
      <c r="D133">
        <v>130.369</v>
      </c>
      <c r="F133">
        <v>19.492899999999999</v>
      </c>
      <c r="G133">
        <v>6.6272399999999996</v>
      </c>
      <c r="H133">
        <v>0</v>
      </c>
    </row>
    <row r="134" spans="1:8" x14ac:dyDescent="0.3">
      <c r="A134">
        <v>20.418600000000001</v>
      </c>
      <c r="B134">
        <v>10.6912</v>
      </c>
      <c r="C134">
        <v>0</v>
      </c>
      <c r="D134">
        <v>132.827</v>
      </c>
      <c r="F134">
        <v>17.988199999999999</v>
      </c>
      <c r="G134">
        <v>9.7049900000000004</v>
      </c>
      <c r="H134">
        <v>0</v>
      </c>
    </row>
    <row r="135" spans="1:8" x14ac:dyDescent="0.3">
      <c r="A135">
        <v>20.883600000000001</v>
      </c>
      <c r="B135">
        <v>13.740399999999999</v>
      </c>
      <c r="C135">
        <v>0</v>
      </c>
      <c r="D135">
        <v>127.748</v>
      </c>
      <c r="F135">
        <v>19.076799999999999</v>
      </c>
      <c r="G135">
        <v>13.2066</v>
      </c>
      <c r="H135">
        <v>5.4385500000000002</v>
      </c>
    </row>
    <row r="136" spans="1:8" x14ac:dyDescent="0.3">
      <c r="A136">
        <v>22.576899999999998</v>
      </c>
      <c r="B136">
        <v>10.066700000000001</v>
      </c>
      <c r="C136">
        <v>0</v>
      </c>
      <c r="D136">
        <v>136.70400000000001</v>
      </c>
      <c r="F136">
        <v>17.334800000000001</v>
      </c>
      <c r="G136">
        <v>6.8980499999999996</v>
      </c>
      <c r="H136">
        <v>0.01</v>
      </c>
    </row>
    <row r="137" spans="1:8" x14ac:dyDescent="0.3">
      <c r="A137">
        <v>23.532</v>
      </c>
      <c r="B137">
        <v>10.6241</v>
      </c>
      <c r="C137">
        <v>0</v>
      </c>
      <c r="D137">
        <v>139.512</v>
      </c>
      <c r="F137">
        <v>15.086600000000001</v>
      </c>
      <c r="G137">
        <v>15.086600000000001</v>
      </c>
      <c r="H137">
        <v>11.9915</v>
      </c>
    </row>
    <row r="138" spans="1:8" x14ac:dyDescent="0.3">
      <c r="A138">
        <v>21.308399999999999</v>
      </c>
      <c r="B138">
        <v>10.2592</v>
      </c>
      <c r="C138">
        <v>0</v>
      </c>
      <c r="D138">
        <v>141.149</v>
      </c>
      <c r="F138">
        <v>13.2089</v>
      </c>
      <c r="G138">
        <v>8.7047799999999995</v>
      </c>
      <c r="H138">
        <v>7.3725300000000002</v>
      </c>
    </row>
    <row r="139" spans="1:8" x14ac:dyDescent="0.3">
      <c r="A139">
        <v>22.0563</v>
      </c>
      <c r="B139">
        <v>14.827</v>
      </c>
      <c r="C139">
        <v>0</v>
      </c>
      <c r="D139">
        <v>143.827</v>
      </c>
      <c r="F139">
        <v>27.161799999999999</v>
      </c>
      <c r="G139">
        <v>13.6389</v>
      </c>
      <c r="H139">
        <v>3.8275000000000001</v>
      </c>
    </row>
    <row r="140" spans="1:8" x14ac:dyDescent="0.3">
      <c r="A140">
        <v>22.8856</v>
      </c>
      <c r="B140">
        <v>10.2735</v>
      </c>
      <c r="C140">
        <v>0</v>
      </c>
      <c r="D140">
        <v>147.405</v>
      </c>
      <c r="F140">
        <v>18.215599999999998</v>
      </c>
      <c r="G140">
        <v>18.215599999999998</v>
      </c>
      <c r="H140">
        <v>3.5277500000000002</v>
      </c>
    </row>
    <row r="141" spans="1:8" x14ac:dyDescent="0.3">
      <c r="A141">
        <v>23.743300000000001</v>
      </c>
      <c r="B141">
        <v>13.011900000000001</v>
      </c>
      <c r="C141">
        <v>0</v>
      </c>
      <c r="D141">
        <v>142.358</v>
      </c>
      <c r="F141">
        <v>17.8825</v>
      </c>
      <c r="G141">
        <v>4.9417400000000002</v>
      </c>
      <c r="H141">
        <v>12.4146</v>
      </c>
    </row>
    <row r="142" spans="1:8" x14ac:dyDescent="0.3">
      <c r="A142">
        <v>24.413499999999999</v>
      </c>
      <c r="B142">
        <v>12.3453</v>
      </c>
      <c r="C142">
        <v>0</v>
      </c>
      <c r="D142">
        <v>139.45400000000001</v>
      </c>
      <c r="F142">
        <v>16.141400000000001</v>
      </c>
      <c r="G142">
        <v>14.7065</v>
      </c>
      <c r="H142">
        <v>0.01</v>
      </c>
    </row>
    <row r="143" spans="1:8" x14ac:dyDescent="0.3">
      <c r="A143">
        <v>22.879200000000001</v>
      </c>
      <c r="B143">
        <v>12.6569</v>
      </c>
      <c r="C143">
        <v>0</v>
      </c>
      <c r="D143">
        <v>139.88399999999999</v>
      </c>
      <c r="F143">
        <v>16.0547</v>
      </c>
      <c r="G143">
        <v>16.008800000000001</v>
      </c>
      <c r="H143">
        <v>2.9833699999999999</v>
      </c>
    </row>
    <row r="144" spans="1:8" x14ac:dyDescent="0.3">
      <c r="A144">
        <v>22.082899999999999</v>
      </c>
      <c r="B144">
        <v>14.0002</v>
      </c>
      <c r="C144">
        <v>0</v>
      </c>
      <c r="D144">
        <v>140.44300000000001</v>
      </c>
      <c r="F144">
        <v>22.505500000000001</v>
      </c>
      <c r="G144">
        <v>10.7285</v>
      </c>
      <c r="H144">
        <v>0</v>
      </c>
    </row>
    <row r="145" spans="1:8" x14ac:dyDescent="0.3">
      <c r="A145">
        <v>17.477799999999998</v>
      </c>
      <c r="B145">
        <v>14.168699999999999</v>
      </c>
      <c r="C145">
        <v>6.2952500000000002</v>
      </c>
      <c r="D145">
        <v>71.124899999999997</v>
      </c>
      <c r="F145">
        <v>19.5809</v>
      </c>
      <c r="G145">
        <v>19.5809</v>
      </c>
      <c r="H145">
        <v>5.1936299999999997</v>
      </c>
    </row>
    <row r="146" spans="1:8" x14ac:dyDescent="0.3">
      <c r="A146">
        <v>25.710100000000001</v>
      </c>
      <c r="B146">
        <v>14.5381</v>
      </c>
      <c r="C146">
        <v>0</v>
      </c>
      <c r="D146">
        <v>145.80099999999999</v>
      </c>
      <c r="F146">
        <v>25.473500000000001</v>
      </c>
      <c r="G146">
        <v>13.2437</v>
      </c>
      <c r="H146">
        <v>0</v>
      </c>
    </row>
    <row r="147" spans="1:8" x14ac:dyDescent="0.3">
      <c r="A147">
        <v>25.029299999999999</v>
      </c>
      <c r="B147">
        <v>13.362</v>
      </c>
      <c r="C147">
        <v>0</v>
      </c>
      <c r="D147">
        <v>149.202</v>
      </c>
      <c r="F147">
        <v>17.6479</v>
      </c>
      <c r="G147">
        <v>16.296299999999999</v>
      </c>
      <c r="H147">
        <v>16.5139</v>
      </c>
    </row>
    <row r="148" spans="1:8" x14ac:dyDescent="0.3">
      <c r="A148">
        <v>23.387599999999999</v>
      </c>
      <c r="B148">
        <v>16.055399999999999</v>
      </c>
      <c r="C148">
        <v>4.2283799999999996</v>
      </c>
      <c r="D148">
        <v>72.225899999999996</v>
      </c>
      <c r="F148">
        <v>22.6297</v>
      </c>
      <c r="G148">
        <v>16.055399999999999</v>
      </c>
      <c r="H148">
        <v>0</v>
      </c>
    </row>
    <row r="149" spans="1:8" x14ac:dyDescent="0.3">
      <c r="A149">
        <v>17.796099999999999</v>
      </c>
      <c r="B149">
        <v>14.112500000000001</v>
      </c>
      <c r="C149">
        <v>0</v>
      </c>
      <c r="D149">
        <v>146.048</v>
      </c>
      <c r="F149">
        <v>29.467400000000001</v>
      </c>
      <c r="G149">
        <v>17.811399999999999</v>
      </c>
      <c r="H149">
        <v>0</v>
      </c>
    </row>
    <row r="150" spans="1:8" x14ac:dyDescent="0.3">
      <c r="A150">
        <v>25.1358</v>
      </c>
      <c r="B150">
        <v>14.569599999999999</v>
      </c>
      <c r="C150">
        <v>0</v>
      </c>
      <c r="D150">
        <v>146.995</v>
      </c>
      <c r="F150">
        <v>21.797000000000001</v>
      </c>
      <c r="G150">
        <v>14.2719</v>
      </c>
      <c r="H150">
        <v>0</v>
      </c>
    </row>
    <row r="151" spans="1:8" x14ac:dyDescent="0.3">
      <c r="A151">
        <v>16.041499999999999</v>
      </c>
      <c r="B151">
        <v>16.041499999999999</v>
      </c>
      <c r="C151">
        <v>0</v>
      </c>
      <c r="D151">
        <v>146.46700000000001</v>
      </c>
      <c r="F151">
        <v>25.342300000000002</v>
      </c>
      <c r="G151">
        <v>18.5505</v>
      </c>
      <c r="H151">
        <v>0</v>
      </c>
    </row>
    <row r="152" spans="1:8" x14ac:dyDescent="0.3">
      <c r="A152">
        <v>17.3095</v>
      </c>
      <c r="B152">
        <v>11.156700000000001</v>
      </c>
      <c r="C152">
        <v>0</v>
      </c>
      <c r="D152">
        <v>148.01</v>
      </c>
      <c r="F152">
        <v>21.7927</v>
      </c>
      <c r="G152">
        <v>12.6555</v>
      </c>
      <c r="H152">
        <v>0</v>
      </c>
    </row>
    <row r="153" spans="1:8" x14ac:dyDescent="0.3">
      <c r="A153">
        <v>23.120100000000001</v>
      </c>
      <c r="B153">
        <v>23.120100000000001</v>
      </c>
      <c r="C153">
        <v>0</v>
      </c>
      <c r="D153">
        <v>152.03</v>
      </c>
      <c r="F153">
        <v>24.1279</v>
      </c>
      <c r="G153">
        <v>15.278499999999999</v>
      </c>
      <c r="H153">
        <v>0</v>
      </c>
    </row>
    <row r="154" spans="1:8" x14ac:dyDescent="0.3">
      <c r="A154">
        <v>18.2622</v>
      </c>
      <c r="B154">
        <v>14.458299999999999</v>
      </c>
      <c r="C154">
        <v>0</v>
      </c>
      <c r="D154">
        <v>145.24299999999999</v>
      </c>
      <c r="F154">
        <v>24.5822</v>
      </c>
      <c r="G154">
        <v>10.694000000000001</v>
      </c>
      <c r="H154">
        <v>0</v>
      </c>
    </row>
    <row r="155" spans="1:8" x14ac:dyDescent="0.3">
      <c r="A155">
        <v>27.592500000000001</v>
      </c>
      <c r="B155">
        <v>13.1502</v>
      </c>
      <c r="C155">
        <v>0</v>
      </c>
      <c r="D155">
        <v>142.822</v>
      </c>
      <c r="F155">
        <v>20.0852</v>
      </c>
      <c r="G155">
        <v>20.0852</v>
      </c>
      <c r="H155">
        <v>18.1082</v>
      </c>
    </row>
    <row r="156" spans="1:8" x14ac:dyDescent="0.3">
      <c r="A156">
        <v>19.6524</v>
      </c>
      <c r="B156">
        <v>13.517200000000001</v>
      </c>
      <c r="C156">
        <v>9.7447700000000008</v>
      </c>
      <c r="D156">
        <v>65.844200000000001</v>
      </c>
      <c r="F156">
        <v>27.7713</v>
      </c>
      <c r="G156">
        <v>17.828199999999999</v>
      </c>
      <c r="H156">
        <v>0</v>
      </c>
    </row>
    <row r="157" spans="1:8" x14ac:dyDescent="0.3">
      <c r="A157">
        <v>20.5305</v>
      </c>
      <c r="B157">
        <v>16.325500000000002</v>
      </c>
      <c r="C157">
        <v>0</v>
      </c>
      <c r="D157">
        <v>140.316</v>
      </c>
      <c r="F157">
        <v>22.791499999999999</v>
      </c>
      <c r="G157">
        <v>16.217199999999998</v>
      </c>
      <c r="H157">
        <v>0.01</v>
      </c>
    </row>
    <row r="158" spans="1:8" x14ac:dyDescent="0.3">
      <c r="A158">
        <v>15.879799999999999</v>
      </c>
      <c r="B158">
        <v>15.7621</v>
      </c>
      <c r="C158">
        <v>0</v>
      </c>
      <c r="D158">
        <v>133.72</v>
      </c>
      <c r="F158">
        <v>26.145600000000002</v>
      </c>
      <c r="G158">
        <v>14.366400000000001</v>
      </c>
      <c r="H158">
        <v>0</v>
      </c>
    </row>
    <row r="159" spans="1:8" x14ac:dyDescent="0.3">
      <c r="A159">
        <v>15.532500000000001</v>
      </c>
      <c r="B159">
        <v>15.532500000000001</v>
      </c>
      <c r="C159">
        <v>0</v>
      </c>
      <c r="D159">
        <v>130.97999999999999</v>
      </c>
      <c r="F159">
        <v>24.5579</v>
      </c>
      <c r="G159">
        <v>18.702200000000001</v>
      </c>
      <c r="H159">
        <v>11.2135</v>
      </c>
    </row>
    <row r="160" spans="1:8" x14ac:dyDescent="0.3">
      <c r="A160">
        <v>22.6144</v>
      </c>
      <c r="B160">
        <v>17.8888</v>
      </c>
      <c r="C160">
        <v>0</v>
      </c>
      <c r="D160">
        <v>136.589</v>
      </c>
      <c r="F160">
        <v>22.886299999999999</v>
      </c>
      <c r="G160">
        <v>18.268999999999998</v>
      </c>
      <c r="H160">
        <v>7.07498</v>
      </c>
    </row>
    <row r="161" spans="1:8" x14ac:dyDescent="0.3">
      <c r="A161">
        <v>27.063099999999999</v>
      </c>
      <c r="B161">
        <v>17.045300000000001</v>
      </c>
      <c r="C161">
        <v>0</v>
      </c>
      <c r="D161">
        <v>133.34700000000001</v>
      </c>
      <c r="F161">
        <v>22.5261</v>
      </c>
      <c r="G161">
        <v>17.057300000000001</v>
      </c>
      <c r="H161">
        <v>2.90645</v>
      </c>
    </row>
    <row r="162" spans="1:8" x14ac:dyDescent="0.3">
      <c r="A162">
        <v>21.583100000000002</v>
      </c>
      <c r="B162">
        <v>9.9609400000000008</v>
      </c>
      <c r="C162">
        <v>0</v>
      </c>
      <c r="D162">
        <v>132.25899999999999</v>
      </c>
      <c r="F162">
        <v>18.883800000000001</v>
      </c>
      <c r="G162">
        <v>16.434100000000001</v>
      </c>
      <c r="H162">
        <v>0.191965</v>
      </c>
    </row>
    <row r="163" spans="1:8" x14ac:dyDescent="0.3">
      <c r="A163">
        <v>25.773700000000002</v>
      </c>
      <c r="B163">
        <v>23.4544</v>
      </c>
      <c r="C163">
        <v>0</v>
      </c>
      <c r="D163">
        <v>128.601</v>
      </c>
      <c r="F163">
        <v>26.1435</v>
      </c>
      <c r="G163">
        <v>14.415699999999999</v>
      </c>
      <c r="H163">
        <v>0</v>
      </c>
    </row>
    <row r="164" spans="1:8" x14ac:dyDescent="0.3">
      <c r="A164">
        <v>23.157399999999999</v>
      </c>
      <c r="B164">
        <v>17.639800000000001</v>
      </c>
      <c r="C164">
        <v>0</v>
      </c>
      <c r="D164">
        <v>127.408</v>
      </c>
      <c r="F164">
        <v>18.465699999999998</v>
      </c>
      <c r="G164">
        <v>18.027000000000001</v>
      </c>
      <c r="H164">
        <v>8.3073800000000002</v>
      </c>
    </row>
    <row r="165" spans="1:8" x14ac:dyDescent="0.3">
      <c r="A165">
        <v>23.5274</v>
      </c>
      <c r="B165">
        <v>13.931100000000001</v>
      </c>
      <c r="C165">
        <v>0</v>
      </c>
      <c r="D165">
        <v>126.44799999999999</v>
      </c>
      <c r="F165">
        <v>30.940899999999999</v>
      </c>
      <c r="G165">
        <v>20.335799999999999</v>
      </c>
      <c r="H165">
        <v>0</v>
      </c>
    </row>
    <row r="166" spans="1:8" x14ac:dyDescent="0.3">
      <c r="A166">
        <v>28.6845</v>
      </c>
      <c r="B166">
        <v>16.284600000000001</v>
      </c>
      <c r="C166">
        <v>0</v>
      </c>
      <c r="D166">
        <v>119.06</v>
      </c>
      <c r="F166">
        <v>22.454799999999999</v>
      </c>
      <c r="G166">
        <v>22.454799999999999</v>
      </c>
      <c r="H166">
        <v>2.1128399999999998</v>
      </c>
    </row>
    <row r="167" spans="1:8" x14ac:dyDescent="0.3">
      <c r="A167">
        <v>22.445499999999999</v>
      </c>
      <c r="B167">
        <v>14.1111</v>
      </c>
      <c r="C167">
        <v>0</v>
      </c>
      <c r="D167">
        <v>111.979</v>
      </c>
      <c r="F167">
        <v>24.794699999999999</v>
      </c>
      <c r="G167">
        <v>15.895</v>
      </c>
      <c r="H167">
        <v>0</v>
      </c>
    </row>
    <row r="168" spans="1:8" x14ac:dyDescent="0.3">
      <c r="A168">
        <v>22.738499999999998</v>
      </c>
      <c r="B168">
        <v>17.730399999999999</v>
      </c>
      <c r="C168">
        <v>0</v>
      </c>
      <c r="D168">
        <v>104.47799999999999</v>
      </c>
      <c r="F168">
        <v>22.744800000000001</v>
      </c>
      <c r="G168">
        <v>13.9832</v>
      </c>
      <c r="H168">
        <v>18.319600000000001</v>
      </c>
    </row>
    <row r="169" spans="1:8" x14ac:dyDescent="0.3">
      <c r="A169">
        <v>18.515999999999998</v>
      </c>
      <c r="B169">
        <v>17.198</v>
      </c>
      <c r="C169">
        <v>0</v>
      </c>
      <c r="D169">
        <v>101.29600000000001</v>
      </c>
      <c r="F169">
        <v>22.499500000000001</v>
      </c>
      <c r="G169">
        <v>15.6638</v>
      </c>
      <c r="H169">
        <v>0.01</v>
      </c>
    </row>
    <row r="170" spans="1:8" x14ac:dyDescent="0.3">
      <c r="A170">
        <v>21.224299999999999</v>
      </c>
      <c r="B170">
        <v>16.184000000000001</v>
      </c>
      <c r="C170">
        <v>0</v>
      </c>
      <c r="D170">
        <v>100.923</v>
      </c>
      <c r="F170">
        <v>16.420400000000001</v>
      </c>
      <c r="G170">
        <v>16.420400000000001</v>
      </c>
      <c r="H170">
        <v>22.486799999999999</v>
      </c>
    </row>
    <row r="171" spans="1:8" x14ac:dyDescent="0.3">
      <c r="A171">
        <v>36.691600000000001</v>
      </c>
      <c r="B171">
        <v>18.9663</v>
      </c>
      <c r="C171">
        <v>0</v>
      </c>
      <c r="D171">
        <v>98.382800000000003</v>
      </c>
      <c r="F171">
        <v>19.2607</v>
      </c>
      <c r="G171">
        <v>19.2607</v>
      </c>
      <c r="H171">
        <v>7.1650700000000001</v>
      </c>
    </row>
    <row r="172" spans="1:8" x14ac:dyDescent="0.3">
      <c r="A172">
        <v>21.976099999999999</v>
      </c>
      <c r="B172">
        <v>16.956900000000001</v>
      </c>
      <c r="C172">
        <v>0</v>
      </c>
      <c r="D172">
        <v>97.704999999999998</v>
      </c>
      <c r="F172">
        <v>21.439</v>
      </c>
      <c r="G172">
        <v>17.081499999999998</v>
      </c>
      <c r="H172">
        <v>2.7275800000000001</v>
      </c>
    </row>
    <row r="173" spans="1:8" x14ac:dyDescent="0.3">
      <c r="A173">
        <v>23.455500000000001</v>
      </c>
      <c r="B173">
        <v>18.956</v>
      </c>
      <c r="C173">
        <v>0</v>
      </c>
      <c r="D173">
        <v>98.220399999999998</v>
      </c>
      <c r="F173">
        <v>20.563300000000002</v>
      </c>
      <c r="G173">
        <v>19.161999999999999</v>
      </c>
      <c r="H173">
        <v>10.071899999999999</v>
      </c>
    </row>
    <row r="174" spans="1:8" x14ac:dyDescent="0.3">
      <c r="A174">
        <v>26.133199999999999</v>
      </c>
      <c r="B174">
        <v>19.0686</v>
      </c>
      <c r="C174">
        <v>12.532400000000001</v>
      </c>
      <c r="D174">
        <v>48.321800000000003</v>
      </c>
      <c r="F174">
        <v>28.000699999999998</v>
      </c>
      <c r="G174">
        <v>8.4927700000000002</v>
      </c>
      <c r="H174">
        <v>0</v>
      </c>
    </row>
    <row r="175" spans="1:8" x14ac:dyDescent="0.3">
      <c r="A175">
        <v>18.792200000000001</v>
      </c>
      <c r="B175">
        <v>18.792200000000001</v>
      </c>
      <c r="C175">
        <v>13.4704</v>
      </c>
      <c r="D175">
        <v>46.7301</v>
      </c>
      <c r="F175">
        <v>23.9438</v>
      </c>
      <c r="G175">
        <v>23.9438</v>
      </c>
      <c r="H175">
        <v>0.01</v>
      </c>
    </row>
    <row r="176" spans="1:8" x14ac:dyDescent="0.3">
      <c r="A176">
        <v>29.263500000000001</v>
      </c>
      <c r="B176">
        <v>18.707699999999999</v>
      </c>
      <c r="C176">
        <v>12.5464</v>
      </c>
      <c r="D176">
        <v>46.212200000000003</v>
      </c>
      <c r="F176">
        <v>20.892700000000001</v>
      </c>
      <c r="G176">
        <v>15.702299999999999</v>
      </c>
      <c r="H176">
        <v>12.845599999999999</v>
      </c>
    </row>
    <row r="177" spans="1:8" x14ac:dyDescent="0.3">
      <c r="A177">
        <v>20.474399999999999</v>
      </c>
      <c r="B177">
        <v>18.547699999999999</v>
      </c>
      <c r="C177">
        <v>0</v>
      </c>
      <c r="D177">
        <v>92.227199999999996</v>
      </c>
      <c r="F177">
        <v>22.0122</v>
      </c>
      <c r="G177">
        <v>20.090699999999998</v>
      </c>
      <c r="H177">
        <v>20.3385</v>
      </c>
    </row>
    <row r="178" spans="1:8" x14ac:dyDescent="0.3">
      <c r="A178">
        <v>29.016300000000001</v>
      </c>
      <c r="B178">
        <v>18.176100000000002</v>
      </c>
      <c r="C178">
        <v>18.328800000000001</v>
      </c>
      <c r="D178">
        <v>43.860999999999997</v>
      </c>
      <c r="F178">
        <v>26.5105</v>
      </c>
      <c r="G178">
        <v>15.3467</v>
      </c>
      <c r="H178">
        <v>0</v>
      </c>
    </row>
    <row r="179" spans="1:8" x14ac:dyDescent="0.3">
      <c r="A179">
        <v>22.436499999999999</v>
      </c>
      <c r="B179">
        <v>19.858499999999999</v>
      </c>
      <c r="C179">
        <v>0</v>
      </c>
      <c r="D179">
        <v>87.761799999999994</v>
      </c>
      <c r="F179">
        <v>25.5915</v>
      </c>
      <c r="G179">
        <v>16.270199999999999</v>
      </c>
      <c r="H179">
        <v>19.087599999999998</v>
      </c>
    </row>
    <row r="180" spans="1:8" x14ac:dyDescent="0.3">
      <c r="A180">
        <v>24.224699999999999</v>
      </c>
      <c r="B180">
        <v>19.374700000000001</v>
      </c>
      <c r="C180">
        <v>20.8704</v>
      </c>
      <c r="D180">
        <v>42.869500000000002</v>
      </c>
      <c r="F180">
        <v>25.467099999999999</v>
      </c>
      <c r="G180">
        <v>22.386399999999998</v>
      </c>
      <c r="H180">
        <v>30.7776</v>
      </c>
    </row>
    <row r="181" spans="1:8" x14ac:dyDescent="0.3">
      <c r="A181">
        <v>22.843800000000002</v>
      </c>
      <c r="B181">
        <v>20.295500000000001</v>
      </c>
      <c r="C181">
        <v>0</v>
      </c>
      <c r="D181">
        <v>90.4405</v>
      </c>
      <c r="F181">
        <v>19.198499999999999</v>
      </c>
      <c r="G181">
        <v>18.258400000000002</v>
      </c>
      <c r="H181">
        <v>2.05898</v>
      </c>
    </row>
    <row r="182" spans="1:8" x14ac:dyDescent="0.3">
      <c r="A182">
        <v>26.880600000000001</v>
      </c>
      <c r="B182">
        <v>20.9039</v>
      </c>
      <c r="C182">
        <v>15.358599999999999</v>
      </c>
      <c r="D182">
        <v>48.148200000000003</v>
      </c>
      <c r="F182">
        <v>22.8323</v>
      </c>
      <c r="G182">
        <v>21.694500000000001</v>
      </c>
      <c r="H182">
        <v>31.190899999999999</v>
      </c>
    </row>
    <row r="183" spans="1:8" x14ac:dyDescent="0.3">
      <c r="A183">
        <v>27.898499999999999</v>
      </c>
      <c r="B183">
        <v>20.2196</v>
      </c>
      <c r="C183">
        <v>16.660599999999999</v>
      </c>
      <c r="D183">
        <v>52.241100000000003</v>
      </c>
      <c r="F183">
        <v>23.081800000000001</v>
      </c>
      <c r="G183">
        <v>17.189699999999998</v>
      </c>
      <c r="H183">
        <v>16.0654</v>
      </c>
    </row>
    <row r="184" spans="1:8" x14ac:dyDescent="0.3">
      <c r="A184">
        <v>27.342700000000001</v>
      </c>
      <c r="B184">
        <v>20.262799999999999</v>
      </c>
      <c r="C184">
        <v>14.425000000000001</v>
      </c>
      <c r="D184">
        <v>51.815100000000001</v>
      </c>
      <c r="F184">
        <v>21.9391</v>
      </c>
      <c r="G184">
        <v>21.9391</v>
      </c>
      <c r="H184">
        <v>45.877400000000002</v>
      </c>
    </row>
    <row r="185" spans="1:8" x14ac:dyDescent="0.3">
      <c r="A185">
        <v>28.175799999999999</v>
      </c>
      <c r="B185">
        <v>20.812799999999999</v>
      </c>
      <c r="C185">
        <v>13.7324</v>
      </c>
      <c r="D185">
        <v>52.439799999999998</v>
      </c>
      <c r="F185">
        <v>31.995699999999999</v>
      </c>
      <c r="G185">
        <v>17.946200000000001</v>
      </c>
      <c r="H185">
        <v>0</v>
      </c>
    </row>
    <row r="186" spans="1:8" x14ac:dyDescent="0.3">
      <c r="A186">
        <v>27.367999999999999</v>
      </c>
      <c r="B186">
        <v>19.3278</v>
      </c>
      <c r="C186">
        <v>13.024800000000001</v>
      </c>
      <c r="D186">
        <v>49.020899999999997</v>
      </c>
      <c r="F186">
        <v>30.713200000000001</v>
      </c>
      <c r="G186">
        <v>21.163699999999999</v>
      </c>
      <c r="H186">
        <v>0</v>
      </c>
    </row>
    <row r="187" spans="1:8" x14ac:dyDescent="0.3">
      <c r="A187">
        <v>22.697500000000002</v>
      </c>
      <c r="B187">
        <v>19.672699999999999</v>
      </c>
      <c r="C187">
        <v>0</v>
      </c>
      <c r="D187">
        <v>86.292100000000005</v>
      </c>
      <c r="F187">
        <v>26.969200000000001</v>
      </c>
      <c r="G187">
        <v>18.630400000000002</v>
      </c>
      <c r="H187">
        <v>0.01</v>
      </c>
    </row>
    <row r="188" spans="1:8" x14ac:dyDescent="0.3">
      <c r="A188">
        <v>23.2668</v>
      </c>
      <c r="B188">
        <v>21.3688</v>
      </c>
      <c r="C188">
        <v>0</v>
      </c>
      <c r="D188">
        <v>79.612899999999996</v>
      </c>
      <c r="F188">
        <v>23.892399999999999</v>
      </c>
      <c r="G188">
        <v>23.035299999999999</v>
      </c>
      <c r="H188">
        <v>0</v>
      </c>
    </row>
    <row r="189" spans="1:8" x14ac:dyDescent="0.3">
      <c r="A189">
        <v>28.182700000000001</v>
      </c>
      <c r="B189">
        <v>19.975899999999999</v>
      </c>
      <c r="C189">
        <v>0</v>
      </c>
      <c r="D189">
        <v>77.829300000000003</v>
      </c>
      <c r="F189">
        <v>22.170400000000001</v>
      </c>
      <c r="G189">
        <v>20.456099999999999</v>
      </c>
      <c r="H189">
        <v>25.310600000000001</v>
      </c>
    </row>
    <row r="190" spans="1:8" x14ac:dyDescent="0.3">
      <c r="A190">
        <v>23.8034</v>
      </c>
      <c r="B190">
        <v>20.985499999999998</v>
      </c>
      <c r="C190">
        <v>0</v>
      </c>
      <c r="D190">
        <v>77.260400000000004</v>
      </c>
      <c r="F190">
        <v>25.490600000000001</v>
      </c>
      <c r="G190">
        <v>18.699200000000001</v>
      </c>
      <c r="H190">
        <v>11.3421</v>
      </c>
    </row>
    <row r="191" spans="1:8" x14ac:dyDescent="0.3">
      <c r="A191">
        <v>23.968599999999999</v>
      </c>
      <c r="B191">
        <v>20.324400000000001</v>
      </c>
      <c r="C191">
        <v>0</v>
      </c>
      <c r="D191">
        <v>75.432500000000005</v>
      </c>
      <c r="F191">
        <v>23.424900000000001</v>
      </c>
      <c r="G191">
        <v>18.708100000000002</v>
      </c>
      <c r="H191">
        <v>4.4020000000000001</v>
      </c>
    </row>
    <row r="192" spans="1:8" x14ac:dyDescent="0.3">
      <c r="A192">
        <v>26.6248</v>
      </c>
      <c r="B192">
        <v>20.196200000000001</v>
      </c>
      <c r="C192">
        <v>0</v>
      </c>
      <c r="D192">
        <v>79.457099999999997</v>
      </c>
      <c r="F192">
        <v>23.749099999999999</v>
      </c>
      <c r="G192">
        <v>21.6053</v>
      </c>
      <c r="H192">
        <v>59.895099999999999</v>
      </c>
    </row>
    <row r="193" spans="1:8" x14ac:dyDescent="0.3">
      <c r="A193">
        <v>26.635000000000002</v>
      </c>
      <c r="B193">
        <v>21.4117</v>
      </c>
      <c r="C193">
        <v>22.248999999999999</v>
      </c>
      <c r="D193">
        <v>42.5685</v>
      </c>
      <c r="F193">
        <v>22.594200000000001</v>
      </c>
      <c r="G193">
        <v>18.380700000000001</v>
      </c>
      <c r="H193">
        <v>23.352799999999998</v>
      </c>
    </row>
    <row r="194" spans="1:8" x14ac:dyDescent="0.3">
      <c r="A194">
        <v>29.441700000000001</v>
      </c>
      <c r="B194">
        <v>20.224799999999998</v>
      </c>
      <c r="C194">
        <v>21.405200000000001</v>
      </c>
      <c r="D194">
        <v>48.000599999999999</v>
      </c>
      <c r="F194">
        <v>29.811499999999999</v>
      </c>
      <c r="G194">
        <v>17.236799999999999</v>
      </c>
      <c r="H194">
        <v>26.511199999999999</v>
      </c>
    </row>
    <row r="195" spans="1:8" x14ac:dyDescent="0.3">
      <c r="A195">
        <v>29.324100000000001</v>
      </c>
      <c r="B195">
        <v>21.393799999999999</v>
      </c>
      <c r="C195">
        <v>0</v>
      </c>
      <c r="D195">
        <v>94.4345</v>
      </c>
      <c r="F195">
        <v>20.769600000000001</v>
      </c>
      <c r="G195">
        <v>20.769600000000001</v>
      </c>
      <c r="H195">
        <v>13.559699999999999</v>
      </c>
    </row>
    <row r="196" spans="1:8" x14ac:dyDescent="0.3">
      <c r="A196">
        <v>26.8766</v>
      </c>
      <c r="B196">
        <v>22.5213</v>
      </c>
      <c r="C196">
        <v>0</v>
      </c>
      <c r="D196">
        <v>100.315</v>
      </c>
      <c r="F196">
        <v>23.570499999999999</v>
      </c>
      <c r="G196">
        <v>23.570499999999999</v>
      </c>
      <c r="H196">
        <v>29.555199999999999</v>
      </c>
    </row>
    <row r="197" spans="1:8" x14ac:dyDescent="0.3">
      <c r="A197">
        <v>27.9998</v>
      </c>
      <c r="B197">
        <v>21.5989</v>
      </c>
      <c r="C197">
        <v>15.855499999999999</v>
      </c>
      <c r="D197">
        <v>51.889000000000003</v>
      </c>
      <c r="F197">
        <v>23.712</v>
      </c>
      <c r="G197">
        <v>18.274899999999999</v>
      </c>
      <c r="H197">
        <v>25.730599999999999</v>
      </c>
    </row>
    <row r="198" spans="1:8" x14ac:dyDescent="0.3">
      <c r="A198">
        <v>24.441299999999998</v>
      </c>
      <c r="B198">
        <v>22.3096</v>
      </c>
      <c r="C198">
        <v>0</v>
      </c>
      <c r="D198">
        <v>104.742</v>
      </c>
      <c r="F198">
        <v>33.220599999999997</v>
      </c>
      <c r="G198">
        <v>24.418299999999999</v>
      </c>
      <c r="H198">
        <v>0</v>
      </c>
    </row>
    <row r="199" spans="1:8" x14ac:dyDescent="0.3">
      <c r="A199">
        <v>31.0488</v>
      </c>
      <c r="B199">
        <v>21.2178</v>
      </c>
      <c r="C199">
        <v>16.034300000000002</v>
      </c>
      <c r="D199">
        <v>50.410299999999999</v>
      </c>
      <c r="F199">
        <v>29.7029</v>
      </c>
      <c r="G199">
        <v>19.684899999999999</v>
      </c>
      <c r="H199">
        <v>0</v>
      </c>
    </row>
    <row r="200" spans="1:8" x14ac:dyDescent="0.3">
      <c r="A200">
        <v>27.2575</v>
      </c>
      <c r="B200">
        <v>22.2972</v>
      </c>
      <c r="C200">
        <v>0</v>
      </c>
      <c r="D200">
        <v>99.244299999999996</v>
      </c>
      <c r="F200">
        <v>29.0581</v>
      </c>
      <c r="G200">
        <v>23.2485</v>
      </c>
      <c r="H200">
        <v>12.8896</v>
      </c>
    </row>
    <row r="201" spans="1:8" x14ac:dyDescent="0.3">
      <c r="A201">
        <v>29.4389</v>
      </c>
      <c r="B201">
        <v>22.775300000000001</v>
      </c>
      <c r="C201">
        <v>15.978999999999999</v>
      </c>
      <c r="D201">
        <v>49.120600000000003</v>
      </c>
      <c r="F201">
        <v>32.3748</v>
      </c>
      <c r="G201">
        <v>21.876200000000001</v>
      </c>
      <c r="H201">
        <v>0</v>
      </c>
    </row>
    <row r="202" spans="1:8" x14ac:dyDescent="0.3">
      <c r="A202">
        <v>25.643999999999998</v>
      </c>
      <c r="B202">
        <v>22.604500000000002</v>
      </c>
      <c r="C202">
        <v>15.452999999999999</v>
      </c>
      <c r="D202">
        <v>50.971699999999998</v>
      </c>
      <c r="F202">
        <v>26.533899999999999</v>
      </c>
      <c r="G202">
        <v>26.533899999999999</v>
      </c>
      <c r="H202">
        <v>0.01</v>
      </c>
    </row>
    <row r="203" spans="1:8" x14ac:dyDescent="0.3">
      <c r="A203">
        <v>27.859100000000002</v>
      </c>
      <c r="B203">
        <v>23.8355</v>
      </c>
      <c r="C203">
        <v>17.953800000000001</v>
      </c>
      <c r="D203">
        <v>51.129199999999997</v>
      </c>
      <c r="F203">
        <v>29.4314</v>
      </c>
      <c r="G203">
        <v>25.055700000000002</v>
      </c>
      <c r="H203">
        <v>0</v>
      </c>
    </row>
    <row r="204" spans="1:8" x14ac:dyDescent="0.3">
      <c r="A204">
        <v>28.437200000000001</v>
      </c>
      <c r="B204">
        <v>24.0197</v>
      </c>
      <c r="C204">
        <v>18.218499999999999</v>
      </c>
      <c r="D204">
        <v>51.168900000000001</v>
      </c>
      <c r="F204">
        <v>30.544499999999999</v>
      </c>
      <c r="G204">
        <v>23.142800000000001</v>
      </c>
      <c r="H204">
        <v>23.823699999999999</v>
      </c>
    </row>
    <row r="205" spans="1:8" x14ac:dyDescent="0.3">
      <c r="A205">
        <v>26.027100000000001</v>
      </c>
      <c r="B205">
        <v>23.660699999999999</v>
      </c>
      <c r="C205">
        <v>0</v>
      </c>
      <c r="D205">
        <v>104.85599999999999</v>
      </c>
      <c r="F205">
        <v>26.232299999999999</v>
      </c>
      <c r="G205">
        <v>25.551500000000001</v>
      </c>
      <c r="H205">
        <v>0</v>
      </c>
    </row>
    <row r="206" spans="1:8" x14ac:dyDescent="0.3">
      <c r="A206">
        <v>25.261399999999998</v>
      </c>
      <c r="B206">
        <v>22.261600000000001</v>
      </c>
      <c r="C206">
        <v>18.097799999999999</v>
      </c>
      <c r="D206">
        <v>55.805399999999999</v>
      </c>
      <c r="F206">
        <v>28.94</v>
      </c>
      <c r="G206">
        <v>23.554099999999998</v>
      </c>
      <c r="H206">
        <v>28.724900000000002</v>
      </c>
    </row>
    <row r="207" spans="1:8" x14ac:dyDescent="0.3">
      <c r="A207">
        <v>29.008400000000002</v>
      </c>
      <c r="B207">
        <v>24.741099999999999</v>
      </c>
      <c r="C207">
        <v>14.6013</v>
      </c>
      <c r="D207">
        <v>58.161000000000001</v>
      </c>
      <c r="F207">
        <v>25.7181</v>
      </c>
      <c r="G207">
        <v>22.538</v>
      </c>
      <c r="H207">
        <v>0.01</v>
      </c>
    </row>
    <row r="208" spans="1:8" x14ac:dyDescent="0.3">
      <c r="A208">
        <v>27.215299999999999</v>
      </c>
      <c r="B208">
        <v>23.344999999999999</v>
      </c>
      <c r="C208">
        <v>15.606299999999999</v>
      </c>
      <c r="D208">
        <v>60.481299999999997</v>
      </c>
      <c r="F208">
        <v>28.703399999999998</v>
      </c>
      <c r="G208">
        <v>20.182500000000001</v>
      </c>
      <c r="H208">
        <v>0</v>
      </c>
    </row>
    <row r="209" spans="1:8" x14ac:dyDescent="0.3">
      <c r="A209">
        <v>30.172499999999999</v>
      </c>
      <c r="B209">
        <v>22.9876</v>
      </c>
      <c r="C209">
        <v>12.494400000000001</v>
      </c>
      <c r="D209">
        <v>60.158299999999997</v>
      </c>
      <c r="F209">
        <v>32.985599999999998</v>
      </c>
      <c r="G209">
        <v>21.644100000000002</v>
      </c>
      <c r="H209">
        <v>0.01</v>
      </c>
    </row>
    <row r="210" spans="1:8" x14ac:dyDescent="0.3">
      <c r="A210">
        <v>31.8157</v>
      </c>
      <c r="B210">
        <v>23.624700000000001</v>
      </c>
      <c r="C210">
        <v>0</v>
      </c>
      <c r="D210">
        <v>121.354</v>
      </c>
      <c r="F210">
        <v>27.432400000000001</v>
      </c>
      <c r="G210">
        <v>23.322600000000001</v>
      </c>
      <c r="H210">
        <v>0</v>
      </c>
    </row>
    <row r="211" spans="1:8" x14ac:dyDescent="0.3">
      <c r="A211">
        <v>25.431799999999999</v>
      </c>
      <c r="B211">
        <v>21.648599999999998</v>
      </c>
      <c r="C211">
        <v>15.437799999999999</v>
      </c>
      <c r="D211">
        <v>61.5486</v>
      </c>
      <c r="F211">
        <v>27.912299999999998</v>
      </c>
      <c r="G211">
        <v>22.8857</v>
      </c>
      <c r="H211">
        <v>0</v>
      </c>
    </row>
    <row r="212" spans="1:8" x14ac:dyDescent="0.3">
      <c r="A212">
        <v>30.268999999999998</v>
      </c>
      <c r="B212">
        <v>20.758600000000001</v>
      </c>
      <c r="C212">
        <v>0</v>
      </c>
      <c r="D212">
        <v>127.6</v>
      </c>
      <c r="F212">
        <v>35.135800000000003</v>
      </c>
      <c r="G212">
        <v>20.011900000000001</v>
      </c>
      <c r="H212">
        <v>0</v>
      </c>
    </row>
    <row r="213" spans="1:8" x14ac:dyDescent="0.3">
      <c r="A213">
        <v>30.4756</v>
      </c>
      <c r="B213">
        <v>22.962199999999999</v>
      </c>
      <c r="C213">
        <v>0</v>
      </c>
      <c r="D213">
        <v>124.825</v>
      </c>
      <c r="F213">
        <v>31.1554</v>
      </c>
      <c r="G213">
        <v>21.608899999999998</v>
      </c>
      <c r="H213">
        <v>0</v>
      </c>
    </row>
    <row r="214" spans="1:8" x14ac:dyDescent="0.3">
      <c r="A214">
        <v>26.375499999999999</v>
      </c>
      <c r="B214">
        <v>21.288399999999999</v>
      </c>
      <c r="C214">
        <v>0</v>
      </c>
      <c r="D214">
        <v>127.88800000000001</v>
      </c>
      <c r="F214">
        <v>33.696899999999999</v>
      </c>
      <c r="G214">
        <v>23.918500000000002</v>
      </c>
      <c r="H214">
        <v>0</v>
      </c>
    </row>
    <row r="215" spans="1:8" x14ac:dyDescent="0.3">
      <c r="A215">
        <v>31.0014</v>
      </c>
      <c r="B215">
        <v>22.551200000000001</v>
      </c>
      <c r="C215">
        <v>0</v>
      </c>
      <c r="D215">
        <v>128.37899999999999</v>
      </c>
      <c r="F215">
        <v>30.866299999999999</v>
      </c>
      <c r="G215">
        <v>23.342300000000002</v>
      </c>
      <c r="H215">
        <v>0</v>
      </c>
    </row>
    <row r="216" spans="1:8" x14ac:dyDescent="0.3">
      <c r="A216">
        <v>26.900700000000001</v>
      </c>
      <c r="B216">
        <v>22.192299999999999</v>
      </c>
      <c r="C216">
        <v>0</v>
      </c>
      <c r="D216">
        <v>124.77200000000001</v>
      </c>
      <c r="F216">
        <v>32.710599999999999</v>
      </c>
      <c r="G216">
        <v>22.2303</v>
      </c>
      <c r="H216">
        <v>0</v>
      </c>
    </row>
    <row r="217" spans="1:8" x14ac:dyDescent="0.3">
      <c r="A217">
        <v>29.357600000000001</v>
      </c>
      <c r="B217">
        <v>23.616700000000002</v>
      </c>
      <c r="C217">
        <v>19.453600000000002</v>
      </c>
      <c r="D217">
        <v>64.324600000000004</v>
      </c>
      <c r="F217">
        <v>33.545099999999998</v>
      </c>
      <c r="G217">
        <v>22.064699999999998</v>
      </c>
      <c r="H217">
        <v>0</v>
      </c>
    </row>
    <row r="218" spans="1:8" x14ac:dyDescent="0.3">
      <c r="A218">
        <v>30.769600000000001</v>
      </c>
      <c r="B218">
        <v>24.017199999999999</v>
      </c>
      <c r="C218">
        <v>0</v>
      </c>
      <c r="D218">
        <v>127.649</v>
      </c>
      <c r="F218">
        <v>25.165099999999999</v>
      </c>
      <c r="G218">
        <v>21.529699999999998</v>
      </c>
      <c r="H218">
        <v>13.701700000000001</v>
      </c>
    </row>
    <row r="219" spans="1:8" x14ac:dyDescent="0.3">
      <c r="A219">
        <v>30.824000000000002</v>
      </c>
      <c r="B219">
        <v>21.289899999999999</v>
      </c>
      <c r="C219">
        <v>0</v>
      </c>
      <c r="D219">
        <v>129.071</v>
      </c>
      <c r="F219">
        <v>24.8032</v>
      </c>
      <c r="G219">
        <v>24.8032</v>
      </c>
      <c r="H219">
        <v>0</v>
      </c>
    </row>
    <row r="220" spans="1:8" x14ac:dyDescent="0.3">
      <c r="A220">
        <v>28.033999999999999</v>
      </c>
      <c r="B220">
        <v>23.221900000000002</v>
      </c>
      <c r="C220">
        <v>0</v>
      </c>
      <c r="D220">
        <v>126.694</v>
      </c>
      <c r="F220">
        <v>29.923500000000001</v>
      </c>
      <c r="G220">
        <v>22.5335</v>
      </c>
      <c r="H220">
        <v>0</v>
      </c>
    </row>
    <row r="221" spans="1:8" x14ac:dyDescent="0.3">
      <c r="A221">
        <v>30.0578</v>
      </c>
      <c r="B221">
        <v>22.734000000000002</v>
      </c>
      <c r="C221">
        <v>0</v>
      </c>
      <c r="D221">
        <v>123.998</v>
      </c>
      <c r="F221">
        <v>27.598500000000001</v>
      </c>
      <c r="G221">
        <v>16.084199999999999</v>
      </c>
      <c r="H221">
        <v>0</v>
      </c>
    </row>
    <row r="222" spans="1:8" x14ac:dyDescent="0.3">
      <c r="A222">
        <v>25.995799999999999</v>
      </c>
      <c r="B222">
        <v>22.4239</v>
      </c>
      <c r="C222">
        <v>0</v>
      </c>
      <c r="D222">
        <v>118.194</v>
      </c>
      <c r="F222">
        <v>31.791899999999998</v>
      </c>
      <c r="G222">
        <v>24.968299999999999</v>
      </c>
      <c r="H222">
        <v>0</v>
      </c>
    </row>
    <row r="223" spans="1:8" x14ac:dyDescent="0.3">
      <c r="A223">
        <v>25.825500000000002</v>
      </c>
      <c r="B223">
        <v>21.4651</v>
      </c>
      <c r="C223">
        <v>0</v>
      </c>
      <c r="D223">
        <v>117.70699999999999</v>
      </c>
      <c r="F223">
        <v>30.296800000000001</v>
      </c>
      <c r="G223">
        <v>19.3047</v>
      </c>
      <c r="H223">
        <v>0</v>
      </c>
    </row>
    <row r="224" spans="1:8" x14ac:dyDescent="0.3">
      <c r="A224">
        <v>25.686399999999999</v>
      </c>
      <c r="B224">
        <v>22.827999999999999</v>
      </c>
      <c r="C224">
        <v>0</v>
      </c>
      <c r="D224">
        <v>114.027</v>
      </c>
      <c r="F224">
        <v>26.716100000000001</v>
      </c>
      <c r="G224">
        <v>19.4207</v>
      </c>
      <c r="H224">
        <v>0</v>
      </c>
    </row>
    <row r="225" spans="1:8" x14ac:dyDescent="0.3">
      <c r="A225">
        <v>30.421600000000002</v>
      </c>
      <c r="B225">
        <v>21.068300000000001</v>
      </c>
      <c r="C225">
        <v>0</v>
      </c>
      <c r="D225">
        <v>112.691</v>
      </c>
      <c r="F225">
        <v>33.238599999999998</v>
      </c>
      <c r="G225">
        <v>23.257200000000001</v>
      </c>
      <c r="H225">
        <v>0</v>
      </c>
    </row>
    <row r="226" spans="1:8" x14ac:dyDescent="0.3">
      <c r="A226">
        <v>26.956499999999998</v>
      </c>
      <c r="B226">
        <v>19.973299999999998</v>
      </c>
      <c r="C226">
        <v>0</v>
      </c>
      <c r="D226">
        <v>110.514</v>
      </c>
      <c r="F226">
        <v>30.053899999999999</v>
      </c>
      <c r="G226">
        <v>22.475000000000001</v>
      </c>
      <c r="H226">
        <v>0</v>
      </c>
    </row>
    <row r="227" spans="1:8" x14ac:dyDescent="0.3">
      <c r="A227">
        <v>29.857700000000001</v>
      </c>
      <c r="B227">
        <v>21.831299999999999</v>
      </c>
      <c r="C227">
        <v>0</v>
      </c>
      <c r="D227">
        <v>110.556</v>
      </c>
      <c r="F227">
        <v>30.8446</v>
      </c>
      <c r="G227">
        <v>21.156199999999998</v>
      </c>
      <c r="H227">
        <v>0</v>
      </c>
    </row>
    <row r="228" spans="1:8" x14ac:dyDescent="0.3">
      <c r="A228">
        <v>28.526900000000001</v>
      </c>
      <c r="B228">
        <v>23.6082</v>
      </c>
      <c r="C228">
        <v>0</v>
      </c>
      <c r="D228">
        <v>107.143</v>
      </c>
      <c r="F228">
        <v>29.331</v>
      </c>
      <c r="G228">
        <v>26.8704</v>
      </c>
      <c r="H228">
        <v>0</v>
      </c>
    </row>
    <row r="229" spans="1:8" x14ac:dyDescent="0.3">
      <c r="A229">
        <v>29.638100000000001</v>
      </c>
      <c r="B229">
        <v>20.254799999999999</v>
      </c>
      <c r="C229">
        <v>0</v>
      </c>
      <c r="D229">
        <v>107.45</v>
      </c>
      <c r="F229">
        <v>29.068200000000001</v>
      </c>
      <c r="G229">
        <v>18.067499999999999</v>
      </c>
      <c r="H229">
        <v>0</v>
      </c>
    </row>
    <row r="230" spans="1:8" x14ac:dyDescent="0.3">
      <c r="A230">
        <v>27.718599999999999</v>
      </c>
      <c r="B230">
        <v>19.153600000000001</v>
      </c>
      <c r="C230">
        <v>0</v>
      </c>
      <c r="D230">
        <v>103.455</v>
      </c>
      <c r="F230">
        <v>29.223800000000001</v>
      </c>
      <c r="G230">
        <v>24.179300000000001</v>
      </c>
      <c r="H230">
        <v>0</v>
      </c>
    </row>
    <row r="231" spans="1:8" x14ac:dyDescent="0.3">
      <c r="A231">
        <v>28.525500000000001</v>
      </c>
      <c r="B231">
        <v>20.732900000000001</v>
      </c>
      <c r="C231">
        <v>0</v>
      </c>
      <c r="D231">
        <v>102.486</v>
      </c>
      <c r="F231">
        <v>20.104399999999998</v>
      </c>
      <c r="G231">
        <v>20.104399999999998</v>
      </c>
      <c r="H231">
        <v>0</v>
      </c>
    </row>
    <row r="232" spans="1:8" x14ac:dyDescent="0.3">
      <c r="A232">
        <v>27.042300000000001</v>
      </c>
      <c r="B232">
        <v>21.157900000000001</v>
      </c>
      <c r="C232">
        <v>0</v>
      </c>
      <c r="D232">
        <v>97.643299999999996</v>
      </c>
      <c r="F232">
        <v>19.914100000000001</v>
      </c>
      <c r="G232">
        <v>19.914100000000001</v>
      </c>
      <c r="H232">
        <v>39.173900000000003</v>
      </c>
    </row>
    <row r="233" spans="1:8" x14ac:dyDescent="0.3">
      <c r="A233">
        <v>23.430700000000002</v>
      </c>
      <c r="B233">
        <v>23.032900000000001</v>
      </c>
      <c r="C233">
        <v>0</v>
      </c>
      <c r="D233">
        <v>94.506600000000006</v>
      </c>
      <c r="F233">
        <v>29.5062</v>
      </c>
      <c r="G233">
        <v>23.329499999999999</v>
      </c>
      <c r="H233">
        <v>0</v>
      </c>
    </row>
    <row r="234" spans="1:8" x14ac:dyDescent="0.3">
      <c r="A234">
        <v>30.023099999999999</v>
      </c>
      <c r="B234">
        <v>19.844799999999999</v>
      </c>
      <c r="C234">
        <v>0</v>
      </c>
      <c r="D234">
        <v>95.757999999999996</v>
      </c>
      <c r="F234">
        <v>21.998899999999999</v>
      </c>
      <c r="G234">
        <v>20.747</v>
      </c>
      <c r="H234">
        <v>38.023600000000002</v>
      </c>
    </row>
    <row r="235" spans="1:8" x14ac:dyDescent="0.3">
      <c r="A235">
        <v>23.927</v>
      </c>
      <c r="B235">
        <v>19.9208</v>
      </c>
      <c r="C235">
        <v>0</v>
      </c>
      <c r="D235">
        <v>98.229200000000006</v>
      </c>
      <c r="F235">
        <v>26.7133</v>
      </c>
      <c r="G235">
        <v>16.273</v>
      </c>
      <c r="H235">
        <v>0</v>
      </c>
    </row>
    <row r="236" spans="1:8" x14ac:dyDescent="0.3">
      <c r="A236">
        <v>29.4267</v>
      </c>
      <c r="B236">
        <v>19.0702</v>
      </c>
      <c r="C236">
        <v>0</v>
      </c>
      <c r="D236">
        <v>102.682</v>
      </c>
      <c r="F236">
        <v>25.6127</v>
      </c>
      <c r="G236">
        <v>21.7059</v>
      </c>
      <c r="H236">
        <v>0</v>
      </c>
    </row>
    <row r="237" spans="1:8" x14ac:dyDescent="0.3">
      <c r="A237">
        <v>27.818300000000001</v>
      </c>
      <c r="B237">
        <v>20.410900000000002</v>
      </c>
      <c r="C237">
        <v>0</v>
      </c>
      <c r="D237">
        <v>103.953</v>
      </c>
      <c r="F237">
        <v>29.615200000000002</v>
      </c>
      <c r="G237">
        <v>17.674600000000002</v>
      </c>
      <c r="H237">
        <v>0</v>
      </c>
    </row>
    <row r="238" spans="1:8" x14ac:dyDescent="0.3">
      <c r="A238">
        <v>27.3459</v>
      </c>
      <c r="B238">
        <v>20.3401</v>
      </c>
      <c r="C238">
        <v>0</v>
      </c>
      <c r="D238">
        <v>112.699</v>
      </c>
      <c r="F238">
        <v>24.407499999999999</v>
      </c>
      <c r="G238">
        <v>19.211099999999998</v>
      </c>
      <c r="H238">
        <v>26.068000000000001</v>
      </c>
    </row>
    <row r="239" spans="1:8" x14ac:dyDescent="0.3">
      <c r="A239">
        <v>36.415999999999997</v>
      </c>
      <c r="B239">
        <v>20.751799999999999</v>
      </c>
      <c r="C239">
        <v>19.54</v>
      </c>
      <c r="D239">
        <v>50.404600000000002</v>
      </c>
      <c r="F239">
        <v>30.520499999999998</v>
      </c>
      <c r="G239">
        <v>22.628599999999999</v>
      </c>
      <c r="H239">
        <v>0</v>
      </c>
    </row>
    <row r="240" spans="1:8" x14ac:dyDescent="0.3">
      <c r="A240">
        <v>30.117599999999999</v>
      </c>
      <c r="B240">
        <v>22.143599999999999</v>
      </c>
      <c r="C240">
        <v>0</v>
      </c>
      <c r="D240">
        <v>96.558700000000002</v>
      </c>
      <c r="F240">
        <v>24.029800000000002</v>
      </c>
      <c r="G240">
        <v>24.029800000000002</v>
      </c>
      <c r="H240">
        <v>0</v>
      </c>
    </row>
    <row r="241" spans="1:8" x14ac:dyDescent="0.3">
      <c r="A241">
        <v>19.809200000000001</v>
      </c>
      <c r="B241">
        <v>19.809200000000001</v>
      </c>
      <c r="C241">
        <v>0</v>
      </c>
      <c r="D241">
        <v>100.49299999999999</v>
      </c>
      <c r="F241">
        <v>22.101199999999999</v>
      </c>
      <c r="G241">
        <v>19.976199999999999</v>
      </c>
      <c r="H241">
        <v>25.6995</v>
      </c>
    </row>
    <row r="242" spans="1:8" x14ac:dyDescent="0.3">
      <c r="A242">
        <v>22.4251</v>
      </c>
      <c r="B242">
        <v>21.908899999999999</v>
      </c>
      <c r="C242">
        <v>0</v>
      </c>
      <c r="D242">
        <v>98.277100000000004</v>
      </c>
      <c r="F242">
        <v>28.021699999999999</v>
      </c>
      <c r="G242">
        <v>16.689299999999999</v>
      </c>
      <c r="H242">
        <v>0.01</v>
      </c>
    </row>
    <row r="243" spans="1:8" x14ac:dyDescent="0.3">
      <c r="A243">
        <v>22.980699999999999</v>
      </c>
      <c r="B243">
        <v>22.980699999999999</v>
      </c>
      <c r="C243">
        <v>0</v>
      </c>
      <c r="D243">
        <v>111.532</v>
      </c>
      <c r="F243">
        <v>23.378699999999998</v>
      </c>
      <c r="G243">
        <v>19.757200000000001</v>
      </c>
      <c r="H243">
        <v>32.369900000000001</v>
      </c>
    </row>
    <row r="244" spans="1:8" x14ac:dyDescent="0.3">
      <c r="A244">
        <v>23.395700000000001</v>
      </c>
      <c r="B244">
        <v>17.8536</v>
      </c>
      <c r="C244">
        <v>0</v>
      </c>
      <c r="D244">
        <v>114.962</v>
      </c>
      <c r="F244">
        <v>24.272200000000002</v>
      </c>
      <c r="G244">
        <v>19.3947</v>
      </c>
      <c r="H244">
        <v>0</v>
      </c>
    </row>
    <row r="245" spans="1:8" x14ac:dyDescent="0.3">
      <c r="A245">
        <v>29.792899999999999</v>
      </c>
      <c r="B245">
        <v>11.6593</v>
      </c>
      <c r="C245">
        <v>0</v>
      </c>
      <c r="D245">
        <v>109.396</v>
      </c>
      <c r="F245">
        <v>20.159300000000002</v>
      </c>
      <c r="G245">
        <v>17.5928</v>
      </c>
      <c r="H245">
        <v>8.5622900000000008</v>
      </c>
    </row>
    <row r="246" spans="1:8" x14ac:dyDescent="0.3">
      <c r="A246">
        <v>22.301100000000002</v>
      </c>
      <c r="B246">
        <v>18.571200000000001</v>
      </c>
      <c r="C246">
        <v>10.444100000000001</v>
      </c>
      <c r="D246">
        <v>57.0548</v>
      </c>
      <c r="F246">
        <v>28.044</v>
      </c>
      <c r="G246">
        <v>16.689299999999999</v>
      </c>
      <c r="H246">
        <v>0</v>
      </c>
    </row>
    <row r="247" spans="1:8" x14ac:dyDescent="0.3">
      <c r="A247">
        <v>27.123699999999999</v>
      </c>
      <c r="B247">
        <v>20.5596</v>
      </c>
      <c r="C247">
        <v>0</v>
      </c>
      <c r="D247">
        <v>109.88</v>
      </c>
      <c r="F247">
        <v>19.423400000000001</v>
      </c>
      <c r="G247">
        <v>19.1523</v>
      </c>
      <c r="H247">
        <v>0</v>
      </c>
    </row>
    <row r="248" spans="1:8" x14ac:dyDescent="0.3">
      <c r="A248">
        <v>42.158799999999999</v>
      </c>
      <c r="B248">
        <v>15.9702</v>
      </c>
      <c r="C248">
        <v>14.460599999999999</v>
      </c>
      <c r="D248">
        <v>52.6584</v>
      </c>
      <c r="F248">
        <v>26.371600000000001</v>
      </c>
      <c r="G248">
        <v>17.465299999999999</v>
      </c>
      <c r="H248">
        <v>0</v>
      </c>
    </row>
    <row r="249" spans="1:8" x14ac:dyDescent="0.3">
      <c r="A249">
        <v>23.839500000000001</v>
      </c>
      <c r="B249">
        <v>16.620100000000001</v>
      </c>
      <c r="C249">
        <v>0</v>
      </c>
      <c r="D249">
        <v>101.77200000000001</v>
      </c>
      <c r="F249">
        <v>23.2682</v>
      </c>
      <c r="G249">
        <v>18.142399999999999</v>
      </c>
      <c r="H249">
        <v>0</v>
      </c>
    </row>
    <row r="250" spans="1:8" x14ac:dyDescent="0.3">
      <c r="A250">
        <v>23.013400000000001</v>
      </c>
      <c r="B250">
        <v>18.736699999999999</v>
      </c>
      <c r="C250">
        <v>0</v>
      </c>
      <c r="D250">
        <v>105.179</v>
      </c>
      <c r="F250">
        <v>23.593399999999999</v>
      </c>
      <c r="G250">
        <v>17.630400000000002</v>
      </c>
      <c r="H250">
        <v>0</v>
      </c>
    </row>
    <row r="251" spans="1:8" x14ac:dyDescent="0.3">
      <c r="A251">
        <v>22.845300000000002</v>
      </c>
      <c r="B251">
        <v>22.845300000000002</v>
      </c>
      <c r="C251">
        <v>15.0382</v>
      </c>
      <c r="D251">
        <v>57.0379</v>
      </c>
      <c r="F251">
        <v>29.9024</v>
      </c>
      <c r="G251">
        <v>16.169599999999999</v>
      </c>
      <c r="H251">
        <v>0</v>
      </c>
    </row>
    <row r="252" spans="1:8" x14ac:dyDescent="0.3">
      <c r="A252">
        <v>22.136900000000001</v>
      </c>
      <c r="B252">
        <v>13.6813</v>
      </c>
      <c r="C252">
        <v>0</v>
      </c>
      <c r="D252">
        <v>116.848</v>
      </c>
      <c r="F252">
        <v>25.339500000000001</v>
      </c>
      <c r="G252">
        <v>18.622399999999999</v>
      </c>
      <c r="H252">
        <v>0</v>
      </c>
    </row>
    <row r="253" spans="1:8" x14ac:dyDescent="0.3">
      <c r="A253">
        <v>28.933700000000002</v>
      </c>
      <c r="B253">
        <v>23.468800000000002</v>
      </c>
      <c r="C253">
        <v>0</v>
      </c>
      <c r="D253">
        <v>119.36199999999999</v>
      </c>
      <c r="F253">
        <v>21.603400000000001</v>
      </c>
      <c r="G253">
        <v>16.383700000000001</v>
      </c>
      <c r="H253">
        <v>0</v>
      </c>
    </row>
    <row r="254" spans="1:8" x14ac:dyDescent="0.3">
      <c r="A254">
        <v>31.228200000000001</v>
      </c>
      <c r="B254">
        <v>12.5802</v>
      </c>
      <c r="C254">
        <v>0</v>
      </c>
      <c r="D254">
        <v>126.04600000000001</v>
      </c>
      <c r="F254">
        <v>19.315000000000001</v>
      </c>
      <c r="G254">
        <v>18.714700000000001</v>
      </c>
      <c r="H254">
        <v>0</v>
      </c>
    </row>
    <row r="255" spans="1:8" x14ac:dyDescent="0.3">
      <c r="A255">
        <v>30.5305</v>
      </c>
      <c r="B255">
        <v>12.414300000000001</v>
      </c>
      <c r="C255">
        <v>0</v>
      </c>
      <c r="D255">
        <v>126.45699999999999</v>
      </c>
      <c r="F255">
        <v>27.3429</v>
      </c>
      <c r="G255">
        <v>15.472099999999999</v>
      </c>
      <c r="H255">
        <v>0</v>
      </c>
    </row>
    <row r="256" spans="1:8" x14ac:dyDescent="0.3">
      <c r="A256">
        <v>21.416699999999999</v>
      </c>
      <c r="B256">
        <v>13.702400000000001</v>
      </c>
      <c r="C256">
        <v>0</v>
      </c>
      <c r="D256">
        <v>119.23699999999999</v>
      </c>
      <c r="F256">
        <v>31.858699999999999</v>
      </c>
      <c r="G256">
        <v>11.425000000000001</v>
      </c>
      <c r="H256">
        <v>0</v>
      </c>
    </row>
    <row r="257" spans="1:8" x14ac:dyDescent="0.3">
      <c r="A257">
        <v>22.190899999999999</v>
      </c>
      <c r="B257">
        <v>17.279599999999999</v>
      </c>
      <c r="C257">
        <v>0</v>
      </c>
      <c r="D257">
        <v>116.651</v>
      </c>
      <c r="F257">
        <v>20.326000000000001</v>
      </c>
      <c r="G257">
        <v>16.0122</v>
      </c>
      <c r="H257">
        <v>0</v>
      </c>
    </row>
    <row r="258" spans="1:8" x14ac:dyDescent="0.3">
      <c r="A258">
        <v>30.6129</v>
      </c>
      <c r="B258">
        <v>11.928900000000001</v>
      </c>
      <c r="C258">
        <v>0</v>
      </c>
      <c r="D258">
        <v>121.559</v>
      </c>
      <c r="F258">
        <v>18.555</v>
      </c>
      <c r="G258">
        <v>17.0898</v>
      </c>
      <c r="H258">
        <v>30.2134</v>
      </c>
    </row>
    <row r="259" spans="1:8" x14ac:dyDescent="0.3">
      <c r="A259">
        <v>19.5243</v>
      </c>
      <c r="B259">
        <v>18.224399999999999</v>
      </c>
      <c r="C259">
        <v>0</v>
      </c>
      <c r="D259">
        <v>119.33499999999999</v>
      </c>
      <c r="F259">
        <v>23.152000000000001</v>
      </c>
      <c r="G259">
        <v>13.2342</v>
      </c>
      <c r="H259">
        <v>0</v>
      </c>
    </row>
    <row r="260" spans="1:8" x14ac:dyDescent="0.3">
      <c r="A260">
        <v>21.1538</v>
      </c>
      <c r="B260">
        <v>14.8863</v>
      </c>
      <c r="C260">
        <v>0</v>
      </c>
      <c r="D260">
        <v>115.721</v>
      </c>
      <c r="F260">
        <v>25.880099999999999</v>
      </c>
      <c r="G260">
        <v>17.179500000000001</v>
      </c>
      <c r="H260">
        <v>0</v>
      </c>
    </row>
    <row r="261" spans="1:8" x14ac:dyDescent="0.3">
      <c r="A261">
        <v>25.8093</v>
      </c>
      <c r="B261">
        <v>16.267099999999999</v>
      </c>
      <c r="C261">
        <v>0</v>
      </c>
      <c r="D261">
        <v>122.032</v>
      </c>
      <c r="F261">
        <v>17.973199999999999</v>
      </c>
      <c r="G261">
        <v>16.555</v>
      </c>
      <c r="H261">
        <v>8.8055400000000006</v>
      </c>
    </row>
    <row r="262" spans="1:8" x14ac:dyDescent="0.3">
      <c r="A262">
        <v>30.617100000000001</v>
      </c>
      <c r="B262">
        <v>11.3401</v>
      </c>
      <c r="C262">
        <v>0</v>
      </c>
      <c r="D262">
        <v>126.012</v>
      </c>
      <c r="F262">
        <v>23.323399999999999</v>
      </c>
      <c r="G262">
        <v>9.9611800000000006</v>
      </c>
      <c r="H262">
        <v>0</v>
      </c>
    </row>
    <row r="263" spans="1:8" x14ac:dyDescent="0.3">
      <c r="A263">
        <v>19.159199999999998</v>
      </c>
      <c r="B263">
        <v>14.6624</v>
      </c>
      <c r="C263">
        <v>4.0145099999999996</v>
      </c>
      <c r="D263">
        <v>61.329000000000001</v>
      </c>
      <c r="F263">
        <v>27.243200000000002</v>
      </c>
      <c r="G263">
        <v>13.1214</v>
      </c>
      <c r="H263">
        <v>0</v>
      </c>
    </row>
    <row r="264" spans="1:8" x14ac:dyDescent="0.3">
      <c r="A264">
        <v>21.157599999999999</v>
      </c>
      <c r="B264">
        <v>9.5153300000000005</v>
      </c>
      <c r="C264">
        <v>0</v>
      </c>
      <c r="D264">
        <v>115.985</v>
      </c>
      <c r="F264">
        <v>22.7819</v>
      </c>
      <c r="G264">
        <v>14.0524</v>
      </c>
      <c r="H264">
        <v>0</v>
      </c>
    </row>
    <row r="265" spans="1:8" x14ac:dyDescent="0.3">
      <c r="A265">
        <v>28.226099999999999</v>
      </c>
      <c r="B265">
        <v>11.419</v>
      </c>
      <c r="C265">
        <v>0.64864299999999997</v>
      </c>
      <c r="D265">
        <v>59.404499999999999</v>
      </c>
      <c r="F265">
        <v>26.5214</v>
      </c>
      <c r="G265">
        <v>15.0406</v>
      </c>
      <c r="H265">
        <v>0</v>
      </c>
    </row>
    <row r="266" spans="1:8" x14ac:dyDescent="0.3">
      <c r="A266">
        <v>21.3215</v>
      </c>
      <c r="B266">
        <v>12.9506</v>
      </c>
      <c r="C266">
        <v>4.0440800000000001</v>
      </c>
      <c r="D266">
        <v>59.589799999999997</v>
      </c>
      <c r="F266">
        <v>25.279499999999999</v>
      </c>
      <c r="G266">
        <v>14.073600000000001</v>
      </c>
      <c r="H266">
        <v>0</v>
      </c>
    </row>
    <row r="267" spans="1:8" x14ac:dyDescent="0.3">
      <c r="A267">
        <v>26.639800000000001</v>
      </c>
      <c r="B267">
        <v>17.446899999999999</v>
      </c>
      <c r="C267">
        <v>0</v>
      </c>
      <c r="D267">
        <v>117.827</v>
      </c>
      <c r="F267">
        <v>24.1511</v>
      </c>
      <c r="G267">
        <v>10.4595</v>
      </c>
      <c r="H267">
        <v>0</v>
      </c>
    </row>
    <row r="268" spans="1:8" x14ac:dyDescent="0.3">
      <c r="A268">
        <v>32.265000000000001</v>
      </c>
      <c r="B268">
        <v>7.9060899999999998</v>
      </c>
      <c r="C268">
        <v>3.9578500000000001</v>
      </c>
      <c r="D268">
        <v>59.801699999999997</v>
      </c>
      <c r="F268">
        <v>28.772200000000002</v>
      </c>
      <c r="G268">
        <v>10.585000000000001</v>
      </c>
      <c r="H268">
        <v>0</v>
      </c>
    </row>
    <row r="269" spans="1:8" x14ac:dyDescent="0.3">
      <c r="A269">
        <v>24.760300000000001</v>
      </c>
      <c r="B269">
        <v>9.5627600000000008</v>
      </c>
      <c r="C269">
        <v>0</v>
      </c>
      <c r="D269">
        <v>115.69799999999999</v>
      </c>
      <c r="F269">
        <v>29.971900000000002</v>
      </c>
      <c r="G269">
        <v>16.678599999999999</v>
      </c>
      <c r="H269">
        <v>0</v>
      </c>
    </row>
    <row r="270" spans="1:8" x14ac:dyDescent="0.3">
      <c r="A270">
        <v>24.958600000000001</v>
      </c>
      <c r="B270">
        <v>11.465400000000001</v>
      </c>
      <c r="C270">
        <v>0</v>
      </c>
      <c r="D270">
        <v>114.11499999999999</v>
      </c>
      <c r="F270">
        <v>15.6005</v>
      </c>
      <c r="G270">
        <v>4.9199900000000003</v>
      </c>
      <c r="H270">
        <v>9.7885799999999996</v>
      </c>
    </row>
    <row r="271" spans="1:8" x14ac:dyDescent="0.3">
      <c r="A271">
        <v>23.865500000000001</v>
      </c>
      <c r="B271">
        <v>10.080500000000001</v>
      </c>
      <c r="C271">
        <v>0</v>
      </c>
      <c r="D271">
        <v>113.32899999999999</v>
      </c>
      <c r="F271">
        <v>23.1569</v>
      </c>
      <c r="G271">
        <v>11.1944</v>
      </c>
      <c r="H271">
        <v>0</v>
      </c>
    </row>
    <row r="272" spans="1:8" x14ac:dyDescent="0.3">
      <c r="A272">
        <v>22.830400000000001</v>
      </c>
      <c r="B272">
        <v>12.7196</v>
      </c>
      <c r="C272">
        <v>0</v>
      </c>
      <c r="D272">
        <v>119.557</v>
      </c>
      <c r="F272">
        <v>26.962</v>
      </c>
      <c r="G272">
        <v>8.7407699999999995</v>
      </c>
      <c r="H272">
        <v>0</v>
      </c>
    </row>
    <row r="273" spans="1:8" x14ac:dyDescent="0.3">
      <c r="A273">
        <v>26.556999999999999</v>
      </c>
      <c r="B273">
        <v>9.3983699999999999</v>
      </c>
      <c r="C273">
        <v>0</v>
      </c>
      <c r="D273">
        <v>120.973</v>
      </c>
      <c r="F273">
        <v>27.0471</v>
      </c>
      <c r="G273">
        <v>6.9451999999999998</v>
      </c>
      <c r="H273">
        <v>0</v>
      </c>
    </row>
    <row r="274" spans="1:8" x14ac:dyDescent="0.3">
      <c r="A274">
        <v>24.924700000000001</v>
      </c>
      <c r="B274">
        <v>11.333399999999999</v>
      </c>
      <c r="C274">
        <v>0</v>
      </c>
      <c r="D274">
        <v>122.351</v>
      </c>
      <c r="F274">
        <v>18.127500000000001</v>
      </c>
      <c r="G274">
        <v>8.0866699999999998</v>
      </c>
      <c r="H274">
        <v>4.8906900000000002</v>
      </c>
    </row>
    <row r="275" spans="1:8" x14ac:dyDescent="0.3">
      <c r="A275">
        <v>22.735499999999998</v>
      </c>
      <c r="B275">
        <v>14.1739</v>
      </c>
      <c r="C275">
        <v>0</v>
      </c>
      <c r="D275">
        <v>125.961</v>
      </c>
      <c r="F275">
        <v>25.4452</v>
      </c>
      <c r="G275">
        <v>11.057499999999999</v>
      </c>
      <c r="H275">
        <v>0</v>
      </c>
    </row>
    <row r="276" spans="1:8" x14ac:dyDescent="0.3">
      <c r="A276">
        <v>18.427</v>
      </c>
      <c r="B276">
        <v>11.6105</v>
      </c>
      <c r="C276">
        <v>0</v>
      </c>
      <c r="D276">
        <v>126.375</v>
      </c>
      <c r="F276">
        <v>15.7385</v>
      </c>
      <c r="G276">
        <v>15.7385</v>
      </c>
      <c r="H276">
        <v>4.0129999999999999</v>
      </c>
    </row>
    <row r="277" spans="1:8" x14ac:dyDescent="0.3">
      <c r="A277">
        <v>27.7742</v>
      </c>
      <c r="B277">
        <v>7.11991</v>
      </c>
      <c r="C277">
        <v>0</v>
      </c>
      <c r="D277">
        <v>121.253</v>
      </c>
      <c r="F277">
        <v>31.257200000000001</v>
      </c>
      <c r="G277">
        <v>5.7130999999999998</v>
      </c>
      <c r="H277">
        <v>0</v>
      </c>
    </row>
    <row r="278" spans="1:8" x14ac:dyDescent="0.3">
      <c r="A278">
        <v>15.4849</v>
      </c>
      <c r="B278">
        <v>11.433999999999999</v>
      </c>
      <c r="C278">
        <v>0</v>
      </c>
      <c r="D278">
        <v>121.438</v>
      </c>
      <c r="F278">
        <v>14.6111</v>
      </c>
      <c r="G278">
        <v>13.681100000000001</v>
      </c>
      <c r="H278">
        <v>0.01</v>
      </c>
    </row>
    <row r="279" spans="1:8" x14ac:dyDescent="0.3">
      <c r="A279">
        <v>23.7422</v>
      </c>
      <c r="B279">
        <v>10.179399999999999</v>
      </c>
      <c r="C279">
        <v>0</v>
      </c>
      <c r="D279">
        <v>115.60899999999999</v>
      </c>
      <c r="F279">
        <v>24.837299999999999</v>
      </c>
      <c r="G279">
        <v>10.6729</v>
      </c>
      <c r="H279">
        <v>0</v>
      </c>
    </row>
    <row r="280" spans="1:8" x14ac:dyDescent="0.3">
      <c r="A280">
        <v>15.882999999999999</v>
      </c>
      <c r="B280">
        <v>11.1479</v>
      </c>
      <c r="C280">
        <v>0</v>
      </c>
      <c r="D280">
        <v>114.069</v>
      </c>
      <c r="F280">
        <v>20.720099999999999</v>
      </c>
      <c r="G280">
        <v>9.7345100000000002</v>
      </c>
      <c r="H280">
        <v>0</v>
      </c>
    </row>
    <row r="281" spans="1:8" x14ac:dyDescent="0.3">
      <c r="A281">
        <v>17.233000000000001</v>
      </c>
      <c r="B281">
        <v>11.0684</v>
      </c>
      <c r="C281">
        <v>0</v>
      </c>
      <c r="D281">
        <v>114.611</v>
      </c>
      <c r="F281">
        <v>21.6174</v>
      </c>
      <c r="G281">
        <v>5.9708100000000002</v>
      </c>
      <c r="H281">
        <v>0</v>
      </c>
    </row>
    <row r="282" spans="1:8" x14ac:dyDescent="0.3">
      <c r="A282">
        <v>13.4047</v>
      </c>
      <c r="B282">
        <v>9.7997399999999999</v>
      </c>
      <c r="C282">
        <v>0</v>
      </c>
      <c r="D282">
        <v>112.134</v>
      </c>
      <c r="F282">
        <v>25.139099999999999</v>
      </c>
      <c r="G282">
        <v>5.40137</v>
      </c>
      <c r="H282">
        <v>0</v>
      </c>
    </row>
    <row r="283" spans="1:8" x14ac:dyDescent="0.3">
      <c r="A283">
        <v>21.019400000000001</v>
      </c>
      <c r="B283">
        <v>7.6844999999999999</v>
      </c>
      <c r="C283">
        <v>0</v>
      </c>
      <c r="D283">
        <v>113.851</v>
      </c>
      <c r="F283">
        <v>16.407499999999999</v>
      </c>
      <c r="G283">
        <v>4.8761200000000002</v>
      </c>
      <c r="H283">
        <v>0</v>
      </c>
    </row>
    <row r="284" spans="1:8" x14ac:dyDescent="0.3">
      <c r="A284">
        <v>20.805199999999999</v>
      </c>
      <c r="B284">
        <v>10.3871</v>
      </c>
      <c r="C284">
        <v>0</v>
      </c>
      <c r="D284">
        <v>115.61</v>
      </c>
      <c r="F284">
        <v>22.053000000000001</v>
      </c>
      <c r="G284">
        <v>10.589700000000001</v>
      </c>
      <c r="H284">
        <v>0</v>
      </c>
    </row>
    <row r="285" spans="1:8" x14ac:dyDescent="0.3">
      <c r="A285">
        <v>17.101099999999999</v>
      </c>
      <c r="B285">
        <v>6.8929900000000002</v>
      </c>
      <c r="C285">
        <v>0</v>
      </c>
      <c r="D285">
        <v>112.21299999999999</v>
      </c>
      <c r="F285">
        <v>18.4618</v>
      </c>
      <c r="G285">
        <v>6.5655599999999996</v>
      </c>
      <c r="H285">
        <v>0</v>
      </c>
    </row>
    <row r="286" spans="1:8" x14ac:dyDescent="0.3">
      <c r="A286">
        <v>20.1754</v>
      </c>
      <c r="B286">
        <v>5.4742300000000004</v>
      </c>
      <c r="C286">
        <v>2.92543</v>
      </c>
      <c r="D286">
        <v>57.059800000000003</v>
      </c>
      <c r="F286">
        <v>11.784599999999999</v>
      </c>
      <c r="G286">
        <v>5.3005399999999998</v>
      </c>
      <c r="H286">
        <v>7.5976900000000001</v>
      </c>
    </row>
    <row r="287" spans="1:8" x14ac:dyDescent="0.3">
      <c r="A287">
        <v>12.9214</v>
      </c>
      <c r="B287">
        <v>11.2685</v>
      </c>
      <c r="C287">
        <v>0</v>
      </c>
      <c r="D287">
        <v>115.637</v>
      </c>
      <c r="F287">
        <v>19.576599999999999</v>
      </c>
      <c r="G287">
        <v>0.58877100000000004</v>
      </c>
      <c r="H287">
        <v>0</v>
      </c>
    </row>
    <row r="288" spans="1:8" x14ac:dyDescent="0.3">
      <c r="A288">
        <v>12.807399999999999</v>
      </c>
      <c r="B288">
        <v>8.7661800000000003</v>
      </c>
      <c r="C288">
        <v>0</v>
      </c>
      <c r="D288">
        <v>115.54600000000001</v>
      </c>
      <c r="F288">
        <v>15.864599999999999</v>
      </c>
      <c r="G288">
        <v>10.423400000000001</v>
      </c>
      <c r="H288">
        <v>0</v>
      </c>
    </row>
    <row r="289" spans="1:8" x14ac:dyDescent="0.3">
      <c r="A289">
        <v>17.503699999999998</v>
      </c>
      <c r="B289">
        <v>9.0881399999999992</v>
      </c>
      <c r="C289">
        <v>0</v>
      </c>
      <c r="D289">
        <v>116.033</v>
      </c>
      <c r="F289">
        <v>26.095199999999998</v>
      </c>
      <c r="G289">
        <v>8.6237999999999992</v>
      </c>
      <c r="H289">
        <v>0</v>
      </c>
    </row>
    <row r="290" spans="1:8" x14ac:dyDescent="0.3">
      <c r="A290">
        <v>12.433</v>
      </c>
      <c r="B290">
        <v>11.1226</v>
      </c>
      <c r="C290">
        <v>0</v>
      </c>
      <c r="D290">
        <v>115.74</v>
      </c>
      <c r="F290">
        <v>21.4696</v>
      </c>
      <c r="G290">
        <v>10.5923</v>
      </c>
      <c r="H290">
        <v>0</v>
      </c>
    </row>
    <row r="291" spans="1:8" x14ac:dyDescent="0.3">
      <c r="A291">
        <v>17.3826</v>
      </c>
      <c r="B291">
        <v>6.4265499999999998</v>
      </c>
      <c r="C291">
        <v>0</v>
      </c>
      <c r="D291">
        <v>113.575</v>
      </c>
      <c r="F291">
        <v>11.4269</v>
      </c>
      <c r="G291">
        <v>5.8550599999999999</v>
      </c>
      <c r="H291">
        <v>6.1050899999999997</v>
      </c>
    </row>
    <row r="292" spans="1:8" x14ac:dyDescent="0.3">
      <c r="A292">
        <v>13.2141</v>
      </c>
      <c r="B292">
        <v>7.7049399999999997</v>
      </c>
      <c r="C292">
        <v>0</v>
      </c>
      <c r="D292">
        <v>115.836</v>
      </c>
      <c r="F292">
        <v>10.925599999999999</v>
      </c>
      <c r="G292">
        <v>3.22803</v>
      </c>
      <c r="H292">
        <v>18.3506</v>
      </c>
    </row>
    <row r="293" spans="1:8" x14ac:dyDescent="0.3">
      <c r="A293">
        <v>19.521799999999999</v>
      </c>
      <c r="B293">
        <v>5.9853800000000001</v>
      </c>
      <c r="C293">
        <v>0</v>
      </c>
      <c r="D293">
        <v>117.114</v>
      </c>
      <c r="F293">
        <v>15.203099999999999</v>
      </c>
      <c r="G293">
        <v>8.3936600000000006</v>
      </c>
      <c r="H293">
        <v>0</v>
      </c>
    </row>
    <row r="294" spans="1:8" x14ac:dyDescent="0.3">
      <c r="A294">
        <v>16.077200000000001</v>
      </c>
      <c r="B294">
        <v>6.0176600000000002</v>
      </c>
      <c r="C294">
        <v>0</v>
      </c>
      <c r="D294">
        <v>111.78</v>
      </c>
      <c r="F294">
        <v>15.896699999999999</v>
      </c>
      <c r="G294">
        <v>9.0135299999999994</v>
      </c>
      <c r="H294">
        <v>0</v>
      </c>
    </row>
    <row r="295" spans="1:8" x14ac:dyDescent="0.3">
      <c r="A295">
        <v>17.434100000000001</v>
      </c>
      <c r="B295">
        <v>4.7220700000000004</v>
      </c>
      <c r="C295">
        <v>0</v>
      </c>
      <c r="D295">
        <v>111.47499999999999</v>
      </c>
      <c r="F295">
        <v>20.581199999999999</v>
      </c>
      <c r="G295">
        <v>9.0365599999999997</v>
      </c>
      <c r="H295">
        <v>0</v>
      </c>
    </row>
    <row r="296" spans="1:8" x14ac:dyDescent="0.3">
      <c r="A296">
        <v>15.7963</v>
      </c>
      <c r="B296">
        <v>9.1674399999999991</v>
      </c>
      <c r="C296">
        <v>0</v>
      </c>
      <c r="D296">
        <v>113.565</v>
      </c>
      <c r="F296">
        <v>15.5337</v>
      </c>
      <c r="G296">
        <v>2.82938</v>
      </c>
      <c r="H296">
        <v>0</v>
      </c>
    </row>
    <row r="297" spans="1:8" x14ac:dyDescent="0.3">
      <c r="A297">
        <v>18.396699999999999</v>
      </c>
      <c r="B297">
        <v>3.2450100000000002</v>
      </c>
      <c r="C297">
        <v>0</v>
      </c>
      <c r="D297">
        <v>106.54</v>
      </c>
      <c r="F297">
        <v>26.0547</v>
      </c>
      <c r="G297">
        <v>4.6371200000000004</v>
      </c>
      <c r="H297">
        <v>0</v>
      </c>
    </row>
    <row r="298" spans="1:8" x14ac:dyDescent="0.3">
      <c r="A298">
        <v>16.1797</v>
      </c>
      <c r="B298">
        <v>3.4249700000000001</v>
      </c>
      <c r="C298">
        <v>0</v>
      </c>
      <c r="D298">
        <v>101.473</v>
      </c>
      <c r="F298">
        <v>18.878299999999999</v>
      </c>
      <c r="G298">
        <v>9.6700800000000005</v>
      </c>
      <c r="H298">
        <v>0</v>
      </c>
    </row>
    <row r="299" spans="1:8" x14ac:dyDescent="0.3">
      <c r="A299">
        <v>12.1221</v>
      </c>
      <c r="B299">
        <v>5.2739099999999999</v>
      </c>
      <c r="C299">
        <v>0</v>
      </c>
      <c r="D299">
        <v>104.533</v>
      </c>
      <c r="F299">
        <v>5.6617899999999999</v>
      </c>
      <c r="G299">
        <v>0.51030500000000001</v>
      </c>
      <c r="H299">
        <v>10.465999999999999</v>
      </c>
    </row>
    <row r="300" spans="1:8" x14ac:dyDescent="0.3">
      <c r="A300">
        <v>13.3927</v>
      </c>
      <c r="B300">
        <v>5.2694900000000002</v>
      </c>
      <c r="C300">
        <v>0</v>
      </c>
      <c r="D300">
        <v>99.353099999999998</v>
      </c>
      <c r="F300">
        <v>14.725199999999999</v>
      </c>
      <c r="G300">
        <v>-6.2971399999999997</v>
      </c>
      <c r="H300">
        <v>0</v>
      </c>
    </row>
    <row r="301" spans="1:8" x14ac:dyDescent="0.3">
      <c r="A301">
        <v>11.4885</v>
      </c>
      <c r="B301">
        <v>2.9558499999999999</v>
      </c>
      <c r="C301">
        <v>0</v>
      </c>
      <c r="D301">
        <v>102.00700000000001</v>
      </c>
      <c r="F301">
        <v>12.7479</v>
      </c>
      <c r="G301">
        <v>6.1564800000000002</v>
      </c>
      <c r="H301">
        <v>0.01</v>
      </c>
    </row>
    <row r="302" spans="1:8" x14ac:dyDescent="0.3">
      <c r="A302">
        <v>11.9986</v>
      </c>
      <c r="B302">
        <v>6.1347800000000001</v>
      </c>
      <c r="C302">
        <v>0</v>
      </c>
      <c r="D302">
        <v>103.245</v>
      </c>
      <c r="F302">
        <v>17.03</v>
      </c>
      <c r="G302">
        <v>12.0068</v>
      </c>
      <c r="H302">
        <v>0</v>
      </c>
    </row>
    <row r="303" spans="1:8" x14ac:dyDescent="0.3">
      <c r="A303">
        <v>15.0869</v>
      </c>
      <c r="B303">
        <v>3.44502</v>
      </c>
      <c r="C303">
        <v>0</v>
      </c>
      <c r="D303">
        <v>97.982200000000006</v>
      </c>
      <c r="F303">
        <v>8.9309200000000004</v>
      </c>
      <c r="G303">
        <v>8.9309200000000004</v>
      </c>
      <c r="H303">
        <v>3.0434999999999999</v>
      </c>
    </row>
    <row r="304" spans="1:8" x14ac:dyDescent="0.3">
      <c r="A304">
        <v>16.936699999999998</v>
      </c>
      <c r="B304">
        <v>5.0214400000000001</v>
      </c>
      <c r="C304">
        <v>0</v>
      </c>
      <c r="D304">
        <v>93.887699999999995</v>
      </c>
      <c r="F304">
        <v>14.042299999999999</v>
      </c>
      <c r="G304">
        <v>5.7487599999999999</v>
      </c>
      <c r="H304">
        <v>0</v>
      </c>
    </row>
    <row r="305" spans="1:8" x14ac:dyDescent="0.3">
      <c r="A305">
        <v>23.489899999999999</v>
      </c>
      <c r="B305">
        <v>6.40564</v>
      </c>
      <c r="C305">
        <v>0</v>
      </c>
      <c r="D305">
        <v>87.729100000000003</v>
      </c>
      <c r="F305">
        <v>16.120200000000001</v>
      </c>
      <c r="G305">
        <v>6.0572400000000002</v>
      </c>
      <c r="H305">
        <v>0</v>
      </c>
    </row>
    <row r="306" spans="1:8" x14ac:dyDescent="0.3">
      <c r="A306">
        <v>11.4231</v>
      </c>
      <c r="B306">
        <v>3.2341600000000001</v>
      </c>
      <c r="C306">
        <v>0</v>
      </c>
      <c r="D306">
        <v>82.757400000000004</v>
      </c>
      <c r="F306">
        <v>20.515999999999998</v>
      </c>
      <c r="G306">
        <v>2.5164</v>
      </c>
      <c r="H306">
        <v>0</v>
      </c>
    </row>
    <row r="307" spans="1:8" x14ac:dyDescent="0.3">
      <c r="A307">
        <v>11.486700000000001</v>
      </c>
      <c r="B307">
        <v>5.3066300000000002</v>
      </c>
      <c r="C307">
        <v>0</v>
      </c>
      <c r="D307">
        <v>81.8977</v>
      </c>
      <c r="F307">
        <v>8.3137299999999996</v>
      </c>
      <c r="G307">
        <v>8.3137299999999996</v>
      </c>
      <c r="H307">
        <v>0</v>
      </c>
    </row>
    <row r="308" spans="1:8" x14ac:dyDescent="0.3">
      <c r="A308">
        <v>17.584800000000001</v>
      </c>
      <c r="B308">
        <v>3.8506399999999998</v>
      </c>
      <c r="C308">
        <v>0</v>
      </c>
      <c r="D308">
        <v>80.6541</v>
      </c>
      <c r="F308">
        <v>22.565799999999999</v>
      </c>
      <c r="G308">
        <v>7.4712899999999998</v>
      </c>
      <c r="H308">
        <v>0</v>
      </c>
    </row>
    <row r="309" spans="1:8" x14ac:dyDescent="0.3">
      <c r="A309">
        <v>15.1065</v>
      </c>
      <c r="B309">
        <v>4.98597</v>
      </c>
      <c r="C309">
        <v>0</v>
      </c>
      <c r="D309">
        <v>79.281700000000001</v>
      </c>
      <c r="F309">
        <v>0.25170199999999998</v>
      </c>
      <c r="G309">
        <v>-4.1685400000000001</v>
      </c>
      <c r="H309">
        <v>6.6285999999999996</v>
      </c>
    </row>
    <row r="310" spans="1:8" x14ac:dyDescent="0.3">
      <c r="A310">
        <v>9.06128</v>
      </c>
      <c r="B310">
        <v>3.3358599999999998</v>
      </c>
      <c r="C310">
        <v>0</v>
      </c>
      <c r="D310">
        <v>79.694199999999995</v>
      </c>
      <c r="F310">
        <v>15.872</v>
      </c>
      <c r="G310">
        <v>2.4948899999999998</v>
      </c>
      <c r="H310">
        <v>0</v>
      </c>
    </row>
    <row r="311" spans="1:8" x14ac:dyDescent="0.3">
      <c r="A311">
        <v>7.4578800000000003</v>
      </c>
      <c r="B311">
        <v>-1.7917800000000001E-2</v>
      </c>
      <c r="C311">
        <v>3.8458800000000002</v>
      </c>
      <c r="D311">
        <v>40.234099999999998</v>
      </c>
      <c r="F311">
        <v>15.153499999999999</v>
      </c>
      <c r="G311">
        <v>5.5552299999999999</v>
      </c>
      <c r="H311">
        <v>0</v>
      </c>
    </row>
    <row r="312" spans="1:8" x14ac:dyDescent="0.3">
      <c r="A312">
        <v>16.788799999999998</v>
      </c>
      <c r="B312">
        <v>3.4794700000000001</v>
      </c>
      <c r="C312">
        <v>0</v>
      </c>
      <c r="D312">
        <v>83.063100000000006</v>
      </c>
      <c r="F312">
        <v>17.040099999999999</v>
      </c>
      <c r="G312">
        <v>6.9383499999999998</v>
      </c>
      <c r="H312">
        <v>0</v>
      </c>
    </row>
    <row r="313" spans="1:8" x14ac:dyDescent="0.3">
      <c r="A313">
        <v>11.974600000000001</v>
      </c>
      <c r="B313">
        <v>2.1572200000000001</v>
      </c>
      <c r="C313">
        <v>3.3265199999999999</v>
      </c>
      <c r="D313">
        <v>42.040300000000002</v>
      </c>
      <c r="F313">
        <v>15.599500000000001</v>
      </c>
      <c r="G313">
        <v>1.41564</v>
      </c>
      <c r="H313">
        <v>0</v>
      </c>
    </row>
    <row r="314" spans="1:8" x14ac:dyDescent="0.3">
      <c r="A314">
        <v>9.1026299999999996</v>
      </c>
      <c r="B314">
        <v>5.0488200000000001</v>
      </c>
      <c r="C314">
        <v>0</v>
      </c>
      <c r="D314">
        <v>86.942899999999995</v>
      </c>
      <c r="F314">
        <v>17.281600000000001</v>
      </c>
      <c r="G314">
        <v>2.3372199999999999</v>
      </c>
      <c r="H314">
        <v>0</v>
      </c>
    </row>
    <row r="315" spans="1:8" x14ac:dyDescent="0.3">
      <c r="A315">
        <v>13.763400000000001</v>
      </c>
      <c r="B315">
        <v>1.9843200000000001</v>
      </c>
      <c r="C315">
        <v>0</v>
      </c>
      <c r="D315">
        <v>82.418400000000005</v>
      </c>
      <c r="F315">
        <v>15.192600000000001</v>
      </c>
      <c r="G315">
        <v>2.82253</v>
      </c>
      <c r="H315">
        <v>0</v>
      </c>
    </row>
    <row r="316" spans="1:8" x14ac:dyDescent="0.3">
      <c r="A316">
        <v>4.7301599999999997</v>
      </c>
      <c r="B316">
        <v>2.9733299999999998</v>
      </c>
      <c r="C316">
        <v>0</v>
      </c>
      <c r="D316">
        <v>88.883399999999995</v>
      </c>
      <c r="F316">
        <v>2.75562</v>
      </c>
      <c r="G316">
        <v>2.75562</v>
      </c>
      <c r="H316">
        <v>0</v>
      </c>
    </row>
    <row r="317" spans="1:8" x14ac:dyDescent="0.3">
      <c r="A317">
        <v>7.0716299999999999</v>
      </c>
      <c r="B317">
        <v>3.3857600000000002E-2</v>
      </c>
      <c r="C317">
        <v>0</v>
      </c>
      <c r="D317">
        <v>85.202200000000005</v>
      </c>
      <c r="F317">
        <v>12.368399999999999</v>
      </c>
      <c r="G317">
        <v>2.1905299999999999</v>
      </c>
      <c r="H317">
        <v>0</v>
      </c>
    </row>
    <row r="318" spans="1:8" x14ac:dyDescent="0.3">
      <c r="A318">
        <v>5.0525900000000004</v>
      </c>
      <c r="B318">
        <v>1.85561</v>
      </c>
      <c r="C318">
        <v>0</v>
      </c>
      <c r="D318">
        <v>89.001800000000003</v>
      </c>
      <c r="F318">
        <v>6.9843099999999998</v>
      </c>
      <c r="G318">
        <v>6.7360199999999999</v>
      </c>
      <c r="H318">
        <v>0</v>
      </c>
    </row>
    <row r="319" spans="1:8" x14ac:dyDescent="0.3">
      <c r="A319">
        <v>8.4093999999999998</v>
      </c>
      <c r="B319">
        <v>-1.0440799999999999</v>
      </c>
      <c r="C319">
        <v>0</v>
      </c>
      <c r="D319">
        <v>85.042500000000004</v>
      </c>
      <c r="F319">
        <v>11.8889</v>
      </c>
      <c r="G319">
        <v>2.2503799999999998</v>
      </c>
      <c r="H319">
        <v>0</v>
      </c>
    </row>
    <row r="320" spans="1:8" x14ac:dyDescent="0.3">
      <c r="A320">
        <v>9.5100899999999999</v>
      </c>
      <c r="B320">
        <v>-3.47085</v>
      </c>
      <c r="C320">
        <v>0</v>
      </c>
      <c r="D320">
        <v>85.242999999999995</v>
      </c>
      <c r="F320">
        <v>9.8242499999999993</v>
      </c>
      <c r="G320">
        <v>-4.3010400000000004</v>
      </c>
      <c r="H320">
        <v>0</v>
      </c>
    </row>
    <row r="321" spans="1:8" x14ac:dyDescent="0.3">
      <c r="A321">
        <v>12.1966</v>
      </c>
      <c r="B321">
        <v>1.7770900000000001</v>
      </c>
      <c r="C321">
        <v>0</v>
      </c>
      <c r="D321">
        <v>85.776600000000002</v>
      </c>
      <c r="F321">
        <v>11.1898</v>
      </c>
      <c r="G321">
        <v>5.01938</v>
      </c>
      <c r="H321">
        <v>0</v>
      </c>
    </row>
    <row r="322" spans="1:8" x14ac:dyDescent="0.3">
      <c r="A322">
        <v>12.821300000000001</v>
      </c>
      <c r="B322">
        <v>-8.7170300000000006E-2</v>
      </c>
      <c r="C322">
        <v>0</v>
      </c>
      <c r="D322">
        <v>85.383399999999995</v>
      </c>
      <c r="F322">
        <v>6.2046599999999996</v>
      </c>
      <c r="G322">
        <v>-6.2051999999999996</v>
      </c>
      <c r="H322">
        <v>0</v>
      </c>
    </row>
    <row r="323" spans="1:8" x14ac:dyDescent="0.3">
      <c r="A323">
        <v>13.533899999999999</v>
      </c>
      <c r="B323">
        <v>2.52216</v>
      </c>
      <c r="C323">
        <v>0</v>
      </c>
      <c r="D323">
        <v>80.438400000000001</v>
      </c>
      <c r="F323">
        <v>3.6868799999999999</v>
      </c>
      <c r="G323">
        <v>3.6868799999999999</v>
      </c>
      <c r="H323">
        <v>0</v>
      </c>
    </row>
    <row r="324" spans="1:8" x14ac:dyDescent="0.3">
      <c r="A324">
        <v>14.1501</v>
      </c>
      <c r="B324">
        <v>1.03986</v>
      </c>
      <c r="C324">
        <v>0</v>
      </c>
      <c r="D324">
        <v>84.378</v>
      </c>
      <c r="F324">
        <v>16.773299999999999</v>
      </c>
      <c r="G324">
        <v>-1.3147200000000001</v>
      </c>
      <c r="H324">
        <v>0</v>
      </c>
    </row>
    <row r="325" spans="1:8" x14ac:dyDescent="0.3">
      <c r="A325">
        <v>7.3921299999999999</v>
      </c>
      <c r="B325">
        <v>0.63048499999999996</v>
      </c>
      <c r="C325">
        <v>0</v>
      </c>
      <c r="D325">
        <v>83.774900000000002</v>
      </c>
      <c r="F325">
        <v>3.2950900000000001</v>
      </c>
      <c r="G325">
        <v>3.2950900000000001</v>
      </c>
      <c r="H325">
        <v>0</v>
      </c>
    </row>
    <row r="326" spans="1:8" x14ac:dyDescent="0.3">
      <c r="A326">
        <v>9.8682300000000005</v>
      </c>
      <c r="B326">
        <v>1.1553899999999999</v>
      </c>
      <c r="C326">
        <v>0</v>
      </c>
      <c r="D326">
        <v>79.427000000000007</v>
      </c>
      <c r="F326">
        <v>1.5990599999999999</v>
      </c>
      <c r="G326">
        <v>-1.7882899999999999</v>
      </c>
      <c r="H326">
        <v>0</v>
      </c>
    </row>
    <row r="327" spans="1:8" x14ac:dyDescent="0.3">
      <c r="A327">
        <v>7.4627600000000003</v>
      </c>
      <c r="B327">
        <v>0.209559</v>
      </c>
      <c r="C327">
        <v>0</v>
      </c>
      <c r="D327">
        <v>80.385000000000005</v>
      </c>
      <c r="F327">
        <v>3.6951800000000001</v>
      </c>
      <c r="G327">
        <v>-6.1506999999999996</v>
      </c>
      <c r="H327">
        <v>0</v>
      </c>
    </row>
    <row r="328" spans="1:8" x14ac:dyDescent="0.3">
      <c r="A328">
        <v>7.32517</v>
      </c>
      <c r="B328">
        <v>-4.0598799999999997</v>
      </c>
      <c r="C328">
        <v>0</v>
      </c>
      <c r="D328">
        <v>80.490099999999998</v>
      </c>
      <c r="F328">
        <v>22.168900000000001</v>
      </c>
      <c r="G328">
        <v>-4.2104900000000001</v>
      </c>
      <c r="H328">
        <v>0</v>
      </c>
    </row>
    <row r="329" spans="1:8" x14ac:dyDescent="0.3">
      <c r="A329">
        <v>7.3061800000000003</v>
      </c>
      <c r="B329">
        <v>-1.37887</v>
      </c>
      <c r="C329">
        <v>3.5495700000000001</v>
      </c>
      <c r="D329">
        <v>42.104999999999997</v>
      </c>
      <c r="F329">
        <v>5.2125599999999999</v>
      </c>
      <c r="G329">
        <v>-2.14777</v>
      </c>
      <c r="H329">
        <v>0</v>
      </c>
    </row>
    <row r="330" spans="1:8" x14ac:dyDescent="0.3">
      <c r="A330">
        <v>3.55511</v>
      </c>
      <c r="B330">
        <v>-1.8467800000000001</v>
      </c>
      <c r="C330">
        <v>0</v>
      </c>
      <c r="D330">
        <v>85.756900000000002</v>
      </c>
      <c r="F330">
        <v>6.29915</v>
      </c>
      <c r="G330">
        <v>-2.2534100000000001</v>
      </c>
      <c r="H330">
        <v>0</v>
      </c>
    </row>
    <row r="331" spans="1:8" x14ac:dyDescent="0.3">
      <c r="A331">
        <v>7.6460800000000004</v>
      </c>
      <c r="B331">
        <v>-2.4595899999999999</v>
      </c>
      <c r="C331">
        <v>0</v>
      </c>
      <c r="D331">
        <v>83.987799999999993</v>
      </c>
      <c r="F331">
        <v>4.2111000000000001</v>
      </c>
      <c r="G331">
        <v>-3.6524700000000001</v>
      </c>
      <c r="H331">
        <v>1.03146</v>
      </c>
    </row>
    <row r="332" spans="1:8" x14ac:dyDescent="0.3">
      <c r="A332">
        <v>4.7750300000000001</v>
      </c>
      <c r="B332">
        <v>-0.549794</v>
      </c>
      <c r="C332">
        <v>0</v>
      </c>
      <c r="D332">
        <v>83.8245</v>
      </c>
      <c r="F332">
        <v>8.2226900000000001</v>
      </c>
      <c r="G332">
        <v>-5.0838599999999996</v>
      </c>
      <c r="H332">
        <v>0</v>
      </c>
    </row>
    <row r="333" spans="1:8" x14ac:dyDescent="0.3">
      <c r="A333">
        <v>5.1212600000000004</v>
      </c>
      <c r="B333">
        <v>-2.2012999999999998</v>
      </c>
      <c r="C333">
        <v>0</v>
      </c>
      <c r="D333">
        <v>80.494299999999996</v>
      </c>
      <c r="F333">
        <v>3.69651</v>
      </c>
      <c r="G333">
        <v>0.952681</v>
      </c>
      <c r="H333">
        <v>1.41177</v>
      </c>
    </row>
    <row r="334" spans="1:8" x14ac:dyDescent="0.3">
      <c r="A334">
        <v>1.64229</v>
      </c>
      <c r="B334">
        <v>-4.2326699999999997</v>
      </c>
      <c r="C334">
        <v>0</v>
      </c>
      <c r="D334">
        <v>75.5488</v>
      </c>
      <c r="F334">
        <v>8.6932100000000005</v>
      </c>
      <c r="G334">
        <v>-2.13226</v>
      </c>
      <c r="H334">
        <v>0</v>
      </c>
    </row>
    <row r="335" spans="1:8" x14ac:dyDescent="0.3">
      <c r="A335">
        <v>4.59741</v>
      </c>
      <c r="B335">
        <v>-3.2239200000000001</v>
      </c>
      <c r="C335">
        <v>0</v>
      </c>
      <c r="D335">
        <v>76.831999999999994</v>
      </c>
      <c r="F335">
        <v>3.2368800000000002</v>
      </c>
      <c r="G335">
        <v>-0.13159999999999999</v>
      </c>
      <c r="H335">
        <v>5.2049899999999996</v>
      </c>
    </row>
    <row r="336" spans="1:8" x14ac:dyDescent="0.3">
      <c r="A336">
        <v>7.2294400000000003</v>
      </c>
      <c r="B336">
        <v>-2.0377800000000001</v>
      </c>
      <c r="C336">
        <v>3.1569799999999999</v>
      </c>
      <c r="D336">
        <v>36.5854</v>
      </c>
      <c r="F336">
        <v>8.0696600000000007</v>
      </c>
      <c r="G336">
        <v>0.944052</v>
      </c>
      <c r="H336">
        <v>0</v>
      </c>
    </row>
    <row r="337" spans="1:8" x14ac:dyDescent="0.3">
      <c r="A337">
        <v>7.5634899999999998</v>
      </c>
      <c r="B337">
        <v>-3.5937999999999999</v>
      </c>
      <c r="C337">
        <v>0</v>
      </c>
      <c r="D337">
        <v>75.286500000000004</v>
      </c>
      <c r="F337">
        <v>6.9681800000000003</v>
      </c>
      <c r="G337">
        <v>3.8054399999999999</v>
      </c>
      <c r="H337">
        <v>2.4244400000000002</v>
      </c>
    </row>
    <row r="338" spans="1:8" x14ac:dyDescent="0.3">
      <c r="A338">
        <v>3.0292599999999998</v>
      </c>
      <c r="B338">
        <v>-1.8806499999999999</v>
      </c>
      <c r="C338">
        <v>1.8486</v>
      </c>
      <c r="D338">
        <v>39.547800000000002</v>
      </c>
      <c r="F338">
        <v>5.0637600000000003</v>
      </c>
      <c r="G338">
        <v>-1.7954899999999999E-2</v>
      </c>
      <c r="H338">
        <v>0</v>
      </c>
    </row>
    <row r="339" spans="1:8" x14ac:dyDescent="0.3">
      <c r="A339">
        <v>6.9541899999999996</v>
      </c>
      <c r="B339">
        <v>-2.1091099999999998</v>
      </c>
      <c r="C339">
        <v>0</v>
      </c>
      <c r="D339">
        <v>78.870199999999997</v>
      </c>
      <c r="F339">
        <v>12.1204</v>
      </c>
      <c r="G339">
        <v>-2.2744</v>
      </c>
      <c r="H339">
        <v>0</v>
      </c>
    </row>
    <row r="340" spans="1:8" x14ac:dyDescent="0.3">
      <c r="A340">
        <v>0.87275899999999995</v>
      </c>
      <c r="B340">
        <v>-2.2236699999999998</v>
      </c>
      <c r="C340">
        <v>0</v>
      </c>
      <c r="D340">
        <v>78.793000000000006</v>
      </c>
      <c r="F340">
        <v>7.7453200000000004</v>
      </c>
      <c r="G340">
        <v>-7.1867099999999997</v>
      </c>
      <c r="H340">
        <v>0</v>
      </c>
    </row>
    <row r="341" spans="1:8" x14ac:dyDescent="0.3">
      <c r="A341">
        <v>6.2263200000000003</v>
      </c>
      <c r="B341">
        <v>-3.0491100000000002</v>
      </c>
      <c r="C341">
        <v>1.00318</v>
      </c>
      <c r="D341">
        <v>41.357999999999997</v>
      </c>
      <c r="F341">
        <v>4.0306199999999999</v>
      </c>
      <c r="G341">
        <v>-8.86965</v>
      </c>
      <c r="H341">
        <v>0</v>
      </c>
    </row>
    <row r="342" spans="1:8" x14ac:dyDescent="0.3">
      <c r="A342">
        <v>4.98644</v>
      </c>
      <c r="B342">
        <v>-2.2583299999999999</v>
      </c>
      <c r="C342">
        <v>0</v>
      </c>
      <c r="D342">
        <v>78.994</v>
      </c>
      <c r="F342">
        <v>3.4769899999999998</v>
      </c>
      <c r="G342">
        <v>-10.3757</v>
      </c>
      <c r="H342">
        <v>0</v>
      </c>
    </row>
    <row r="343" spans="1:8" x14ac:dyDescent="0.3">
      <c r="A343">
        <v>3.58982</v>
      </c>
      <c r="B343">
        <v>-2.9540700000000002</v>
      </c>
      <c r="C343">
        <v>0</v>
      </c>
      <c r="D343">
        <v>76.905299999999997</v>
      </c>
      <c r="F343">
        <v>6.6735600000000002</v>
      </c>
      <c r="G343">
        <v>-2.5866400000000001</v>
      </c>
      <c r="H343">
        <v>0</v>
      </c>
    </row>
    <row r="344" spans="1:8" x14ac:dyDescent="0.3">
      <c r="A344">
        <v>5.6107800000000001</v>
      </c>
      <c r="B344">
        <v>-3.7644299999999999</v>
      </c>
      <c r="C344">
        <v>0</v>
      </c>
      <c r="D344">
        <v>78.577200000000005</v>
      </c>
      <c r="F344">
        <v>7.3370800000000003</v>
      </c>
      <c r="G344">
        <v>-5.06236</v>
      </c>
      <c r="H344">
        <v>0</v>
      </c>
    </row>
    <row r="345" spans="1:8" x14ac:dyDescent="0.3">
      <c r="A345">
        <v>1.17059</v>
      </c>
      <c r="B345">
        <v>-3.1774300000000002</v>
      </c>
      <c r="C345">
        <v>1.6039099999999999</v>
      </c>
      <c r="D345">
        <v>38.577800000000003</v>
      </c>
      <c r="F345">
        <v>3.9529899999999998</v>
      </c>
      <c r="G345">
        <v>-0.49964399999999998</v>
      </c>
      <c r="H345">
        <v>0</v>
      </c>
    </row>
    <row r="346" spans="1:8" x14ac:dyDescent="0.3">
      <c r="A346">
        <v>5.0513899999999996</v>
      </c>
      <c r="B346">
        <v>-3.8184100000000001</v>
      </c>
      <c r="C346">
        <v>0</v>
      </c>
      <c r="D346">
        <v>76.983699999999999</v>
      </c>
      <c r="F346">
        <v>4.78864</v>
      </c>
      <c r="G346">
        <v>-2.0257100000000001</v>
      </c>
      <c r="H346">
        <v>0</v>
      </c>
    </row>
    <row r="347" spans="1:8" x14ac:dyDescent="0.3">
      <c r="A347">
        <v>-0.60086600000000001</v>
      </c>
      <c r="B347">
        <v>-4.4590800000000002</v>
      </c>
      <c r="C347">
        <v>1.45499</v>
      </c>
      <c r="D347">
        <v>39.424100000000003</v>
      </c>
      <c r="F347">
        <v>1.90212</v>
      </c>
      <c r="G347">
        <v>-2.0315599999999998</v>
      </c>
      <c r="H347">
        <v>1.56501</v>
      </c>
    </row>
    <row r="348" spans="1:8" x14ac:dyDescent="0.3">
      <c r="A348">
        <v>7.8277000000000001</v>
      </c>
      <c r="B348">
        <v>-3.4517500000000001</v>
      </c>
      <c r="C348">
        <v>0</v>
      </c>
      <c r="D348">
        <v>78.855699999999999</v>
      </c>
      <c r="F348">
        <v>5.77182</v>
      </c>
      <c r="G348">
        <v>-1.90154</v>
      </c>
      <c r="H348">
        <v>4.6704499999999998</v>
      </c>
    </row>
    <row r="349" spans="1:8" x14ac:dyDescent="0.3">
      <c r="A349">
        <v>2.30233</v>
      </c>
      <c r="B349">
        <v>-4.9195099999999998</v>
      </c>
      <c r="C349">
        <v>0</v>
      </c>
      <c r="D349">
        <v>82.248800000000003</v>
      </c>
      <c r="F349">
        <v>9.3932699999999993</v>
      </c>
      <c r="G349">
        <v>-0.64234500000000005</v>
      </c>
      <c r="H349">
        <v>0</v>
      </c>
    </row>
    <row r="350" spans="1:8" x14ac:dyDescent="0.3">
      <c r="A350">
        <v>7.9292100000000003</v>
      </c>
      <c r="B350">
        <v>-3.86917</v>
      </c>
      <c r="C350">
        <v>0</v>
      </c>
      <c r="D350">
        <v>81.999300000000005</v>
      </c>
      <c r="F350">
        <v>7.8051599999999999</v>
      </c>
      <c r="G350">
        <v>-8.0728799999999996</v>
      </c>
      <c r="H350">
        <v>0.01</v>
      </c>
    </row>
    <row r="351" spans="1:8" x14ac:dyDescent="0.3">
      <c r="A351">
        <v>4.1135799999999998</v>
      </c>
      <c r="B351">
        <v>-4.1969200000000004</v>
      </c>
      <c r="C351">
        <v>0</v>
      </c>
      <c r="D351">
        <v>80.427099999999996</v>
      </c>
      <c r="F351">
        <v>6.2231199999999998</v>
      </c>
      <c r="G351">
        <v>1.1018300000000001</v>
      </c>
      <c r="H351">
        <v>0</v>
      </c>
    </row>
    <row r="352" spans="1:8" x14ac:dyDescent="0.3">
      <c r="A352">
        <v>5.0598700000000001</v>
      </c>
      <c r="B352">
        <v>-2.05918</v>
      </c>
      <c r="C352">
        <v>1.7055499999999999</v>
      </c>
      <c r="D352">
        <v>42.981099999999998</v>
      </c>
      <c r="F352">
        <v>3.9066000000000001</v>
      </c>
      <c r="G352">
        <v>-2.1035400000000002</v>
      </c>
      <c r="H352">
        <v>0</v>
      </c>
    </row>
    <row r="353" spans="1:8" x14ac:dyDescent="0.3">
      <c r="A353">
        <v>6.0288300000000001</v>
      </c>
      <c r="B353">
        <v>-4.3354799999999996</v>
      </c>
      <c r="C353">
        <v>1.42702</v>
      </c>
      <c r="D353">
        <v>42.211300000000001</v>
      </c>
      <c r="F353">
        <v>7.17835</v>
      </c>
      <c r="G353">
        <v>-4.8713499999999996</v>
      </c>
      <c r="H353">
        <v>0</v>
      </c>
    </row>
    <row r="354" spans="1:8" x14ac:dyDescent="0.3">
      <c r="A354">
        <v>4.1018800000000004</v>
      </c>
      <c r="B354">
        <v>-3.14933</v>
      </c>
      <c r="C354">
        <v>1.22818</v>
      </c>
      <c r="D354">
        <v>40.423400000000001</v>
      </c>
      <c r="F354">
        <v>8.9184699999999992</v>
      </c>
      <c r="G354">
        <v>-1.2647699999999999</v>
      </c>
      <c r="H354">
        <v>0</v>
      </c>
    </row>
    <row r="355" spans="1:8" x14ac:dyDescent="0.3">
      <c r="A355">
        <v>2.5421100000000001</v>
      </c>
      <c r="B355">
        <v>-3.4746299999999999</v>
      </c>
      <c r="C355">
        <v>0</v>
      </c>
      <c r="D355">
        <v>82.674700000000001</v>
      </c>
      <c r="F355">
        <v>0.37776399999999999</v>
      </c>
      <c r="G355">
        <v>-4.55905</v>
      </c>
      <c r="H355">
        <v>0</v>
      </c>
    </row>
    <row r="356" spans="1:8" x14ac:dyDescent="0.3">
      <c r="A356">
        <v>1.05891</v>
      </c>
      <c r="B356">
        <v>-6.6352000000000002</v>
      </c>
      <c r="C356">
        <v>0</v>
      </c>
      <c r="D356">
        <v>80.293000000000006</v>
      </c>
      <c r="F356">
        <v>2.04813</v>
      </c>
      <c r="G356">
        <v>1.3851199999999999</v>
      </c>
      <c r="H356">
        <v>4.8179600000000002</v>
      </c>
    </row>
    <row r="357" spans="1:8" x14ac:dyDescent="0.3">
      <c r="A357">
        <v>3.6275400000000002</v>
      </c>
      <c r="B357">
        <v>-6.3915600000000001</v>
      </c>
      <c r="C357">
        <v>1.6989300000000001</v>
      </c>
      <c r="D357">
        <v>38.479900000000001</v>
      </c>
      <c r="F357">
        <v>4.52989</v>
      </c>
      <c r="G357">
        <v>-8.6361000000000008</v>
      </c>
      <c r="H357">
        <v>0</v>
      </c>
    </row>
    <row r="358" spans="1:8" x14ac:dyDescent="0.3">
      <c r="C358">
        <f>SUM(C2:C357)</f>
        <v>614.13203299999986</v>
      </c>
      <c r="F358">
        <v>2.4246300000000001</v>
      </c>
      <c r="G358">
        <v>-7.9284699999999999</v>
      </c>
      <c r="H358">
        <v>1.377</v>
      </c>
    </row>
    <row r="359" spans="1:8" x14ac:dyDescent="0.3">
      <c r="C359">
        <f>COUNTIF(C2:C357, "&gt;"&amp;0)</f>
        <v>72</v>
      </c>
      <c r="F359">
        <v>5.1946399999999997</v>
      </c>
      <c r="G359">
        <v>-2.01389</v>
      </c>
      <c r="H359">
        <v>0</v>
      </c>
    </row>
    <row r="360" spans="1:8" x14ac:dyDescent="0.3">
      <c r="F360">
        <v>3.9615399999999998</v>
      </c>
      <c r="G360">
        <v>-1.7230399999999999</v>
      </c>
      <c r="H360">
        <v>0</v>
      </c>
    </row>
    <row r="361" spans="1:8" x14ac:dyDescent="0.3">
      <c r="F361">
        <v>6.3021799999999999</v>
      </c>
      <c r="G361">
        <v>-1.4322299999999999</v>
      </c>
      <c r="H361">
        <v>0</v>
      </c>
    </row>
    <row r="362" spans="1:8" x14ac:dyDescent="0.3">
      <c r="F362">
        <v>4.2118900000000004</v>
      </c>
      <c r="G362">
        <v>-1.40784</v>
      </c>
      <c r="H362">
        <v>0</v>
      </c>
    </row>
    <row r="363" spans="1:8" x14ac:dyDescent="0.3">
      <c r="F363">
        <v>6.8618899999999998</v>
      </c>
      <c r="G363">
        <v>-6.8789800000000003</v>
      </c>
      <c r="H363">
        <v>0</v>
      </c>
    </row>
    <row r="364" spans="1:8" x14ac:dyDescent="0.3">
      <c r="F364">
        <v>1.9677199999999999</v>
      </c>
      <c r="G364">
        <v>-8.5573300000000003</v>
      </c>
      <c r="H364">
        <v>0</v>
      </c>
    </row>
    <row r="365" spans="1:8" x14ac:dyDescent="0.3">
      <c r="F365">
        <v>5.7131999999999996</v>
      </c>
      <c r="G365">
        <v>-9.1744199999999996</v>
      </c>
      <c r="H365">
        <v>0</v>
      </c>
    </row>
    <row r="366" spans="1:8" x14ac:dyDescent="0.3">
      <c r="F366">
        <v>-4.4545300000000001</v>
      </c>
      <c r="G366">
        <v>-8.9787999999999997</v>
      </c>
      <c r="H366">
        <v>0</v>
      </c>
    </row>
    <row r="367" spans="1:8" x14ac:dyDescent="0.3">
      <c r="F367">
        <v>2.3019099999999999</v>
      </c>
      <c r="G367">
        <v>-10.717599999999999</v>
      </c>
      <c r="H367">
        <v>0</v>
      </c>
    </row>
    <row r="368" spans="1:8" x14ac:dyDescent="0.3">
      <c r="H368">
        <f>SUM(H2:H367)</f>
        <v>1022.7297130000001</v>
      </c>
    </row>
    <row r="369" spans="8:8" x14ac:dyDescent="0.3">
      <c r="H369">
        <f>COUNTIF(H2:H367, "&gt;"&amp;0)</f>
        <v>96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1"/>
  <sheetViews>
    <sheetView tabSelected="1" workbookViewId="0">
      <selection activeCell="D26" sqref="D26"/>
    </sheetView>
  </sheetViews>
  <sheetFormatPr defaultRowHeight="16.5" x14ac:dyDescent="0.3"/>
  <sheetData>
    <row r="1" spans="1:9" x14ac:dyDescent="0.3">
      <c r="A1" t="s">
        <v>138</v>
      </c>
      <c r="B1">
        <v>12</v>
      </c>
    </row>
    <row r="2" spans="1:9" x14ac:dyDescent="0.3">
      <c r="A2" t="s">
        <v>139</v>
      </c>
      <c r="B2">
        <f>RADIANS(23.4)</f>
        <v>0.40840704496667307</v>
      </c>
      <c r="D2">
        <f>30*12</f>
        <v>360</v>
      </c>
      <c r="I2">
        <f>PI()</f>
        <v>3.1415926535897931</v>
      </c>
    </row>
    <row r="3" spans="1:9" x14ac:dyDescent="0.3">
      <c r="A3" t="s">
        <v>140</v>
      </c>
      <c r="B3">
        <f>RADIANS(36.7833)</f>
        <v>0.64198969474883016</v>
      </c>
      <c r="D3">
        <f>365/2</f>
        <v>182.5</v>
      </c>
    </row>
    <row r="4" spans="1:9" x14ac:dyDescent="0.3">
      <c r="A4" t="s">
        <v>141</v>
      </c>
      <c r="B4">
        <f>PI()</f>
        <v>3.1415926535897931</v>
      </c>
      <c r="G4" t="s">
        <v>149</v>
      </c>
      <c r="H4" t="s">
        <v>148</v>
      </c>
    </row>
    <row r="5" spans="1:9" x14ac:dyDescent="0.3">
      <c r="F5" t="s">
        <v>145</v>
      </c>
      <c r="G5">
        <f>MAX(C$7:C$371)</f>
        <v>15.882307754758394</v>
      </c>
      <c r="H5">
        <f>MAX(D$7:D$371)</f>
        <v>15.882358041015024</v>
      </c>
    </row>
    <row r="6" spans="1:9" x14ac:dyDescent="0.3">
      <c r="A6" t="s">
        <v>138</v>
      </c>
      <c r="B6" t="s">
        <v>142</v>
      </c>
      <c r="C6" t="s">
        <v>143</v>
      </c>
      <c r="D6" t="s">
        <v>144</v>
      </c>
      <c r="F6" t="s">
        <v>146</v>
      </c>
      <c r="G6">
        <f>MIN(C$7:C$371)</f>
        <v>8.1176419589849758</v>
      </c>
      <c r="H6">
        <f>MIN(D$7:D$371)</f>
        <v>8.1176922452416065</v>
      </c>
    </row>
    <row r="7" spans="1:9" x14ac:dyDescent="0.3">
      <c r="A7">
        <v>1</v>
      </c>
      <c r="B7">
        <f>1 - TAN($B$3) * TAN($B$2 * COS(PI()*A7/182.625))</f>
        <v>0.67652044730979011</v>
      </c>
      <c r="C7">
        <f>B7*12</f>
        <v>8.1182453677174813</v>
      </c>
      <c r="D7">
        <f>24-C7</f>
        <v>15.881754632282519</v>
      </c>
      <c r="F7" t="s">
        <v>147</v>
      </c>
      <c r="G7">
        <f>AVERAGE(C$7:C$371)</f>
        <v>12.002659149342634</v>
      </c>
      <c r="H7">
        <f>AVERAGE(D$7:D$371)</f>
        <v>11.997340850657363</v>
      </c>
    </row>
    <row r="8" spans="1:9" x14ac:dyDescent="0.3">
      <c r="A8">
        <v>2</v>
      </c>
      <c r="B8">
        <f>1 - TAN($B$3) * TAN($B$2 * COS(PI()*A8/182.625))</f>
        <v>0.67668132412219528</v>
      </c>
      <c r="C8">
        <f t="shared" ref="C8:C71" si="0">B8*12</f>
        <v>8.1201758894663438</v>
      </c>
      <c r="D8">
        <f t="shared" ref="D8:D71" si="1">24-C8</f>
        <v>15.879824110533656</v>
      </c>
    </row>
    <row r="9" spans="1:9" x14ac:dyDescent="0.3">
      <c r="A9">
        <v>3</v>
      </c>
      <c r="B9">
        <f t="shared" ref="B9:B72" si="2">1 - TAN($B$3) * TAN($B$2 * COS(PI()*A9/182.625))</f>
        <v>0.67694934322942224</v>
      </c>
      <c r="C9">
        <f t="shared" si="0"/>
        <v>8.1233921187530669</v>
      </c>
      <c r="D9">
        <f t="shared" si="1"/>
        <v>15.876607881246933</v>
      </c>
    </row>
    <row r="10" spans="1:9" x14ac:dyDescent="0.3">
      <c r="A10">
        <v>4</v>
      </c>
      <c r="B10">
        <f t="shared" si="2"/>
        <v>0.67732434149287579</v>
      </c>
      <c r="C10">
        <f t="shared" si="0"/>
        <v>8.1278920979145095</v>
      </c>
      <c r="D10">
        <f t="shared" si="1"/>
        <v>15.87210790208549</v>
      </c>
    </row>
    <row r="11" spans="1:9" x14ac:dyDescent="0.3">
      <c r="A11">
        <v>5</v>
      </c>
      <c r="B11">
        <f t="shared" si="2"/>
        <v>0.67780609098069955</v>
      </c>
      <c r="C11">
        <f t="shared" si="0"/>
        <v>8.1336730917683937</v>
      </c>
      <c r="D11">
        <f t="shared" si="1"/>
        <v>15.866326908231606</v>
      </c>
    </row>
    <row r="12" spans="1:9" x14ac:dyDescent="0.3">
      <c r="A12">
        <v>6</v>
      </c>
      <c r="B12">
        <f t="shared" si="2"/>
        <v>0.67839429942767904</v>
      </c>
      <c r="C12">
        <f t="shared" si="0"/>
        <v>8.1407315931321484</v>
      </c>
      <c r="D12">
        <f t="shared" si="1"/>
        <v>15.859268406867852</v>
      </c>
    </row>
    <row r="13" spans="1:9" x14ac:dyDescent="0.3">
      <c r="A13">
        <v>7</v>
      </c>
      <c r="B13">
        <f t="shared" si="2"/>
        <v>0.67908861082331273</v>
      </c>
      <c r="C13">
        <f t="shared" si="0"/>
        <v>8.1490633298797519</v>
      </c>
      <c r="D13">
        <f t="shared" si="1"/>
        <v>15.850936670120248</v>
      </c>
    </row>
    <row r="14" spans="1:9" x14ac:dyDescent="0.3">
      <c r="A14">
        <v>8</v>
      </c>
      <c r="B14">
        <f t="shared" si="2"/>
        <v>0.67988860612565372</v>
      </c>
      <c r="C14">
        <f t="shared" si="0"/>
        <v>8.1586632735078446</v>
      </c>
      <c r="D14">
        <f t="shared" si="1"/>
        <v>15.841336726492155</v>
      </c>
    </row>
    <row r="15" spans="1:9" x14ac:dyDescent="0.3">
      <c r="A15">
        <v>9</v>
      </c>
      <c r="B15">
        <f t="shared" si="2"/>
        <v>0.68079380409802626</v>
      </c>
      <c r="C15">
        <f t="shared" si="0"/>
        <v>8.1695256491763146</v>
      </c>
      <c r="D15">
        <f t="shared" si="1"/>
        <v>15.830474350823685</v>
      </c>
    </row>
    <row r="16" spans="1:9" x14ac:dyDescent="0.3">
      <c r="A16">
        <v>10</v>
      </c>
      <c r="B16">
        <f t="shared" si="2"/>
        <v>0.6818036622652377</v>
      </c>
      <c r="C16">
        <f t="shared" si="0"/>
        <v>8.1816439471828524</v>
      </c>
      <c r="D16">
        <f t="shared" si="1"/>
        <v>15.818356052817148</v>
      </c>
    </row>
    <row r="17" spans="1:4" x14ac:dyDescent="0.3">
      <c r="A17">
        <v>11</v>
      </c>
      <c r="B17">
        <f t="shared" si="2"/>
        <v>0.68291757798544106</v>
      </c>
      <c r="C17">
        <f t="shared" si="0"/>
        <v>8.1950109358252927</v>
      </c>
      <c r="D17">
        <f t="shared" si="1"/>
        <v>15.804989064174707</v>
      </c>
    </row>
    <row r="18" spans="1:4" x14ac:dyDescent="0.3">
      <c r="A18">
        <v>12</v>
      </c>
      <c r="B18">
        <f t="shared" si="2"/>
        <v>0.68413488963337166</v>
      </c>
      <c r="C18">
        <f t="shared" si="0"/>
        <v>8.2096186756004599</v>
      </c>
      <c r="D18">
        <f t="shared" si="1"/>
        <v>15.79038132439954</v>
      </c>
    </row>
    <row r="19" spans="1:4" x14ac:dyDescent="0.3">
      <c r="A19">
        <v>13</v>
      </c>
      <c r="B19">
        <f t="shared" si="2"/>
        <v>0.68545487789026516</v>
      </c>
      <c r="C19">
        <f t="shared" si="0"/>
        <v>8.225458534683181</v>
      </c>
      <c r="D19">
        <f t="shared" si="1"/>
        <v>15.774541465316819</v>
      </c>
    </row>
    <row r="20" spans="1:4" x14ac:dyDescent="0.3">
      <c r="A20">
        <v>14</v>
      </c>
      <c r="B20">
        <f t="shared" si="2"/>
        <v>0.68687676713538637</v>
      </c>
      <c r="C20">
        <f t="shared" si="0"/>
        <v>8.2425212056246373</v>
      </c>
      <c r="D20">
        <f t="shared" si="1"/>
        <v>15.757478794375363</v>
      </c>
    </row>
    <row r="21" spans="1:4" x14ac:dyDescent="0.3">
      <c r="A21">
        <v>15</v>
      </c>
      <c r="B21">
        <f t="shared" si="2"/>
        <v>0.68839972693374174</v>
      </c>
      <c r="C21">
        <f t="shared" si="0"/>
        <v>8.2607967232049013</v>
      </c>
      <c r="D21">
        <f t="shared" si="1"/>
        <v>15.739203276795099</v>
      </c>
    </row>
    <row r="22" spans="1:4" x14ac:dyDescent="0.3">
      <c r="A22">
        <v>16</v>
      </c>
      <c r="B22">
        <f t="shared" si="2"/>
        <v>0.69002287361423242</v>
      </c>
      <c r="C22">
        <f t="shared" si="0"/>
        <v>8.2802744833707891</v>
      </c>
      <c r="D22">
        <f t="shared" si="1"/>
        <v>15.719725516629211</v>
      </c>
    </row>
    <row r="23" spans="1:4" x14ac:dyDescent="0.3">
      <c r="A23">
        <v>17</v>
      </c>
      <c r="B23">
        <f t="shared" si="2"/>
        <v>0.69174527193222024</v>
      </c>
      <c r="C23">
        <f t="shared" si="0"/>
        <v>8.3009432631866424</v>
      </c>
      <c r="D23">
        <f t="shared" si="1"/>
        <v>15.699056736813358</v>
      </c>
    </row>
    <row r="24" spans="1:4" x14ac:dyDescent="0.3">
      <c r="A24">
        <v>18</v>
      </c>
      <c r="B24">
        <f t="shared" si="2"/>
        <v>0.69356593681022405</v>
      </c>
      <c r="C24">
        <f t="shared" si="0"/>
        <v>8.3227912417226886</v>
      </c>
      <c r="D24">
        <f t="shared" si="1"/>
        <v>15.677208758277311</v>
      </c>
    </row>
    <row r="25" spans="1:4" x14ac:dyDescent="0.3">
      <c r="A25">
        <v>19</v>
      </c>
      <c r="B25">
        <f t="shared" si="2"/>
        <v>0.6954838351502568</v>
      </c>
      <c r="C25">
        <f t="shared" si="0"/>
        <v>8.3458060218030816</v>
      </c>
      <c r="D25">
        <f t="shared" si="1"/>
        <v>15.654193978196918</v>
      </c>
    </row>
    <row r="26" spans="1:4" x14ac:dyDescent="0.3">
      <c r="A26">
        <v>20</v>
      </c>
      <c r="B26">
        <f t="shared" si="2"/>
        <v>0.69749788771112808</v>
      </c>
      <c r="C26">
        <f t="shared" si="0"/>
        <v>8.3699746525335375</v>
      </c>
      <c r="D26">
        <f t="shared" si="1"/>
        <v>15.630025347466463</v>
      </c>
    </row>
    <row r="27" spans="1:4" x14ac:dyDescent="0.3">
      <c r="A27">
        <v>21</v>
      </c>
      <c r="B27">
        <f t="shared" si="2"/>
        <v>0.69960697104390268</v>
      </c>
      <c r="C27">
        <f t="shared" si="0"/>
        <v>8.3952836525268317</v>
      </c>
      <c r="D27">
        <f t="shared" si="1"/>
        <v>15.604716347473168</v>
      </c>
    </row>
    <row r="28" spans="1:4" x14ac:dyDescent="0.3">
      <c r="A28">
        <v>22</v>
      </c>
      <c r="B28">
        <f t="shared" si="2"/>
        <v>0.70180991947859694</v>
      </c>
      <c r="C28">
        <f t="shared" si="0"/>
        <v>8.4217190337431624</v>
      </c>
      <c r="D28">
        <f t="shared" si="1"/>
        <v>15.578280966256838</v>
      </c>
    </row>
    <row r="29" spans="1:4" x14ac:dyDescent="0.3">
      <c r="A29">
        <v>23</v>
      </c>
      <c r="B29">
        <f t="shared" si="2"/>
        <v>0.70410552715513008</v>
      </c>
      <c r="C29">
        <f t="shared" si="0"/>
        <v>8.4492663258615615</v>
      </c>
      <c r="D29">
        <f t="shared" si="1"/>
        <v>15.550733674138439</v>
      </c>
    </row>
    <row r="30" spans="1:4" x14ac:dyDescent="0.3">
      <c r="A30">
        <v>24</v>
      </c>
      <c r="B30">
        <f t="shared" si="2"/>
        <v>0.70649255009151302</v>
      </c>
      <c r="C30">
        <f t="shared" si="0"/>
        <v>8.4779106010981558</v>
      </c>
      <c r="D30">
        <f t="shared" si="1"/>
        <v>15.522089398901844</v>
      </c>
    </row>
    <row r="31" spans="1:4" x14ac:dyDescent="0.3">
      <c r="A31">
        <v>25</v>
      </c>
      <c r="B31">
        <f t="shared" si="2"/>
        <v>0.7089697082822638</v>
      </c>
      <c r="C31">
        <f t="shared" si="0"/>
        <v>8.507636499387166</v>
      </c>
      <c r="D31">
        <f t="shared" si="1"/>
        <v>15.492363500612834</v>
      </c>
    </row>
    <row r="32" spans="1:4" x14ac:dyDescent="0.3">
      <c r="A32">
        <v>26</v>
      </c>
      <c r="B32">
        <f t="shared" si="2"/>
        <v>0.7115356878200727</v>
      </c>
      <c r="C32">
        <f t="shared" si="0"/>
        <v>8.5384282538408733</v>
      </c>
      <c r="D32">
        <f t="shared" si="1"/>
        <v>15.461571746159127</v>
      </c>
    </row>
    <row r="33" spans="1:4" x14ac:dyDescent="0.3">
      <c r="A33">
        <v>27</v>
      </c>
      <c r="B33">
        <f t="shared" si="2"/>
        <v>0.71418914303381398</v>
      </c>
      <c r="C33">
        <f t="shared" si="0"/>
        <v>8.5702697164057682</v>
      </c>
      <c r="D33">
        <f t="shared" si="1"/>
        <v>15.429730283594232</v>
      </c>
    </row>
    <row r="34" spans="1:4" x14ac:dyDescent="0.3">
      <c r="A34">
        <v>28</v>
      </c>
      <c r="B34">
        <f t="shared" si="2"/>
        <v>0.71692869863609732</v>
      </c>
      <c r="C34">
        <f t="shared" si="0"/>
        <v>8.6031443836331682</v>
      </c>
      <c r="D34">
        <f t="shared" si="1"/>
        <v>15.396855616366832</v>
      </c>
    </row>
    <row r="35" spans="1:4" x14ac:dyDescent="0.3">
      <c r="A35">
        <v>29</v>
      </c>
      <c r="B35">
        <f t="shared" si="2"/>
        <v>0.71975295187369071</v>
      </c>
      <c r="C35">
        <f t="shared" si="0"/>
        <v>8.6370354224842885</v>
      </c>
      <c r="D35">
        <f t="shared" si="1"/>
        <v>15.362964577515712</v>
      </c>
    </row>
    <row r="36" spans="1:4" x14ac:dyDescent="0.3">
      <c r="A36">
        <v>30</v>
      </c>
      <c r="B36">
        <f t="shared" si="2"/>
        <v>0.72266047467429728</v>
      </c>
      <c r="C36">
        <f t="shared" si="0"/>
        <v>8.6719256960915665</v>
      </c>
      <c r="D36">
        <f t="shared" si="1"/>
        <v>15.328074303908434</v>
      </c>
    </row>
    <row r="37" spans="1:4" x14ac:dyDescent="0.3">
      <c r="A37">
        <v>31</v>
      </c>
      <c r="B37">
        <f t="shared" si="2"/>
        <v>0.72564981578335885</v>
      </c>
      <c r="C37">
        <f t="shared" si="0"/>
        <v>8.7077977894003062</v>
      </c>
      <c r="D37">
        <f t="shared" si="1"/>
        <v>15.292202210599694</v>
      </c>
    </row>
    <row r="38" spans="1:4" x14ac:dyDescent="0.3">
      <c r="A38">
        <v>32</v>
      </c>
      <c r="B38">
        <f t="shared" si="2"/>
        <v>0.72871950288476639</v>
      </c>
      <c r="C38">
        <f t="shared" si="0"/>
        <v>8.7446340346171958</v>
      </c>
      <c r="D38">
        <f t="shared" si="1"/>
        <v>15.255365965382804</v>
      </c>
    </row>
    <row r="39" spans="1:4" x14ac:dyDescent="0.3">
      <c r="A39">
        <v>33</v>
      </c>
      <c r="B39">
        <f t="shared" si="2"/>
        <v>0.73186804469958389</v>
      </c>
      <c r="C39">
        <f t="shared" si="0"/>
        <v>8.7824165363950062</v>
      </c>
      <c r="D39">
        <f t="shared" si="1"/>
        <v>15.217583463604994</v>
      </c>
    </row>
    <row r="40" spans="1:4" x14ac:dyDescent="0.3">
      <c r="A40">
        <v>34</v>
      </c>
      <c r="B40">
        <f t="shared" si="2"/>
        <v>0.73509393305714976</v>
      </c>
      <c r="C40">
        <f t="shared" si="0"/>
        <v>8.8211271966857971</v>
      </c>
      <c r="D40">
        <f t="shared" si="1"/>
        <v>15.178872803314203</v>
      </c>
    </row>
    <row r="41" spans="1:4" x14ac:dyDescent="0.3">
      <c r="A41">
        <v>35</v>
      </c>
      <c r="B41">
        <f t="shared" si="2"/>
        <v>0.738395644933177</v>
      </c>
      <c r="C41">
        <f t="shared" si="0"/>
        <v>8.8607477391981249</v>
      </c>
      <c r="D41">
        <f t="shared" si="1"/>
        <v>15.139252260801875</v>
      </c>
    </row>
    <row r="42" spans="1:4" x14ac:dyDescent="0.3">
      <c r="A42">
        <v>36</v>
      </c>
      <c r="B42">
        <f t="shared" si="2"/>
        <v>0.7417716444497624</v>
      </c>
      <c r="C42">
        <f t="shared" si="0"/>
        <v>8.9012597333971488</v>
      </c>
      <c r="D42">
        <f t="shared" si="1"/>
        <v>15.098740266602851</v>
      </c>
    </row>
    <row r="43" spans="1:4" x14ac:dyDescent="0.3">
      <c r="A43">
        <v>37</v>
      </c>
      <c r="B43">
        <f t="shared" si="2"/>
        <v>0.74522038483250619</v>
      </c>
      <c r="C43">
        <f t="shared" si="0"/>
        <v>8.9426446179900747</v>
      </c>
      <c r="D43">
        <f t="shared" si="1"/>
        <v>15.057355382009925</v>
      </c>
    </row>
    <row r="44" spans="1:4" x14ac:dyDescent="0.3">
      <c r="A44">
        <v>38</v>
      </c>
      <c r="B44">
        <f t="shared" si="2"/>
        <v>0.74874031032024679</v>
      </c>
      <c r="C44">
        <f t="shared" si="0"/>
        <v>8.9848837238429624</v>
      </c>
      <c r="D44">
        <f t="shared" si="1"/>
        <v>15.015116276157038</v>
      </c>
    </row>
    <row r="45" spans="1:4" x14ac:dyDescent="0.3">
      <c r="A45">
        <v>39</v>
      </c>
      <c r="B45">
        <f t="shared" si="2"/>
        <v>0.7523298580232316</v>
      </c>
      <c r="C45">
        <f t="shared" si="0"/>
        <v>9.0279582962787792</v>
      </c>
      <c r="D45">
        <f t="shared" si="1"/>
        <v>14.972041703721221</v>
      </c>
    </row>
    <row r="46" spans="1:4" x14ac:dyDescent="0.3">
      <c r="A46">
        <v>40</v>
      </c>
      <c r="B46">
        <f t="shared" si="2"/>
        <v>0.75598745972585846</v>
      </c>
      <c r="C46">
        <f t="shared" si="0"/>
        <v>9.0718495167103015</v>
      </c>
      <c r="D46">
        <f t="shared" si="1"/>
        <v>14.928150483289699</v>
      </c>
    </row>
    <row r="47" spans="1:4" x14ac:dyDescent="0.3">
      <c r="A47">
        <v>41</v>
      </c>
      <c r="B47">
        <f t="shared" si="2"/>
        <v>0.75971154363045046</v>
      </c>
      <c r="C47">
        <f t="shared" si="0"/>
        <v>9.1165385235654064</v>
      </c>
      <c r="D47">
        <f t="shared" si="1"/>
        <v>14.883461476434594</v>
      </c>
    </row>
    <row r="48" spans="1:4" x14ac:dyDescent="0.3">
      <c r="A48">
        <v>42</v>
      </c>
      <c r="B48">
        <f t="shared" si="2"/>
        <v>0.76350053603884349</v>
      </c>
      <c r="C48">
        <f t="shared" si="0"/>
        <v>9.1620064324661215</v>
      </c>
      <c r="D48">
        <f t="shared" si="1"/>
        <v>14.837993567533879</v>
      </c>
    </row>
    <row r="49" spans="1:4" x14ac:dyDescent="0.3">
      <c r="A49">
        <v>43</v>
      </c>
      <c r="B49">
        <f t="shared" si="2"/>
        <v>0.76735286296889826</v>
      </c>
      <c r="C49">
        <f t="shared" si="0"/>
        <v>9.2082343556267787</v>
      </c>
      <c r="D49">
        <f t="shared" si="1"/>
        <v>14.791765644373221</v>
      </c>
    </row>
    <row r="50" spans="1:4" x14ac:dyDescent="0.3">
      <c r="A50">
        <v>44</v>
      </c>
      <c r="B50">
        <f t="shared" si="2"/>
        <v>0.77126695170336312</v>
      </c>
      <c r="C50">
        <f t="shared" si="0"/>
        <v>9.2552034204403579</v>
      </c>
      <c r="D50">
        <f t="shared" si="1"/>
        <v>14.744796579559642</v>
      </c>
    </row>
    <row r="51" spans="1:4" x14ac:dyDescent="0.3">
      <c r="A51">
        <v>45</v>
      </c>
      <c r="B51">
        <f t="shared" si="2"/>
        <v>0.77524123226883712</v>
      </c>
      <c r="C51">
        <f t="shared" si="0"/>
        <v>9.3028947872260446</v>
      </c>
      <c r="D51">
        <f t="shared" si="1"/>
        <v>14.697105212773955</v>
      </c>
    </row>
    <row r="52" spans="1:4" x14ac:dyDescent="0.3">
      <c r="A52">
        <v>46</v>
      </c>
      <c r="B52">
        <f t="shared" si="2"/>
        <v>0.77927413884289343</v>
      </c>
      <c r="C52">
        <f t="shared" si="0"/>
        <v>9.3512896661147202</v>
      </c>
      <c r="D52">
        <f t="shared" si="1"/>
        <v>14.64871033388528</v>
      </c>
    </row>
    <row r="53" spans="1:4" x14ac:dyDescent="0.3">
      <c r="A53">
        <v>47</v>
      </c>
      <c r="B53">
        <f t="shared" si="2"/>
        <v>0.78336411108773218</v>
      </c>
      <c r="C53">
        <f t="shared" si="0"/>
        <v>9.4003693330527867</v>
      </c>
      <c r="D53">
        <f t="shared" si="1"/>
        <v>14.599630666947213</v>
      </c>
    </row>
    <row r="54" spans="1:4" x14ac:dyDescent="0.3">
      <c r="A54">
        <v>48</v>
      </c>
      <c r="B54">
        <f t="shared" si="2"/>
        <v>0.78750959540902721</v>
      </c>
      <c r="C54">
        <f t="shared" si="0"/>
        <v>9.4501151449083274</v>
      </c>
      <c r="D54">
        <f t="shared" si="1"/>
        <v>14.549884855091673</v>
      </c>
    </row>
    <row r="55" spans="1:4" x14ac:dyDescent="0.3">
      <c r="A55">
        <v>49</v>
      </c>
      <c r="B55">
        <f t="shared" si="2"/>
        <v>0.79170904613892401</v>
      </c>
      <c r="C55">
        <f t="shared" si="0"/>
        <v>9.500508553667089</v>
      </c>
      <c r="D55">
        <f t="shared" si="1"/>
        <v>14.499491446332911</v>
      </c>
    </row>
    <row r="56" spans="1:4" x14ac:dyDescent="0.3">
      <c r="A56">
        <v>50</v>
      </c>
      <c r="B56">
        <f t="shared" si="2"/>
        <v>0.79596092664242268</v>
      </c>
      <c r="C56">
        <f t="shared" si="0"/>
        <v>9.5515311197090718</v>
      </c>
      <c r="D56">
        <f t="shared" si="1"/>
        <v>14.448468880290928</v>
      </c>
    </row>
    <row r="57" spans="1:4" x14ac:dyDescent="0.3">
      <c r="A57">
        <v>51</v>
      </c>
      <c r="B57">
        <f t="shared" si="2"/>
        <v>0.80026371034665056</v>
      </c>
      <c r="C57">
        <f t="shared" si="0"/>
        <v>9.6031645241598067</v>
      </c>
      <c r="D57">
        <f t="shared" si="1"/>
        <v>14.396835475840193</v>
      </c>
    </row>
    <row r="58" spans="1:4" x14ac:dyDescent="0.3">
      <c r="A58">
        <v>52</v>
      </c>
      <c r="B58">
        <f t="shared" si="2"/>
        <v>0.80461588169278464</v>
      </c>
      <c r="C58">
        <f t="shared" si="0"/>
        <v>9.6553905803134157</v>
      </c>
      <c r="D58">
        <f t="shared" si="1"/>
        <v>14.344609419686584</v>
      </c>
    </row>
    <row r="59" spans="1:4" x14ac:dyDescent="0.3">
      <c r="A59">
        <v>53</v>
      </c>
      <c r="B59">
        <f t="shared" si="2"/>
        <v>0.80901593701062691</v>
      </c>
      <c r="C59">
        <f t="shared" si="0"/>
        <v>9.7081912441275229</v>
      </c>
      <c r="D59">
        <f t="shared" si="1"/>
        <v>14.291808755872477</v>
      </c>
    </row>
    <row r="60" spans="1:4" x14ac:dyDescent="0.3">
      <c r="A60">
        <v>54</v>
      </c>
      <c r="B60">
        <f t="shared" si="2"/>
        <v>0.81346238531606962</v>
      </c>
      <c r="C60">
        <f t="shared" si="0"/>
        <v>9.7615486237928355</v>
      </c>
      <c r="D60">
        <f t="shared" si="1"/>
        <v>14.238451376207165</v>
      </c>
    </row>
    <row r="61" spans="1:4" x14ac:dyDescent="0.3">
      <c r="A61">
        <v>55</v>
      </c>
      <c r="B61">
        <f t="shared" si="2"/>
        <v>0.81795374903190299</v>
      </c>
      <c r="C61">
        <f t="shared" si="0"/>
        <v>9.8154449883828363</v>
      </c>
      <c r="D61">
        <f t="shared" si="1"/>
        <v>14.184555011617164</v>
      </c>
    </row>
    <row r="62" spans="1:4" x14ac:dyDescent="0.3">
      <c r="A62">
        <v>56</v>
      </c>
      <c r="B62">
        <f t="shared" si="2"/>
        <v>0.8224885646326241</v>
      </c>
      <c r="C62">
        <f t="shared" si="0"/>
        <v>9.8698627755914892</v>
      </c>
      <c r="D62">
        <f t="shared" si="1"/>
        <v>14.130137224408511</v>
      </c>
    </row>
    <row r="63" spans="1:4" x14ac:dyDescent="0.3">
      <c r="A63">
        <v>57</v>
      </c>
      <c r="B63">
        <f t="shared" si="2"/>
        <v>0.82706538321409506</v>
      </c>
      <c r="C63">
        <f t="shared" si="0"/>
        <v>9.9247845985691399</v>
      </c>
      <c r="D63">
        <f t="shared" si="1"/>
        <v>14.07521540143086</v>
      </c>
    </row>
    <row r="64" spans="1:4" x14ac:dyDescent="0.3">
      <c r="A64">
        <v>58</v>
      </c>
      <c r="B64">
        <f t="shared" si="2"/>
        <v>0.83168277098907728</v>
      </c>
      <c r="C64">
        <f t="shared" si="0"/>
        <v>9.9801932518689274</v>
      </c>
      <c r="D64">
        <f t="shared" si="1"/>
        <v>14.019806748131073</v>
      </c>
    </row>
    <row r="65" spans="1:4" x14ac:dyDescent="0.3">
      <c r="A65">
        <v>59</v>
      </c>
      <c r="B65">
        <f t="shared" si="2"/>
        <v>0.8363393097098295</v>
      </c>
      <c r="C65">
        <f t="shared" si="0"/>
        <v>10.036071716517954</v>
      </c>
      <c r="D65">
        <f t="shared" si="1"/>
        <v>13.963928283482046</v>
      </c>
    </row>
    <row r="66" spans="1:4" x14ac:dyDescent="0.3">
      <c r="A66">
        <v>60</v>
      </c>
      <c r="B66">
        <f t="shared" si="2"/>
        <v>0.84103359701911085</v>
      </c>
      <c r="C66">
        <f t="shared" si="0"/>
        <v>10.09240316422933</v>
      </c>
      <c r="D66">
        <f t="shared" si="1"/>
        <v>13.90759683577067</v>
      </c>
    </row>
    <row r="67" spans="1:4" x14ac:dyDescent="0.3">
      <c r="A67">
        <v>61</v>
      </c>
      <c r="B67">
        <f t="shared" si="2"/>
        <v>0.84576424673106243</v>
      </c>
      <c r="C67">
        <f t="shared" si="0"/>
        <v>10.14917096077275</v>
      </c>
      <c r="D67">
        <f t="shared" si="1"/>
        <v>13.85082903922725</v>
      </c>
    </row>
    <row r="68" spans="1:4" x14ac:dyDescent="0.3">
      <c r="A68">
        <v>62</v>
      </c>
      <c r="B68">
        <f t="shared" si="2"/>
        <v>0.85052988904356885</v>
      </c>
      <c r="C68">
        <f t="shared" si="0"/>
        <v>10.206358668522826</v>
      </c>
      <c r="D68">
        <f t="shared" si="1"/>
        <v>13.793641331477174</v>
      </c>
    </row>
    <row r="69" spans="1:4" x14ac:dyDescent="0.3">
      <c r="A69">
        <v>63</v>
      </c>
      <c r="B69">
        <f t="shared" si="2"/>
        <v>0.85532917068380898</v>
      </c>
      <c r="C69">
        <f t="shared" si="0"/>
        <v>10.263950048205707</v>
      </c>
      <c r="D69">
        <f t="shared" si="1"/>
        <v>13.736049951794293</v>
      </c>
    </row>
    <row r="70" spans="1:4" x14ac:dyDescent="0.3">
      <c r="A70">
        <v>64</v>
      </c>
      <c r="B70">
        <f t="shared" si="2"/>
        <v>0.86016075498880562</v>
      </c>
      <c r="C70">
        <f t="shared" si="0"/>
        <v>10.321929059865667</v>
      </c>
      <c r="D70">
        <f t="shared" si="1"/>
        <v>13.678070940134333</v>
      </c>
    </row>
    <row r="71" spans="1:4" x14ac:dyDescent="0.3">
      <c r="A71">
        <v>65</v>
      </c>
      <c r="B71">
        <f t="shared" si="2"/>
        <v>0.86502332192287146</v>
      </c>
      <c r="C71">
        <f t="shared" si="0"/>
        <v>10.380279863074458</v>
      </c>
      <c r="D71">
        <f t="shared" si="1"/>
        <v>13.619720136925542</v>
      </c>
    </row>
    <row r="72" spans="1:4" x14ac:dyDescent="0.3">
      <c r="A72">
        <v>66</v>
      </c>
      <c r="B72">
        <f t="shared" si="2"/>
        <v>0.86991556803392389</v>
      </c>
      <c r="C72">
        <f t="shared" ref="C72:C135" si="3">B72*12</f>
        <v>10.438986816407088</v>
      </c>
      <c r="D72">
        <f t="shared" ref="D72:D135" si="4">24-C72</f>
        <v>13.561013183592912</v>
      </c>
    </row>
    <row r="73" spans="1:4" x14ac:dyDescent="0.3">
      <c r="A73">
        <v>67</v>
      </c>
      <c r="B73">
        <f t="shared" ref="B73:B136" si="5">1 - TAN($B$3) * TAN($B$2 * COS(PI()*A73/182.625))</f>
        <v>0.87483620635070669</v>
      </c>
      <c r="C73">
        <f t="shared" si="3"/>
        <v>10.498034476208481</v>
      </c>
      <c r="D73">
        <f t="shared" si="4"/>
        <v>13.501965523791519</v>
      </c>
    </row>
    <row r="74" spans="1:4" x14ac:dyDescent="0.3">
      <c r="A74">
        <v>68</v>
      </c>
      <c r="B74">
        <f t="shared" si="5"/>
        <v>0.87978396622301547</v>
      </c>
      <c r="C74">
        <f t="shared" si="3"/>
        <v>10.557407594676185</v>
      </c>
      <c r="D74">
        <f t="shared" si="4"/>
        <v>13.442592405323815</v>
      </c>
    </row>
    <row r="75" spans="1:4" x14ac:dyDescent="0.3">
      <c r="A75">
        <v>69</v>
      </c>
      <c r="B75">
        <f t="shared" si="5"/>
        <v>0.88475759310706303</v>
      </c>
      <c r="C75">
        <f t="shared" si="3"/>
        <v>10.617091117284756</v>
      </c>
      <c r="D75">
        <f t="shared" si="4"/>
        <v>13.382908882715244</v>
      </c>
    </row>
    <row r="76" spans="1:4" x14ac:dyDescent="0.3">
      <c r="A76">
        <v>70</v>
      </c>
      <c r="B76">
        <f t="shared" si="5"/>
        <v>0.88975584829816912</v>
      </c>
      <c r="C76">
        <f t="shared" si="3"/>
        <v>10.677070179578029</v>
      </c>
      <c r="D76">
        <f t="shared" si="4"/>
        <v>13.322929820421971</v>
      </c>
    </row>
    <row r="77" spans="1:4" x14ac:dyDescent="0.3">
      <c r="A77">
        <v>71</v>
      </c>
      <c r="B77">
        <f t="shared" si="5"/>
        <v>0.89477750861297822</v>
      </c>
      <c r="C77">
        <f t="shared" si="3"/>
        <v>10.737330103355738</v>
      </c>
      <c r="D77">
        <f t="shared" si="4"/>
        <v>13.262669896644262</v>
      </c>
    </row>
    <row r="78" spans="1:4" x14ac:dyDescent="0.3">
      <c r="A78">
        <v>72</v>
      </c>
      <c r="B78">
        <f t="shared" si="5"/>
        <v>0.89982136602343754</v>
      </c>
      <c r="C78">
        <f t="shared" si="3"/>
        <v>10.79785639228125</v>
      </c>
      <c r="D78">
        <f t="shared" si="4"/>
        <v>13.20214360771875</v>
      </c>
    </row>
    <row r="79" spans="1:4" x14ac:dyDescent="0.3">
      <c r="A79">
        <v>73</v>
      </c>
      <c r="B79">
        <f t="shared" si="5"/>
        <v>0.90488622724478451</v>
      </c>
      <c r="C79">
        <f t="shared" si="3"/>
        <v>10.858634726937414</v>
      </c>
      <c r="D79">
        <f t="shared" si="4"/>
        <v>13.141365273062586</v>
      </c>
    </row>
    <row r="80" spans="1:4" x14ac:dyDescent="0.3">
      <c r="A80">
        <v>74</v>
      </c>
      <c r="B80">
        <f t="shared" si="5"/>
        <v>0.90997091327979518</v>
      </c>
      <c r="C80">
        <f t="shared" si="3"/>
        <v>10.919650959357542</v>
      </c>
      <c r="D80">
        <f t="shared" si="4"/>
        <v>13.080349040642458</v>
      </c>
    </row>
    <row r="81" spans="1:4" x14ac:dyDescent="0.3">
      <c r="A81">
        <v>75</v>
      </c>
      <c r="B81">
        <f t="shared" si="5"/>
        <v>0.91507425892155925</v>
      </c>
      <c r="C81">
        <f t="shared" si="3"/>
        <v>10.98089110705871</v>
      </c>
      <c r="D81">
        <f t="shared" si="4"/>
        <v>13.01910889294129</v>
      </c>
    </row>
    <row r="82" spans="1:4" x14ac:dyDescent="0.3">
      <c r="A82">
        <v>76</v>
      </c>
      <c r="B82">
        <f t="shared" si="5"/>
        <v>0.92019511221703953</v>
      </c>
      <c r="C82">
        <f t="shared" si="3"/>
        <v>11.042341346604474</v>
      </c>
      <c r="D82">
        <f t="shared" si="4"/>
        <v>12.957658653395526</v>
      </c>
    </row>
    <row r="83" spans="1:4" x14ac:dyDescent="0.3">
      <c r="A83">
        <v>77</v>
      </c>
      <c r="B83">
        <f t="shared" si="5"/>
        <v>0.92533233389367364</v>
      </c>
      <c r="C83">
        <f t="shared" si="3"/>
        <v>11.103988006724084</v>
      </c>
      <c r="D83">
        <f t="shared" si="4"/>
        <v>12.896011993275916</v>
      </c>
    </row>
    <row r="84" spans="1:4" x14ac:dyDescent="0.3">
      <c r="A84">
        <v>78</v>
      </c>
      <c r="B84">
        <f t="shared" si="5"/>
        <v>0.93048479675126516</v>
      </c>
      <c r="C84">
        <f t="shared" si="3"/>
        <v>11.165817561015182</v>
      </c>
      <c r="D84">
        <f t="shared" si="4"/>
        <v>12.834182438984818</v>
      </c>
    </row>
    <row r="85" spans="1:4" x14ac:dyDescent="0.3">
      <c r="A85">
        <v>79</v>
      </c>
      <c r="B85">
        <f t="shared" si="5"/>
        <v>0.93565138502140466</v>
      </c>
      <c r="C85">
        <f t="shared" si="3"/>
        <v>11.227816620256856</v>
      </c>
      <c r="D85">
        <f t="shared" si="4"/>
        <v>12.772183379743144</v>
      </c>
    </row>
    <row r="86" spans="1:4" x14ac:dyDescent="0.3">
      <c r="A86">
        <v>80</v>
      </c>
      <c r="B86">
        <f t="shared" si="5"/>
        <v>0.9408309936966428</v>
      </c>
      <c r="C86">
        <f t="shared" si="3"/>
        <v>11.289971924359714</v>
      </c>
      <c r="D86">
        <f t="shared" si="4"/>
        <v>12.710028075640286</v>
      </c>
    </row>
    <row r="87" spans="1:4" x14ac:dyDescent="0.3">
      <c r="A87">
        <v>81</v>
      </c>
      <c r="B87">
        <f t="shared" si="5"/>
        <v>0.94602252783162966</v>
      </c>
      <c r="C87">
        <f t="shared" si="3"/>
        <v>11.352270333979556</v>
      </c>
      <c r="D87">
        <f t="shared" si="4"/>
        <v>12.647729666020444</v>
      </c>
    </row>
    <row r="88" spans="1:4" x14ac:dyDescent="0.3">
      <c r="A88">
        <v>82</v>
      </c>
      <c r="B88">
        <f t="shared" si="5"/>
        <v>0.95122490181841024</v>
      </c>
      <c r="C88">
        <f t="shared" si="3"/>
        <v>11.414698821820924</v>
      </c>
      <c r="D88">
        <f t="shared" si="4"/>
        <v>12.585301178179076</v>
      </c>
    </row>
    <row r="89" spans="1:4" x14ac:dyDescent="0.3">
      <c r="A89">
        <v>83</v>
      </c>
      <c r="B89">
        <f t="shared" si="5"/>
        <v>0.95643703863805996</v>
      </c>
      <c r="C89">
        <f t="shared" si="3"/>
        <v>11.477244463656719</v>
      </c>
      <c r="D89">
        <f t="shared" si="4"/>
        <v>12.522755536343281</v>
      </c>
    </row>
    <row r="90" spans="1:4" x14ac:dyDescent="0.3">
      <c r="A90">
        <v>84</v>
      </c>
      <c r="B90">
        <f t="shared" si="5"/>
        <v>0.96165786909081552</v>
      </c>
      <c r="C90">
        <f t="shared" si="3"/>
        <v>11.539894429089786</v>
      </c>
      <c r="D90">
        <f t="shared" si="4"/>
        <v>12.460105570910214</v>
      </c>
    </row>
    <row r="91" spans="1:4" x14ac:dyDescent="0.3">
      <c r="A91">
        <v>85</v>
      </c>
      <c r="B91">
        <f t="shared" si="5"/>
        <v>0.96688633100684929</v>
      </c>
      <c r="C91">
        <f t="shared" si="3"/>
        <v>11.602635972082192</v>
      </c>
      <c r="D91">
        <f t="shared" si="4"/>
        <v>12.397364027917808</v>
      </c>
    </row>
    <row r="92" spans="1:4" x14ac:dyDescent="0.3">
      <c r="A92">
        <v>86</v>
      </c>
      <c r="B92">
        <f t="shared" si="5"/>
        <v>0.97212136843981389</v>
      </c>
      <c r="C92">
        <f t="shared" si="3"/>
        <v>11.665456421277767</v>
      </c>
      <c r="D92">
        <f t="shared" si="4"/>
        <v>12.334543578722233</v>
      </c>
    </row>
    <row r="93" spans="1:4" x14ac:dyDescent="0.3">
      <c r="A93">
        <v>87</v>
      </c>
      <c r="B93">
        <f t="shared" si="5"/>
        <v>0.97736193084526812</v>
      </c>
      <c r="C93">
        <f t="shared" si="3"/>
        <v>11.728343170143217</v>
      </c>
      <c r="D93">
        <f t="shared" si="4"/>
        <v>12.271656829856783</v>
      </c>
    </row>
    <row r="94" spans="1:4" x14ac:dyDescent="0.3">
      <c r="A94">
        <v>88</v>
      </c>
      <c r="B94">
        <f t="shared" si="5"/>
        <v>0.98260697224608395</v>
      </c>
      <c r="C94">
        <f t="shared" si="3"/>
        <v>11.791283666953007</v>
      </c>
      <c r="D94">
        <f t="shared" si="4"/>
        <v>12.208716333046993</v>
      </c>
    </row>
    <row r="95" spans="1:4" x14ac:dyDescent="0.3">
      <c r="A95">
        <v>89</v>
      </c>
      <c r="B95">
        <f t="shared" si="5"/>
        <v>0.98785545038691858</v>
      </c>
      <c r="C95">
        <f t="shared" si="3"/>
        <v>11.854265404643023</v>
      </c>
      <c r="D95">
        <f t="shared" si="4"/>
        <v>12.145734595356977</v>
      </c>
    </row>
    <row r="96" spans="1:4" x14ac:dyDescent="0.3">
      <c r="A96">
        <v>90</v>
      </c>
      <c r="B96">
        <f t="shared" si="5"/>
        <v>0.99310632587982495</v>
      </c>
      <c r="C96">
        <f t="shared" si="3"/>
        <v>11.917275910557899</v>
      </c>
      <c r="D96">
        <f t="shared" si="4"/>
        <v>12.082724089442101</v>
      </c>
    </row>
    <row r="97" spans="1:4" x14ac:dyDescent="0.3">
      <c r="A97">
        <v>91</v>
      </c>
      <c r="B97">
        <f t="shared" si="5"/>
        <v>0.99835856134306622</v>
      </c>
      <c r="C97">
        <f t="shared" si="3"/>
        <v>11.980302736116794</v>
      </c>
      <c r="D97">
        <f t="shared" si="4"/>
        <v>12.019697263883206</v>
      </c>
    </row>
    <row r="98" spans="1:4" x14ac:dyDescent="0.3">
      <c r="A98">
        <v>92</v>
      </c>
      <c r="B98">
        <f t="shared" si="5"/>
        <v>1.0036111205351894</v>
      </c>
      <c r="C98">
        <f t="shared" si="3"/>
        <v>12.043333446422274</v>
      </c>
      <c r="D98">
        <f t="shared" si="4"/>
        <v>11.956666553577726</v>
      </c>
    </row>
    <row r="99" spans="1:4" x14ac:dyDescent="0.3">
      <c r="A99">
        <v>93</v>
      </c>
      <c r="B99">
        <f t="shared" si="5"/>
        <v>1.0088629674864116</v>
      </c>
      <c r="C99">
        <f t="shared" si="3"/>
        <v>12.106355609836939</v>
      </c>
      <c r="D99">
        <f t="shared" si="4"/>
        <v>11.893644390163061</v>
      </c>
    </row>
    <row r="100" spans="1:4" x14ac:dyDescent="0.3">
      <c r="A100">
        <v>94</v>
      </c>
      <c r="B100">
        <f t="shared" si="5"/>
        <v>1.014113065629364</v>
      </c>
      <c r="C100">
        <f t="shared" si="3"/>
        <v>12.169356787552367</v>
      </c>
      <c r="D100">
        <f t="shared" si="4"/>
        <v>11.830643212447633</v>
      </c>
    </row>
    <row r="101" spans="1:4" x14ac:dyDescent="0.3">
      <c r="A101">
        <v>95</v>
      </c>
      <c r="B101">
        <f t="shared" si="5"/>
        <v>1.0193603769312469</v>
      </c>
      <c r="C101">
        <f t="shared" si="3"/>
        <v>12.232324523174963</v>
      </c>
      <c r="D101">
        <f t="shared" si="4"/>
        <v>11.767675476825037</v>
      </c>
    </row>
    <row r="102" spans="1:4" x14ac:dyDescent="0.3">
      <c r="A102">
        <v>96</v>
      </c>
      <c r="B102">
        <f t="shared" si="5"/>
        <v>1.0246038610294403</v>
      </c>
      <c r="C102">
        <f t="shared" si="3"/>
        <v>12.295246332353283</v>
      </c>
      <c r="D102">
        <f t="shared" si="4"/>
        <v>11.704753667646717</v>
      </c>
    </row>
    <row r="103" spans="1:4" x14ac:dyDescent="0.3">
      <c r="A103">
        <v>97</v>
      </c>
      <c r="B103">
        <f t="shared" si="5"/>
        <v>1.0298424743726249</v>
      </c>
      <c r="C103">
        <f t="shared" si="3"/>
        <v>12.358109692471498</v>
      </c>
      <c r="D103">
        <f t="shared" si="4"/>
        <v>11.641890307528502</v>
      </c>
    </row>
    <row r="104" spans="1:4" x14ac:dyDescent="0.3">
      <c r="A104">
        <v>98</v>
      </c>
      <c r="B104">
        <f t="shared" si="5"/>
        <v>1.0350751693694731</v>
      </c>
      <c r="C104">
        <f t="shared" si="3"/>
        <v>12.420902032433677</v>
      </c>
      <c r="D104">
        <f t="shared" si="4"/>
        <v>11.579097967566323</v>
      </c>
    </row>
    <row r="105" spans="1:4" x14ac:dyDescent="0.3">
      <c r="A105">
        <v>99</v>
      </c>
      <c r="B105">
        <f t="shared" si="5"/>
        <v>1.0403008935469795</v>
      </c>
      <c r="C105">
        <f t="shared" si="3"/>
        <v>12.483610722563753</v>
      </c>
      <c r="D105">
        <f t="shared" si="4"/>
        <v>11.516389277436247</v>
      </c>
    </row>
    <row r="106" spans="1:4" x14ac:dyDescent="0.3">
      <c r="A106">
        <v>100</v>
      </c>
      <c r="B106">
        <f t="shared" si="5"/>
        <v>1.0455185887205034</v>
      </c>
      <c r="C106">
        <f t="shared" si="3"/>
        <v>12.546223064646041</v>
      </c>
      <c r="D106">
        <f t="shared" si="4"/>
        <v>11.453776935353959</v>
      </c>
    </row>
    <row r="107" spans="1:4" x14ac:dyDescent="0.3">
      <c r="A107">
        <v>101</v>
      </c>
      <c r="B107">
        <f t="shared" si="5"/>
        <v>1.050727190177619</v>
      </c>
      <c r="C107">
        <f t="shared" si="3"/>
        <v>12.608726282131428</v>
      </c>
      <c r="D107">
        <f t="shared" si="4"/>
        <v>11.391273717868572</v>
      </c>
    </row>
    <row r="108" spans="1:4" x14ac:dyDescent="0.3">
      <c r="A108">
        <v>102</v>
      </c>
      <c r="B108">
        <f t="shared" si="5"/>
        <v>1.0559256258778715</v>
      </c>
      <c r="C108">
        <f t="shared" si="3"/>
        <v>12.671107510534458</v>
      </c>
      <c r="D108">
        <f t="shared" si="4"/>
        <v>11.328892489465542</v>
      </c>
    </row>
    <row r="109" spans="1:4" x14ac:dyDescent="0.3">
      <c r="A109">
        <v>103</v>
      </c>
      <c r="B109">
        <f t="shared" si="5"/>
        <v>1.0611128156705611</v>
      </c>
      <c r="C109">
        <f t="shared" si="3"/>
        <v>12.733353788046735</v>
      </c>
      <c r="D109">
        <f t="shared" si="4"/>
        <v>11.266646211953265</v>
      </c>
    </row>
    <row r="110" spans="1:4" x14ac:dyDescent="0.3">
      <c r="A110">
        <v>104</v>
      </c>
      <c r="B110">
        <f t="shared" si="5"/>
        <v>1.0662876705326851</v>
      </c>
      <c r="C110">
        <f t="shared" si="3"/>
        <v>12.795452046392221</v>
      </c>
      <c r="D110">
        <f t="shared" si="4"/>
        <v>11.204547953607779</v>
      </c>
    </row>
    <row r="111" spans="1:4" x14ac:dyDescent="0.3">
      <c r="A111">
        <v>105</v>
      </c>
      <c r="B111">
        <f t="shared" si="5"/>
        <v>1.0714490918291923</v>
      </c>
      <c r="C111">
        <f t="shared" si="3"/>
        <v>12.857389101950307</v>
      </c>
      <c r="D111">
        <f t="shared" si="4"/>
        <v>11.142610898049693</v>
      </c>
    </row>
    <row r="112" spans="1:4" x14ac:dyDescent="0.3">
      <c r="A112">
        <v>106</v>
      </c>
      <c r="B112">
        <f t="shared" si="5"/>
        <v>1.0765959705977133</v>
      </c>
      <c r="C112">
        <f t="shared" si="3"/>
        <v>12.919151647172558</v>
      </c>
      <c r="D112">
        <f t="shared" si="4"/>
        <v>11.080848352827442</v>
      </c>
    </row>
    <row r="113" spans="1:4" x14ac:dyDescent="0.3">
      <c r="A113">
        <v>107</v>
      </c>
      <c r="B113">
        <f t="shared" si="5"/>
        <v>1.0817271868599547</v>
      </c>
      <c r="C113">
        <f t="shared" si="3"/>
        <v>12.980726242319456</v>
      </c>
      <c r="D113">
        <f t="shared" si="4"/>
        <v>11.019273757680544</v>
      </c>
    </row>
    <row r="114" spans="1:4" x14ac:dyDescent="0.3">
      <c r="A114">
        <v>108</v>
      </c>
      <c r="B114">
        <f t="shared" si="5"/>
        <v>1.0868416089619555</v>
      </c>
      <c r="C114">
        <f t="shared" si="3"/>
        <v>13.042099307543467</v>
      </c>
      <c r="D114">
        <f t="shared" si="4"/>
        <v>10.957900692456533</v>
      </c>
    </row>
    <row r="115" spans="1:4" x14ac:dyDescent="0.3">
      <c r="A115">
        <v>109</v>
      </c>
      <c r="B115">
        <f t="shared" si="5"/>
        <v>1.0919380929454228</v>
      </c>
      <c r="C115">
        <f t="shared" si="3"/>
        <v>13.103257115345073</v>
      </c>
      <c r="D115">
        <f t="shared" si="4"/>
        <v>10.896742884654927</v>
      </c>
    </row>
    <row r="116" spans="1:4" x14ac:dyDescent="0.3">
      <c r="A116">
        <v>110</v>
      </c>
      <c r="B116">
        <f t="shared" si="5"/>
        <v>1.0970154819523761</v>
      </c>
      <c r="C116">
        <f t="shared" si="3"/>
        <v>13.164185783428513</v>
      </c>
      <c r="D116">
        <f t="shared" si="4"/>
        <v>10.835814216571487</v>
      </c>
    </row>
    <row r="117" spans="1:4" x14ac:dyDescent="0.3">
      <c r="A117">
        <v>111</v>
      </c>
      <c r="B117">
        <f t="shared" si="5"/>
        <v>1.1020726056653447</v>
      </c>
      <c r="C117">
        <f t="shared" si="3"/>
        <v>13.224871267984136</v>
      </c>
      <c r="D117">
        <f t="shared" si="4"/>
        <v>10.775128732015864</v>
      </c>
    </row>
    <row r="118" spans="1:4" x14ac:dyDescent="0.3">
      <c r="A118">
        <v>112</v>
      </c>
      <c r="B118">
        <f t="shared" si="5"/>
        <v>1.1071082797853677</v>
      </c>
      <c r="C118">
        <f t="shared" si="3"/>
        <v>13.285299357424414</v>
      </c>
      <c r="D118">
        <f t="shared" si="4"/>
        <v>10.714700642575586</v>
      </c>
    </row>
    <row r="119" spans="1:4" x14ac:dyDescent="0.3">
      <c r="A119">
        <v>113</v>
      </c>
      <c r="B119">
        <f t="shared" si="5"/>
        <v>1.1121213055500574</v>
      </c>
      <c r="C119">
        <f t="shared" si="3"/>
        <v>13.345455666600689</v>
      </c>
      <c r="D119">
        <f t="shared" si="4"/>
        <v>10.654544333399311</v>
      </c>
    </row>
    <row r="120" spans="1:4" x14ac:dyDescent="0.3">
      <c r="A120">
        <v>114</v>
      </c>
      <c r="B120">
        <f t="shared" si="5"/>
        <v>1.1171104692939842</v>
      </c>
      <c r="C120">
        <f t="shared" si="3"/>
        <v>13.405325631527809</v>
      </c>
      <c r="D120">
        <f t="shared" si="4"/>
        <v>10.594674368472191</v>
      </c>
    </row>
    <row r="121" spans="1:4" x14ac:dyDescent="0.3">
      <c r="A121">
        <v>115</v>
      </c>
      <c r="B121">
        <f t="shared" si="5"/>
        <v>1.1220745420536469</v>
      </c>
      <c r="C121">
        <f t="shared" si="3"/>
        <v>13.464894504643762</v>
      </c>
      <c r="D121">
        <f t="shared" si="4"/>
        <v>10.535105495356238</v>
      </c>
    </row>
    <row r="122" spans="1:4" x14ac:dyDescent="0.3">
      <c r="A122">
        <v>116</v>
      </c>
      <c r="B122">
        <f t="shared" si="5"/>
        <v>1.1270122792192774</v>
      </c>
      <c r="C122">
        <f t="shared" si="3"/>
        <v>13.524147350631328</v>
      </c>
      <c r="D122">
        <f t="shared" si="4"/>
        <v>10.475852649368672</v>
      </c>
    </row>
    <row r="123" spans="1:4" x14ac:dyDescent="0.3">
      <c r="A123">
        <v>117</v>
      </c>
      <c r="B123">
        <f t="shared" si="5"/>
        <v>1.1319224202357265</v>
      </c>
      <c r="C123">
        <f t="shared" si="3"/>
        <v>13.583069042828718</v>
      </c>
      <c r="D123">
        <f t="shared" si="4"/>
        <v>10.416930957171282</v>
      </c>
    </row>
    <row r="124" spans="1:4" x14ac:dyDescent="0.3">
      <c r="A124">
        <v>118</v>
      </c>
      <c r="B124">
        <f t="shared" si="5"/>
        <v>1.1368036883546484</v>
      </c>
      <c r="C124">
        <f t="shared" si="3"/>
        <v>13.641644260255781</v>
      </c>
      <c r="D124">
        <f t="shared" si="4"/>
        <v>10.358355739744219</v>
      </c>
    </row>
    <row r="125" spans="1:4" x14ac:dyDescent="0.3">
      <c r="A125">
        <v>119</v>
      </c>
      <c r="B125">
        <f t="shared" si="5"/>
        <v>1.1416547904401857</v>
      </c>
      <c r="C125">
        <f t="shared" si="3"/>
        <v>13.699857485282228</v>
      </c>
      <c r="D125">
        <f t="shared" si="4"/>
        <v>10.300142514717772</v>
      </c>
    </row>
    <row r="126" spans="1:4" x14ac:dyDescent="0.3">
      <c r="A126">
        <v>120</v>
      </c>
      <c r="B126">
        <f t="shared" si="5"/>
        <v>1.1464744168303194</v>
      </c>
      <c r="C126">
        <f t="shared" si="3"/>
        <v>13.757693001963833</v>
      </c>
      <c r="D126">
        <f t="shared" si="4"/>
        <v>10.242306998036167</v>
      </c>
    </row>
    <row r="127" spans="1:4" x14ac:dyDescent="0.3">
      <c r="A127">
        <v>121</v>
      </c>
      <c r="B127">
        <f t="shared" si="5"/>
        <v>1.1512612412560084</v>
      </c>
      <c r="C127">
        <f t="shared" si="3"/>
        <v>13.8151348950721</v>
      </c>
      <c r="D127">
        <f t="shared" si="4"/>
        <v>10.1848651049279</v>
      </c>
    </row>
    <row r="128" spans="1:4" x14ac:dyDescent="0.3">
      <c r="A128">
        <v>122</v>
      </c>
      <c r="B128">
        <f t="shared" si="5"/>
        <v>1.1560139208201923</v>
      </c>
      <c r="C128">
        <f t="shared" si="3"/>
        <v>13.872167049842307</v>
      </c>
      <c r="D128">
        <f t="shared" si="4"/>
        <v>10.127832950157693</v>
      </c>
    </row>
    <row r="129" spans="1:4" x14ac:dyDescent="0.3">
      <c r="A129">
        <v>123</v>
      </c>
      <c r="B129">
        <f t="shared" si="5"/>
        <v>1.1607310960386745</v>
      </c>
      <c r="C129">
        <f t="shared" si="3"/>
        <v>13.928773152464094</v>
      </c>
      <c r="D129">
        <f t="shared" si="4"/>
        <v>10.071226847535906</v>
      </c>
    </row>
    <row r="130" spans="1:4" x14ac:dyDescent="0.3">
      <c r="A130">
        <v>124</v>
      </c>
      <c r="B130">
        <f t="shared" si="5"/>
        <v>1.1654113909448292</v>
      </c>
      <c r="C130">
        <f t="shared" si="3"/>
        <v>13.98493669133795</v>
      </c>
      <c r="D130">
        <f t="shared" si="4"/>
        <v>10.01506330866205</v>
      </c>
    </row>
    <row r="131" spans="1:4" x14ac:dyDescent="0.3">
      <c r="A131">
        <v>125</v>
      </c>
      <c r="B131">
        <f t="shared" si="5"/>
        <v>1.1700534132599991</v>
      </c>
      <c r="C131">
        <f t="shared" si="3"/>
        <v>14.04064095911999</v>
      </c>
      <c r="D131">
        <f t="shared" si="4"/>
        <v>9.9593590408800097</v>
      </c>
    </row>
    <row r="132" spans="1:4" x14ac:dyDescent="0.3">
      <c r="A132">
        <v>126</v>
      </c>
      <c r="B132">
        <f t="shared" si="5"/>
        <v>1.1746557546313574</v>
      </c>
      <c r="C132">
        <f t="shared" si="3"/>
        <v>14.095869055576289</v>
      </c>
      <c r="D132">
        <f t="shared" si="4"/>
        <v>9.9041309444237111</v>
      </c>
    </row>
    <row r="133" spans="1:4" x14ac:dyDescent="0.3">
      <c r="A133">
        <v>127</v>
      </c>
      <c r="B133">
        <f t="shared" si="5"/>
        <v>1.1792169909389032</v>
      </c>
      <c r="C133">
        <f t="shared" si="3"/>
        <v>14.150603891266838</v>
      </c>
      <c r="D133">
        <f t="shared" si="4"/>
        <v>9.8493961087331616</v>
      </c>
    </row>
    <row r="134" spans="1:4" x14ac:dyDescent="0.3">
      <c r="A134">
        <v>128</v>
      </c>
      <c r="B134">
        <f t="shared" si="5"/>
        <v>1.1837356826731482</v>
      </c>
      <c r="C134">
        <f t="shared" si="3"/>
        <v>14.204828192077779</v>
      </c>
      <c r="D134">
        <f t="shared" si="4"/>
        <v>9.7951718079222214</v>
      </c>
    </row>
    <row r="135" spans="1:4" x14ac:dyDescent="0.3">
      <c r="A135">
        <v>129</v>
      </c>
      <c r="B135">
        <f t="shared" si="5"/>
        <v>1.1882103753849147</v>
      </c>
      <c r="C135">
        <f t="shared" si="3"/>
        <v>14.258524504618975</v>
      </c>
      <c r="D135">
        <f t="shared" si="4"/>
        <v>9.7414754953810245</v>
      </c>
    </row>
    <row r="136" spans="1:4" x14ac:dyDescent="0.3">
      <c r="A136">
        <v>130</v>
      </c>
      <c r="B136">
        <f t="shared" si="5"/>
        <v>1.1926396002085378</v>
      </c>
      <c r="C136">
        <f t="shared" ref="C136:C199" si="6">B136*12</f>
        <v>14.311675202502453</v>
      </c>
      <c r="D136">
        <f t="shared" ref="D136:D199" si="7">24-C136</f>
        <v>9.6883247974975468</v>
      </c>
    </row>
    <row r="137" spans="1:4" x14ac:dyDescent="0.3">
      <c r="A137">
        <v>131</v>
      </c>
      <c r="B137">
        <f t="shared" ref="B137:B200" si="8">1 - TAN($B$3) * TAN($B$2 * COS(PI()*A137/182.625))</f>
        <v>1.1970218744595913</v>
      </c>
      <c r="C137">
        <f t="shared" si="6"/>
        <v>14.364262493515096</v>
      </c>
      <c r="D137">
        <f t="shared" si="7"/>
        <v>9.6357375064849045</v>
      </c>
    </row>
    <row r="138" spans="1:4" x14ac:dyDescent="0.3">
      <c r="A138">
        <v>132</v>
      </c>
      <c r="B138">
        <f t="shared" si="8"/>
        <v>1.2013557023081096</v>
      </c>
      <c r="C138">
        <f t="shared" si="6"/>
        <v>14.416268427697315</v>
      </c>
      <c r="D138">
        <f t="shared" si="7"/>
        <v>9.5837315723026855</v>
      </c>
    </row>
    <row r="139" spans="1:4" x14ac:dyDescent="0.3">
      <c r="A139">
        <v>133</v>
      </c>
      <c r="B139">
        <f t="shared" si="8"/>
        <v>1.2056395755280729</v>
      </c>
      <c r="C139">
        <f t="shared" si="6"/>
        <v>14.467674906336875</v>
      </c>
      <c r="D139">
        <f t="shared" si="7"/>
        <v>9.5323250936631254</v>
      </c>
    </row>
    <row r="140" spans="1:4" x14ac:dyDescent="0.3">
      <c r="A140">
        <v>134</v>
      </c>
      <c r="B140">
        <f t="shared" si="8"/>
        <v>1.2098719743237487</v>
      </c>
      <c r="C140">
        <f t="shared" si="6"/>
        <v>14.518463691884985</v>
      </c>
      <c r="D140">
        <f t="shared" si="7"/>
        <v>9.4815363081150146</v>
      </c>
    </row>
    <row r="141" spans="1:4" x14ac:dyDescent="0.3">
      <c r="A141">
        <v>135</v>
      </c>
      <c r="B141">
        <f t="shared" si="8"/>
        <v>1.2140513682332565</v>
      </c>
      <c r="C141">
        <f t="shared" si="6"/>
        <v>14.568616418799078</v>
      </c>
      <c r="D141">
        <f t="shared" si="7"/>
        <v>9.4313835812009224</v>
      </c>
    </row>
    <row r="142" spans="1:4" x14ac:dyDescent="0.3">
      <c r="A142">
        <v>136</v>
      </c>
      <c r="B142">
        <f t="shared" si="8"/>
        <v>1.2181762171095087</v>
      </c>
      <c r="C142">
        <f t="shared" si="6"/>
        <v>14.618114605314105</v>
      </c>
      <c r="D142">
        <f t="shared" si="7"/>
        <v>9.3818853946858951</v>
      </c>
    </row>
    <row r="143" spans="1:4" x14ac:dyDescent="0.3">
      <c r="A143">
        <v>137</v>
      </c>
      <c r="B143">
        <f t="shared" si="8"/>
        <v>1.222244972178441</v>
      </c>
      <c r="C143">
        <f t="shared" si="6"/>
        <v>14.666939666141293</v>
      </c>
      <c r="D143">
        <f t="shared" si="7"/>
        <v>9.3330603338587075</v>
      </c>
    </row>
    <row r="144" spans="1:4" x14ac:dyDescent="0.3">
      <c r="A144">
        <v>138</v>
      </c>
      <c r="B144">
        <f t="shared" si="8"/>
        <v>1.2262560771741979</v>
      </c>
      <c r="C144">
        <f t="shared" si="6"/>
        <v>14.715072926090375</v>
      </c>
      <c r="D144">
        <f t="shared" si="7"/>
        <v>9.2849270739096248</v>
      </c>
    </row>
    <row r="145" spans="1:4" x14ac:dyDescent="0.3">
      <c r="A145">
        <v>139</v>
      </c>
      <c r="B145">
        <f t="shared" si="8"/>
        <v>1.2302079695506805</v>
      </c>
      <c r="C145">
        <f t="shared" si="6"/>
        <v>14.762495634608165</v>
      </c>
      <c r="D145">
        <f t="shared" si="7"/>
        <v>9.2375043653918354</v>
      </c>
    </row>
    <row r="146" spans="1:4" x14ac:dyDescent="0.3">
      <c r="A146">
        <v>140</v>
      </c>
      <c r="B146">
        <f t="shared" si="8"/>
        <v>1.2340990817685804</v>
      </c>
      <c r="C146">
        <f t="shared" si="6"/>
        <v>14.809188981222965</v>
      </c>
      <c r="D146">
        <f t="shared" si="7"/>
        <v>9.1908110187770351</v>
      </c>
    </row>
    <row r="147" spans="1:4" x14ac:dyDescent="0.3">
      <c r="A147">
        <v>141</v>
      </c>
      <c r="B147">
        <f t="shared" si="8"/>
        <v>1.2379278426567584</v>
      </c>
      <c r="C147">
        <f t="shared" si="6"/>
        <v>14.8551341118811</v>
      </c>
      <c r="D147">
        <f t="shared" si="7"/>
        <v>9.1448658881189004</v>
      </c>
    </row>
    <row r="148" spans="1:4" x14ac:dyDescent="0.3">
      <c r="A148">
        <v>142</v>
      </c>
      <c r="B148">
        <f t="shared" si="8"/>
        <v>1.2416926788465139</v>
      </c>
      <c r="C148">
        <f t="shared" si="6"/>
        <v>14.900312146158168</v>
      </c>
      <c r="D148">
        <f t="shared" si="7"/>
        <v>9.0996878538418322</v>
      </c>
    </row>
    <row r="149" spans="1:4" x14ac:dyDescent="0.3">
      <c r="A149">
        <v>143</v>
      </c>
      <c r="B149">
        <f t="shared" si="8"/>
        <v>1.2453920162770047</v>
      </c>
      <c r="C149">
        <f t="shared" si="6"/>
        <v>14.944704195324057</v>
      </c>
      <c r="D149">
        <f t="shared" si="7"/>
        <v>9.0552958046759429</v>
      </c>
    </row>
    <row r="150" spans="1:4" x14ac:dyDescent="0.3">
      <c r="A150">
        <v>144</v>
      </c>
      <c r="B150">
        <f t="shared" si="8"/>
        <v>1.2490242817697601</v>
      </c>
      <c r="C150">
        <f t="shared" si="6"/>
        <v>14.988291381237122</v>
      </c>
      <c r="D150">
        <f t="shared" si="7"/>
        <v>9.0117086187628779</v>
      </c>
    </row>
    <row r="151" spans="1:4" x14ac:dyDescent="0.3">
      <c r="A151">
        <v>145</v>
      </c>
      <c r="B151">
        <f t="shared" si="8"/>
        <v>1.2525879046699135</v>
      </c>
      <c r="C151">
        <f t="shared" si="6"/>
        <v>15.031054856038963</v>
      </c>
      <c r="D151">
        <f t="shared" si="7"/>
        <v>8.9689451439610366</v>
      </c>
    </row>
    <row r="152" spans="1:4" x14ac:dyDescent="0.3">
      <c r="A152">
        <v>146</v>
      </c>
      <c r="B152">
        <f t="shared" si="8"/>
        <v>1.2560813185514672</v>
      </c>
      <c r="C152">
        <f t="shared" si="6"/>
        <v>15.072975822617607</v>
      </c>
      <c r="D152">
        <f t="shared" si="7"/>
        <v>8.9270241773823926</v>
      </c>
    </row>
    <row r="153" spans="1:4" x14ac:dyDescent="0.3">
      <c r="A153">
        <v>147</v>
      </c>
      <c r="B153">
        <f t="shared" si="8"/>
        <v>1.2595029629835737</v>
      </c>
      <c r="C153">
        <f t="shared" si="6"/>
        <v>15.114035555802884</v>
      </c>
      <c r="D153">
        <f t="shared" si="7"/>
        <v>8.885964444197116</v>
      </c>
    </row>
    <row r="154" spans="1:4" x14ac:dyDescent="0.3">
      <c r="A154">
        <v>148</v>
      </c>
      <c r="B154">
        <f t="shared" si="8"/>
        <v>1.2628512853544946</v>
      </c>
      <c r="C154">
        <f t="shared" si="6"/>
        <v>15.154215424253936</v>
      </c>
      <c r="D154">
        <f t="shared" si="7"/>
        <v>8.8457845757460642</v>
      </c>
    </row>
    <row r="155" spans="1:4" x14ac:dyDescent="0.3">
      <c r="A155">
        <v>149</v>
      </c>
      <c r="B155">
        <f t="shared" si="8"/>
        <v>1.266124742749581</v>
      </c>
      <c r="C155">
        <f t="shared" si="6"/>
        <v>15.193496912994972</v>
      </c>
      <c r="D155">
        <f t="shared" si="7"/>
        <v>8.8065030870050283</v>
      </c>
    </row>
    <row r="156" spans="1:4" x14ac:dyDescent="0.3">
      <c r="A156">
        <v>150</v>
      </c>
      <c r="B156">
        <f t="shared" si="8"/>
        <v>1.2693218038792804</v>
      </c>
      <c r="C156">
        <f t="shared" si="6"/>
        <v>15.231861646551366</v>
      </c>
      <c r="D156">
        <f t="shared" si="7"/>
        <v>8.7681383534486343</v>
      </c>
    </row>
    <row r="157" spans="1:4" x14ac:dyDescent="0.3">
      <c r="A157">
        <v>151</v>
      </c>
      <c r="B157">
        <f t="shared" si="8"/>
        <v>1.2724409510528853</v>
      </c>
      <c r="C157">
        <f t="shared" si="6"/>
        <v>15.269291412634624</v>
      </c>
      <c r="D157">
        <f t="shared" si="7"/>
        <v>8.7307085873653758</v>
      </c>
    </row>
    <row r="158" spans="1:4" x14ac:dyDescent="0.3">
      <c r="A158">
        <v>152</v>
      </c>
      <c r="B158">
        <f t="shared" si="8"/>
        <v>1.275480682193405</v>
      </c>
      <c r="C158">
        <f t="shared" si="6"/>
        <v>15.305768186320861</v>
      </c>
      <c r="D158">
        <f t="shared" si="7"/>
        <v>8.6942318136791386</v>
      </c>
    </row>
    <row r="159" spans="1:4" x14ac:dyDescent="0.3">
      <c r="A159">
        <v>153</v>
      </c>
      <c r="B159">
        <f t="shared" si="8"/>
        <v>1.2784395128886528</v>
      </c>
      <c r="C159">
        <f t="shared" si="6"/>
        <v>15.341274154663832</v>
      </c>
      <c r="D159">
        <f t="shared" si="7"/>
        <v>8.6587258453361677</v>
      </c>
    </row>
    <row r="160" spans="1:4" x14ac:dyDescent="0.3">
      <c r="A160">
        <v>154</v>
      </c>
      <c r="B160">
        <f t="shared" si="8"/>
        <v>1.2813159784733499</v>
      </c>
      <c r="C160">
        <f t="shared" si="6"/>
        <v>15.375791741680199</v>
      </c>
      <c r="D160">
        <f t="shared" si="7"/>
        <v>8.6242082583198005</v>
      </c>
    </row>
    <row r="161" spans="1:4" x14ac:dyDescent="0.3">
      <c r="A161">
        <v>155</v>
      </c>
      <c r="B161">
        <f t="shared" si="8"/>
        <v>1.2841086361367704</v>
      </c>
      <c r="C161">
        <f t="shared" si="6"/>
        <v>15.409303633641244</v>
      </c>
      <c r="D161">
        <f t="shared" si="7"/>
        <v>8.5906963663587561</v>
      </c>
    </row>
    <row r="162" spans="1:4" x14ac:dyDescent="0.3">
      <c r="A162">
        <v>156</v>
      </c>
      <c r="B162">
        <f t="shared" si="8"/>
        <v>1.2868160670501885</v>
      </c>
      <c r="C162">
        <f t="shared" si="6"/>
        <v>15.441792804602262</v>
      </c>
      <c r="D162">
        <f t="shared" si="7"/>
        <v>8.5582071953977383</v>
      </c>
    </row>
    <row r="163" spans="1:4" x14ac:dyDescent="0.3">
      <c r="A163">
        <v>157</v>
      </c>
      <c r="B163">
        <f t="shared" si="8"/>
        <v>1.2894368785081514</v>
      </c>
      <c r="C163">
        <f t="shared" si="6"/>
        <v>15.473242542097816</v>
      </c>
      <c r="D163">
        <f t="shared" si="7"/>
        <v>8.5267574579021836</v>
      </c>
    </row>
    <row r="164" spans="1:4" x14ac:dyDescent="0.3">
      <c r="A164">
        <v>158</v>
      </c>
      <c r="B164">
        <f t="shared" si="8"/>
        <v>1.2919697060773758</v>
      </c>
      <c r="C164">
        <f t="shared" si="6"/>
        <v>15.503636472928509</v>
      </c>
      <c r="D164">
        <f t="shared" si="7"/>
        <v>8.496363527071491</v>
      </c>
    </row>
    <row r="165" spans="1:4" x14ac:dyDescent="0.3">
      <c r="A165">
        <v>159</v>
      </c>
      <c r="B165">
        <f t="shared" si="8"/>
        <v>1.2944132157468657</v>
      </c>
      <c r="C165">
        <f t="shared" si="6"/>
        <v>15.532958588962389</v>
      </c>
      <c r="D165">
        <f t="shared" si="7"/>
        <v>8.4670414110376111</v>
      </c>
    </row>
    <row r="166" spans="1:4" x14ac:dyDescent="0.3">
      <c r="A166">
        <v>160</v>
      </c>
      <c r="B166">
        <f t="shared" si="8"/>
        <v>1.2967661060726772</v>
      </c>
      <c r="C166">
        <f t="shared" si="6"/>
        <v>15.561193272872126</v>
      </c>
      <c r="D166">
        <f t="shared" si="7"/>
        <v>8.4388067271278739</v>
      </c>
    </row>
    <row r="167" spans="1:4" x14ac:dyDescent="0.3">
      <c r="A167">
        <v>161</v>
      </c>
      <c r="B167">
        <f t="shared" si="8"/>
        <v>1.2990271103106026</v>
      </c>
      <c r="C167">
        <f t="shared" si="6"/>
        <v>15.588325323727231</v>
      </c>
      <c r="D167">
        <f t="shared" si="7"/>
        <v>8.411674676272769</v>
      </c>
    </row>
    <row r="168" spans="1:4" x14ac:dyDescent="0.3">
      <c r="A168">
        <v>162</v>
      </c>
      <c r="B168">
        <f t="shared" si="8"/>
        <v>1.3011949985299314</v>
      </c>
      <c r="C168">
        <f t="shared" si="6"/>
        <v>15.614339982359176</v>
      </c>
      <c r="D168">
        <f t="shared" si="7"/>
        <v>8.3856600176408236</v>
      </c>
    </row>
    <row r="169" spans="1:4" x14ac:dyDescent="0.3">
      <c r="A169">
        <v>163</v>
      </c>
      <c r="B169">
        <f t="shared" si="8"/>
        <v>1.3032685797013499</v>
      </c>
      <c r="C169">
        <f t="shared" si="6"/>
        <v>15.639222956416198</v>
      </c>
      <c r="D169">
        <f t="shared" si="7"/>
        <v>8.360777043583802</v>
      </c>
    </row>
    <row r="170" spans="1:4" x14ac:dyDescent="0.3">
      <c r="A170">
        <v>164</v>
      </c>
      <c r="B170">
        <f t="shared" si="8"/>
        <v>1.3052467037519899</v>
      </c>
      <c r="C170">
        <f t="shared" si="6"/>
        <v>15.662960445023879</v>
      </c>
      <c r="D170">
        <f t="shared" si="7"/>
        <v>8.3370395549761209</v>
      </c>
    </row>
    <row r="171" spans="1:4" x14ac:dyDescent="0.3">
      <c r="A171">
        <v>165</v>
      </c>
      <c r="B171">
        <f t="shared" si="8"/>
        <v>1.3071282635806043</v>
      </c>
      <c r="C171">
        <f t="shared" si="6"/>
        <v>15.685539162967252</v>
      </c>
      <c r="D171">
        <f t="shared" si="7"/>
        <v>8.3144608370327475</v>
      </c>
    </row>
    <row r="172" spans="1:4" x14ac:dyDescent="0.3">
      <c r="A172">
        <v>166</v>
      </c>
      <c r="B172">
        <f t="shared" si="8"/>
        <v>1.3089121970258661</v>
      </c>
      <c r="C172">
        <f t="shared" si="6"/>
        <v>15.706946364310394</v>
      </c>
      <c r="D172">
        <f t="shared" si="7"/>
        <v>8.2930536356896063</v>
      </c>
    </row>
    <row r="173" spans="1:4" x14ac:dyDescent="0.3">
      <c r="A173">
        <v>167</v>
      </c>
      <c r="B173">
        <f t="shared" si="8"/>
        <v>1.3105974887808238</v>
      </c>
      <c r="C173">
        <f t="shared" si="6"/>
        <v>15.727169865369886</v>
      </c>
      <c r="D173">
        <f t="shared" si="7"/>
        <v>8.2728301346301141</v>
      </c>
    </row>
    <row r="174" spans="1:4" x14ac:dyDescent="0.3">
      <c r="A174">
        <v>168</v>
      </c>
      <c r="B174">
        <f t="shared" si="8"/>
        <v>1.3121831722466331</v>
      </c>
      <c r="C174">
        <f t="shared" si="6"/>
        <v>15.746198066959597</v>
      </c>
      <c r="D174">
        <f t="shared" si="7"/>
        <v>8.2538019330404033</v>
      </c>
    </row>
    <row r="175" spans="1:4" x14ac:dyDescent="0.3">
      <c r="A175">
        <v>169</v>
      </c>
      <c r="B175">
        <f t="shared" si="8"/>
        <v>1.3136683313188016</v>
      </c>
      <c r="C175">
        <f t="shared" si="6"/>
        <v>15.764019975825619</v>
      </c>
      <c r="D175">
        <f t="shared" si="7"/>
        <v>8.2359800241743812</v>
      </c>
    </row>
    <row r="176" spans="1:4" x14ac:dyDescent="0.3">
      <c r="A176">
        <v>170</v>
      </c>
      <c r="B176">
        <f t="shared" si="8"/>
        <v>1.315052102099338</v>
      </c>
      <c r="C176">
        <f t="shared" si="6"/>
        <v>15.780625225192056</v>
      </c>
      <c r="D176">
        <f t="shared" si="7"/>
        <v>8.2193747748079442</v>
      </c>
    </row>
    <row r="177" spans="1:4" x14ac:dyDescent="0.3">
      <c r="A177">
        <v>171</v>
      </c>
      <c r="B177">
        <f t="shared" si="8"/>
        <v>1.316333674528384</v>
      </c>
      <c r="C177">
        <f t="shared" si="6"/>
        <v>15.796004094340608</v>
      </c>
      <c r="D177">
        <f t="shared" si="7"/>
        <v>8.2039959056593919</v>
      </c>
    </row>
    <row r="178" spans="1:4" x14ac:dyDescent="0.3">
      <c r="A178">
        <v>172</v>
      </c>
      <c r="B178">
        <f t="shared" si="8"/>
        <v>1.3175122939291466</v>
      </c>
      <c r="C178">
        <f t="shared" si="6"/>
        <v>15.810147527149759</v>
      </c>
      <c r="D178">
        <f t="shared" si="7"/>
        <v>8.1898524728502409</v>
      </c>
    </row>
    <row r="179" spans="1:4" x14ac:dyDescent="0.3">
      <c r="A179">
        <v>173</v>
      </c>
      <c r="B179">
        <f t="shared" si="8"/>
        <v>1.3185872624601966</v>
      </c>
      <c r="C179">
        <f t="shared" si="6"/>
        <v>15.82304714952236</v>
      </c>
      <c r="D179">
        <f t="shared" si="7"/>
        <v>8.1769528504776403</v>
      </c>
    </row>
    <row r="180" spans="1:4" x14ac:dyDescent="0.3">
      <c r="A180">
        <v>174</v>
      </c>
      <c r="B180">
        <f t="shared" si="8"/>
        <v>1.3195579404695119</v>
      </c>
      <c r="C180">
        <f t="shared" si="6"/>
        <v>15.834695285634144</v>
      </c>
      <c r="D180">
        <f t="shared" si="7"/>
        <v>8.1653047143658561</v>
      </c>
    </row>
    <row r="181" spans="1:4" x14ac:dyDescent="0.3">
      <c r="A181">
        <v>175</v>
      </c>
      <c r="B181">
        <f t="shared" si="8"/>
        <v>1.3204237477449641</v>
      </c>
      <c r="C181">
        <f t="shared" si="6"/>
        <v>15.845084972939569</v>
      </c>
      <c r="D181">
        <f t="shared" si="7"/>
        <v>8.1549150270604311</v>
      </c>
    </row>
    <row r="182" spans="1:4" x14ac:dyDescent="0.3">
      <c r="A182">
        <v>176</v>
      </c>
      <c r="B182">
        <f t="shared" si="8"/>
        <v>1.321184164656318</v>
      </c>
      <c r="C182">
        <f t="shared" si="6"/>
        <v>15.854209975875817</v>
      </c>
      <c r="D182">
        <f t="shared" si="7"/>
        <v>8.1457900241241834</v>
      </c>
    </row>
    <row r="183" spans="1:4" x14ac:dyDescent="0.3">
      <c r="A183">
        <v>177</v>
      </c>
      <c r="B183">
        <f t="shared" si="8"/>
        <v>1.3218387331842045</v>
      </c>
      <c r="C183">
        <f t="shared" si="6"/>
        <v>15.862064798210454</v>
      </c>
      <c r="D183">
        <f t="shared" si="7"/>
        <v>8.1379352017895457</v>
      </c>
    </row>
    <row r="184" spans="1:4" x14ac:dyDescent="0.3">
      <c r="A184">
        <v>178</v>
      </c>
      <c r="B184">
        <f t="shared" si="8"/>
        <v>1.3223870578319468</v>
      </c>
      <c r="C184">
        <f t="shared" si="6"/>
        <v>15.868644693983361</v>
      </c>
      <c r="D184">
        <f t="shared" si="7"/>
        <v>8.1313553060166388</v>
      </c>
    </row>
    <row r="185" spans="1:4" x14ac:dyDescent="0.3">
      <c r="A185">
        <v>179</v>
      </c>
      <c r="B185">
        <f t="shared" si="8"/>
        <v>1.3228288064165696</v>
      </c>
      <c r="C185">
        <f t="shared" si="6"/>
        <v>15.873945676998837</v>
      </c>
      <c r="D185">
        <f t="shared" si="7"/>
        <v>8.1260543230011635</v>
      </c>
    </row>
    <row r="186" spans="1:4" x14ac:dyDescent="0.3">
      <c r="A186">
        <v>180</v>
      </c>
      <c r="B186">
        <f t="shared" si="8"/>
        <v>1.3231637107357903</v>
      </c>
      <c r="C186">
        <f t="shared" si="6"/>
        <v>15.877964528829484</v>
      </c>
      <c r="D186">
        <f t="shared" si="7"/>
        <v>8.1220354711705163</v>
      </c>
    </row>
    <row r="187" spans="1:4" x14ac:dyDescent="0.3">
      <c r="A187">
        <v>181</v>
      </c>
      <c r="B187">
        <f t="shared" si="8"/>
        <v>1.3233915671082803</v>
      </c>
      <c r="C187">
        <f t="shared" si="6"/>
        <v>15.880698805299364</v>
      </c>
      <c r="D187">
        <f t="shared" si="7"/>
        <v>8.1193011947006362</v>
      </c>
    </row>
    <row r="188" spans="1:4" x14ac:dyDescent="0.3">
      <c r="A188">
        <v>182</v>
      </c>
      <c r="B188">
        <f t="shared" si="8"/>
        <v>1.3235122367849912</v>
      </c>
      <c r="C188">
        <f t="shared" si="6"/>
        <v>15.882146841419894</v>
      </c>
      <c r="D188">
        <f t="shared" si="7"/>
        <v>8.1178531585801057</v>
      </c>
    </row>
    <row r="189" spans="1:4" x14ac:dyDescent="0.3">
      <c r="A189">
        <v>183</v>
      </c>
      <c r="B189">
        <f t="shared" si="8"/>
        <v>1.3235256462298661</v>
      </c>
      <c r="C189">
        <f t="shared" si="6"/>
        <v>15.882307754758394</v>
      </c>
      <c r="D189">
        <f t="shared" si="7"/>
        <v>8.1176922452416065</v>
      </c>
    </row>
    <row r="190" spans="1:4" x14ac:dyDescent="0.3">
      <c r="A190">
        <v>184</v>
      </c>
      <c r="B190">
        <f t="shared" si="8"/>
        <v>1.3234317872687806</v>
      </c>
      <c r="C190">
        <f t="shared" si="6"/>
        <v>15.881181447225368</v>
      </c>
      <c r="D190">
        <f t="shared" si="7"/>
        <v>8.1188185527746324</v>
      </c>
    </row>
    <row r="191" spans="1:4" x14ac:dyDescent="0.3">
      <c r="A191">
        <v>185</v>
      </c>
      <c r="B191">
        <f t="shared" si="8"/>
        <v>1.3232307171061075</v>
      </c>
      <c r="C191">
        <f t="shared" si="6"/>
        <v>15.87876860527329</v>
      </c>
      <c r="D191">
        <f t="shared" si="7"/>
        <v>8.1212313947267099</v>
      </c>
    </row>
    <row r="192" spans="1:4" x14ac:dyDescent="0.3">
      <c r="A192">
        <v>186</v>
      </c>
      <c r="B192">
        <f t="shared" si="8"/>
        <v>1.3229225582088322</v>
      </c>
      <c r="C192">
        <f t="shared" si="6"/>
        <v>15.875070698505986</v>
      </c>
      <c r="D192">
        <f t="shared" si="7"/>
        <v>8.1249293014940136</v>
      </c>
    </row>
    <row r="193" spans="1:4" x14ac:dyDescent="0.3">
      <c r="A193">
        <v>187</v>
      </c>
      <c r="B193">
        <f t="shared" si="8"/>
        <v>1.3225074980586973</v>
      </c>
      <c r="C193">
        <f t="shared" si="6"/>
        <v>15.870089976704367</v>
      </c>
      <c r="D193">
        <f t="shared" si="7"/>
        <v>8.1299100232956327</v>
      </c>
    </row>
    <row r="194" spans="1:4" x14ac:dyDescent="0.3">
      <c r="A194">
        <v>188</v>
      </c>
      <c r="B194">
        <f t="shared" si="8"/>
        <v>1.3219857887733937</v>
      </c>
      <c r="C194">
        <f t="shared" si="6"/>
        <v>15.863829465280723</v>
      </c>
      <c r="D194">
        <f t="shared" si="7"/>
        <v>8.1361705347192768</v>
      </c>
    </row>
    <row r="195" spans="1:4" x14ac:dyDescent="0.3">
      <c r="A195">
        <v>189</v>
      </c>
      <c r="B195">
        <f t="shared" si="8"/>
        <v>1.3213577465983464</v>
      </c>
      <c r="C195">
        <f t="shared" si="6"/>
        <v>15.856292959180156</v>
      </c>
      <c r="D195">
        <f t="shared" si="7"/>
        <v>8.1437070408198444</v>
      </c>
    </row>
    <row r="196" spans="1:4" x14ac:dyDescent="0.3">
      <c r="A196">
        <v>190</v>
      </c>
      <c r="B196">
        <f t="shared" si="8"/>
        <v>1.32062375127117</v>
      </c>
      <c r="C196">
        <f t="shared" si="6"/>
        <v>15.847485015254041</v>
      </c>
      <c r="D196">
        <f t="shared" si="7"/>
        <v>8.1525149847459595</v>
      </c>
    </row>
    <row r="197" spans="1:4" x14ac:dyDescent="0.3">
      <c r="A197">
        <v>191</v>
      </c>
      <c r="B197">
        <f t="shared" si="8"/>
        <v>1.3197842452613846</v>
      </c>
      <c r="C197">
        <f t="shared" si="6"/>
        <v>15.837410943136614</v>
      </c>
      <c r="D197">
        <f t="shared" si="7"/>
        <v>8.1625890568633857</v>
      </c>
    </row>
    <row r="198" spans="1:4" x14ac:dyDescent="0.3">
      <c r="A198">
        <v>192</v>
      </c>
      <c r="B198">
        <f t="shared" si="8"/>
        <v>1.3188397328884656</v>
      </c>
      <c r="C198">
        <f t="shared" si="6"/>
        <v>15.826076794661587</v>
      </c>
      <c r="D198">
        <f t="shared" si="7"/>
        <v>8.1739232053384132</v>
      </c>
    </row>
    <row r="199" spans="1:4" x14ac:dyDescent="0.3">
      <c r="A199">
        <v>193</v>
      </c>
      <c r="B199">
        <f t="shared" si="8"/>
        <v>1.3177907793217898</v>
      </c>
      <c r="C199">
        <f t="shared" si="6"/>
        <v>15.813489351861477</v>
      </c>
      <c r="D199">
        <f t="shared" si="7"/>
        <v>8.1865106481385226</v>
      </c>
    </row>
    <row r="200" spans="1:4" x14ac:dyDescent="0.3">
      <c r="A200">
        <v>194</v>
      </c>
      <c r="B200">
        <f t="shared" si="8"/>
        <v>1.3166380094664829</v>
      </c>
      <c r="C200">
        <f t="shared" ref="C200:C263" si="9">B200*12</f>
        <v>15.799656113597795</v>
      </c>
      <c r="D200">
        <f t="shared" ref="D200:D263" si="10">24-C200</f>
        <v>8.2003438864022051</v>
      </c>
    </row>
    <row r="201" spans="1:4" x14ac:dyDescent="0.3">
      <c r="A201">
        <v>195</v>
      </c>
      <c r="B201">
        <f t="shared" ref="B201:B264" si="11">1 - TAN($B$3) * TAN($B$2 * COS(PI()*A201/182.625))</f>
        <v>1.3153821067396068</v>
      </c>
      <c r="C201">
        <f t="shared" si="9"/>
        <v>15.78458528087528</v>
      </c>
      <c r="D201">
        <f t="shared" si="10"/>
        <v>8.2154147191247198</v>
      </c>
    </row>
    <row r="202" spans="1:4" x14ac:dyDescent="0.3">
      <c r="A202">
        <v>196</v>
      </c>
      <c r="B202">
        <f t="shared" si="11"/>
        <v>1.3140238117415215</v>
      </c>
      <c r="C202">
        <f t="shared" si="9"/>
        <v>15.768285740898257</v>
      </c>
      <c r="D202">
        <f t="shared" si="10"/>
        <v>8.2317142591017429</v>
      </c>
    </row>
    <row r="203" spans="1:4" x14ac:dyDescent="0.3">
      <c r="A203">
        <v>197</v>
      </c>
      <c r="B203">
        <f t="shared" si="11"/>
        <v>1.3125639208276374</v>
      </c>
      <c r="C203">
        <f t="shared" si="9"/>
        <v>15.75076704993165</v>
      </c>
      <c r="D203">
        <f t="shared" si="10"/>
        <v>8.2492329500683503</v>
      </c>
    </row>
    <row r="204" spans="1:4" x14ac:dyDescent="0.3">
      <c r="A204">
        <v>198</v>
      </c>
      <c r="B204">
        <f t="shared" si="11"/>
        <v>1.3110032845860951</v>
      </c>
      <c r="C204">
        <f t="shared" si="9"/>
        <v>15.732039415033141</v>
      </c>
      <c r="D204">
        <f t="shared" si="10"/>
        <v>8.2679605849668594</v>
      </c>
    </row>
    <row r="205" spans="1:4" x14ac:dyDescent="0.3">
      <c r="A205">
        <v>199</v>
      </c>
      <c r="B205">
        <f t="shared" si="11"/>
        <v>1.3093428062272388</v>
      </c>
      <c r="C205">
        <f t="shared" si="9"/>
        <v>15.712113674726865</v>
      </c>
      <c r="D205">
        <f t="shared" si="10"/>
        <v>8.287886325273135</v>
      </c>
    </row>
    <row r="206" spans="1:4" x14ac:dyDescent="0.3">
      <c r="A206">
        <v>200</v>
      </c>
      <c r="B206">
        <f t="shared" si="11"/>
        <v>1.307583439891002</v>
      </c>
      <c r="C206">
        <f t="shared" si="9"/>
        <v>15.691001278692024</v>
      </c>
      <c r="D206">
        <f t="shared" si="10"/>
        <v>8.3089987213079759</v>
      </c>
    </row>
    <row r="207" spans="1:4" x14ac:dyDescent="0.3">
      <c r="A207">
        <v>201</v>
      </c>
      <c r="B207">
        <f t="shared" si="11"/>
        <v>1.3057261888785754</v>
      </c>
      <c r="C207">
        <f t="shared" si="9"/>
        <v>15.668714266542905</v>
      </c>
      <c r="D207">
        <f t="shared" si="10"/>
        <v>8.3312857334570953</v>
      </c>
    </row>
    <row r="208" spans="1:4" x14ac:dyDescent="0.3">
      <c r="A208">
        <v>202</v>
      </c>
      <c r="B208">
        <f t="shared" si="11"/>
        <v>1.3037721038149175</v>
      </c>
      <c r="C208">
        <f t="shared" si="9"/>
        <v>15.64526524577901</v>
      </c>
      <c r="D208">
        <f t="shared" si="10"/>
        <v>8.3547347542209902</v>
      </c>
    </row>
    <row r="209" spans="1:4" x14ac:dyDescent="0.3">
      <c r="A209">
        <v>203</v>
      </c>
      <c r="B209">
        <f t="shared" si="11"/>
        <v>1.3017222807488378</v>
      </c>
      <c r="C209">
        <f t="shared" si="9"/>
        <v>15.620667368986053</v>
      </c>
      <c r="D209">
        <f t="shared" si="10"/>
        <v>8.3793326310139467</v>
      </c>
    </row>
    <row r="210" spans="1:4" x14ac:dyDescent="0.3">
      <c r="A210">
        <v>204</v>
      </c>
      <c r="B210">
        <f t="shared" si="11"/>
        <v>1.2995778591975111</v>
      </c>
      <c r="C210">
        <f t="shared" si="9"/>
        <v>15.594934310370133</v>
      </c>
      <c r="D210">
        <f t="shared" si="10"/>
        <v>8.4050656896298666</v>
      </c>
    </row>
    <row r="211" spans="1:4" x14ac:dyDescent="0.3">
      <c r="A211">
        <v>205</v>
      </c>
      <c r="B211">
        <f t="shared" si="11"/>
        <v>1.2973400201423626</v>
      </c>
      <c r="C211">
        <f t="shared" si="9"/>
        <v>15.568080241708351</v>
      </c>
      <c r="D211">
        <f t="shared" si="10"/>
        <v>8.4319197582916487</v>
      </c>
    </row>
    <row r="212" spans="1:4" x14ac:dyDescent="0.3">
      <c r="A212">
        <v>206</v>
      </c>
      <c r="B212">
        <f t="shared" si="11"/>
        <v>1.2950099839833309</v>
      </c>
      <c r="C212">
        <f t="shared" si="9"/>
        <v>15.540119807799972</v>
      </c>
      <c r="D212">
        <f t="shared" si="10"/>
        <v>8.4598801922000284</v>
      </c>
    </row>
    <row r="213" spans="1:4" x14ac:dyDescent="0.3">
      <c r="A213">
        <v>207</v>
      </c>
      <c r="B213">
        <f t="shared" si="11"/>
        <v>1.2925890084585232</v>
      </c>
      <c r="C213">
        <f t="shared" si="9"/>
        <v>15.511068101502278</v>
      </c>
      <c r="D213">
        <f t="shared" si="10"/>
        <v>8.4889318984977216</v>
      </c>
    </row>
    <row r="214" spans="1:4" x14ac:dyDescent="0.3">
      <c r="A214">
        <v>208</v>
      </c>
      <c r="B214">
        <f t="shared" si="11"/>
        <v>1.2900783865362673</v>
      </c>
      <c r="C214">
        <f t="shared" si="9"/>
        <v>15.480940638435207</v>
      </c>
      <c r="D214">
        <f t="shared" si="10"/>
        <v>8.5190593615647927</v>
      </c>
    </row>
    <row r="215" spans="1:4" x14ac:dyDescent="0.3">
      <c r="A215">
        <v>209</v>
      </c>
      <c r="B215">
        <f t="shared" si="11"/>
        <v>1.2874794442865118</v>
      </c>
      <c r="C215">
        <f t="shared" si="9"/>
        <v>15.449753331438142</v>
      </c>
      <c r="D215">
        <f t="shared" si="10"/>
        <v>8.5502466685618579</v>
      </c>
    </row>
    <row r="216" spans="1:4" x14ac:dyDescent="0.3">
      <c r="A216">
        <v>210</v>
      </c>
      <c r="B216">
        <f t="shared" si="11"/>
        <v>1.2847935387384466</v>
      </c>
      <c r="C216">
        <f t="shared" si="9"/>
        <v>15.41752246486136</v>
      </c>
      <c r="D216">
        <f t="shared" si="10"/>
        <v>8.58247753513864</v>
      </c>
    </row>
    <row r="217" spans="1:4" x14ac:dyDescent="0.3">
      <c r="A217">
        <v>211</v>
      </c>
      <c r="B217">
        <f t="shared" si="11"/>
        <v>1.2820220557310991</v>
      </c>
      <c r="C217">
        <f t="shared" si="9"/>
        <v>15.384264668773188</v>
      </c>
      <c r="D217">
        <f t="shared" si="10"/>
        <v>8.6157353312268121</v>
      </c>
    </row>
    <row r="218" spans="1:4" x14ac:dyDescent="0.3">
      <c r="A218">
        <v>212</v>
      </c>
      <c r="B218">
        <f t="shared" si="11"/>
        <v>1.279166407763527</v>
      </c>
      <c r="C218">
        <f t="shared" si="9"/>
        <v>15.349996893162324</v>
      </c>
      <c r="D218">
        <f t="shared" si="10"/>
        <v>8.6500031068376764</v>
      </c>
    </row>
    <row r="219" spans="1:4" x14ac:dyDescent="0.3">
      <c r="A219">
        <v>213</v>
      </c>
      <c r="B219">
        <f t="shared" si="11"/>
        <v>1.2762280318510482</v>
      </c>
      <c r="C219">
        <f t="shared" si="9"/>
        <v>15.314736382212578</v>
      </c>
      <c r="D219">
        <f t="shared" si="10"/>
        <v>8.6852636177874221</v>
      </c>
    </row>
    <row r="220" spans="1:4" x14ac:dyDescent="0.3">
      <c r="A220">
        <v>214</v>
      </c>
      <c r="B220">
        <f t="shared" si="11"/>
        <v>1.2732083873937685</v>
      </c>
      <c r="C220">
        <f t="shared" si="9"/>
        <v>15.278500648725222</v>
      </c>
      <c r="D220">
        <f t="shared" si="10"/>
        <v>8.7214993512747778</v>
      </c>
    </row>
    <row r="221" spans="1:4" x14ac:dyDescent="0.3">
      <c r="A221">
        <v>215</v>
      </c>
      <c r="B221">
        <f t="shared" si="11"/>
        <v>1.2701089540634383</v>
      </c>
      <c r="C221">
        <f t="shared" si="9"/>
        <v>15.241307448761258</v>
      </c>
      <c r="D221">
        <f t="shared" si="10"/>
        <v>8.7586925512387417</v>
      </c>
    </row>
    <row r="222" spans="1:4" x14ac:dyDescent="0.3">
      <c r="A222">
        <v>216</v>
      </c>
      <c r="B222">
        <f t="shared" si="11"/>
        <v>1.2669312297144395</v>
      </c>
      <c r="C222">
        <f t="shared" si="9"/>
        <v>15.203174756573274</v>
      </c>
      <c r="D222">
        <f t="shared" si="10"/>
        <v>8.796825243426726</v>
      </c>
    </row>
    <row r="223" spans="1:4" x14ac:dyDescent="0.3">
      <c r="A223">
        <v>217</v>
      </c>
      <c r="B223">
        <f t="shared" si="11"/>
        <v>1.2636767283244452</v>
      </c>
      <c r="C223">
        <f t="shared" si="9"/>
        <v>15.164120739893342</v>
      </c>
      <c r="D223">
        <f t="shared" si="10"/>
        <v>8.8358792601066583</v>
      </c>
    </row>
    <row r="224" spans="1:4" x14ac:dyDescent="0.3">
      <c r="A224">
        <v>218</v>
      </c>
      <c r="B224">
        <f t="shared" si="11"/>
        <v>1.2603469779700229</v>
      </c>
      <c r="C224">
        <f t="shared" si="9"/>
        <v>15.124163735640275</v>
      </c>
      <c r="D224">
        <f t="shared" si="10"/>
        <v>8.8758362643597248</v>
      </c>
    </row>
    <row r="225" spans="1:4" x14ac:dyDescent="0.3">
      <c r="A225">
        <v>219</v>
      </c>
      <c r="B225">
        <f t="shared" si="11"/>
        <v>1.2569435188421614</v>
      </c>
      <c r="C225">
        <f t="shared" si="9"/>
        <v>15.083322226105937</v>
      </c>
      <c r="D225">
        <f t="shared" si="10"/>
        <v>8.9166777738940635</v>
      </c>
    </row>
    <row r="226" spans="1:4" x14ac:dyDescent="0.3">
      <c r="A226">
        <v>220</v>
      </c>
      <c r="B226">
        <f t="shared" si="11"/>
        <v>1.2534679013064114</v>
      </c>
      <c r="C226">
        <f t="shared" si="9"/>
        <v>15.041614815676937</v>
      </c>
      <c r="D226">
        <f t="shared" si="10"/>
        <v>8.9583851843230633</v>
      </c>
    </row>
    <row r="227" spans="1:4" x14ac:dyDescent="0.3">
      <c r="A227">
        <v>221</v>
      </c>
      <c r="B227">
        <f t="shared" si="11"/>
        <v>1.2499216840120149</v>
      </c>
      <c r="C227">
        <f t="shared" si="9"/>
        <v>14.999060208144179</v>
      </c>
      <c r="D227">
        <f t="shared" si="10"/>
        <v>9.0009397918558207</v>
      </c>
    </row>
    <row r="228" spans="1:4" x14ac:dyDescent="0.3">
      <c r="A228">
        <v>222</v>
      </c>
      <c r="B228">
        <f t="shared" si="11"/>
        <v>1.2463064320540833</v>
      </c>
      <c r="C228">
        <f t="shared" si="9"/>
        <v>14.955677184649</v>
      </c>
      <c r="D228">
        <f t="shared" si="10"/>
        <v>9.0443228153510002</v>
      </c>
    </row>
    <row r="229" spans="1:4" x14ac:dyDescent="0.3">
      <c r="A229">
        <v>223</v>
      </c>
      <c r="B229">
        <f t="shared" si="11"/>
        <v>1.2426237151925719</v>
      </c>
      <c r="C229">
        <f t="shared" si="9"/>
        <v>14.911484582310862</v>
      </c>
      <c r="D229">
        <f t="shared" si="10"/>
        <v>9.0885154176891376</v>
      </c>
    </row>
    <row r="230" spans="1:4" x14ac:dyDescent="0.3">
      <c r="A230">
        <v>224</v>
      </c>
      <c r="B230">
        <f t="shared" si="11"/>
        <v>1.2388751061314662</v>
      </c>
      <c r="C230">
        <f t="shared" si="9"/>
        <v>14.866501273577594</v>
      </c>
      <c r="D230">
        <f t="shared" si="10"/>
        <v>9.1334987264224061</v>
      </c>
    </row>
    <row r="231" spans="1:4" x14ac:dyDescent="0.3">
      <c r="A231">
        <v>225</v>
      </c>
      <c r="B231">
        <f t="shared" si="11"/>
        <v>1.235062178861275</v>
      </c>
      <c r="C231">
        <f t="shared" si="9"/>
        <v>14.820746146335299</v>
      </c>
      <c r="D231">
        <f t="shared" si="10"/>
        <v>9.1792538536647008</v>
      </c>
    </row>
    <row r="232" spans="1:4" x14ac:dyDescent="0.3">
      <c r="A232">
        <v>226</v>
      </c>
      <c r="B232">
        <f t="shared" si="11"/>
        <v>1.2311865070676038</v>
      </c>
      <c r="C232">
        <f t="shared" si="9"/>
        <v>14.774238084811245</v>
      </c>
      <c r="D232">
        <f t="shared" si="10"/>
        <v>9.2257619151887553</v>
      </c>
    </row>
    <row r="233" spans="1:4" x14ac:dyDescent="0.3">
      <c r="A233">
        <v>227</v>
      </c>
      <c r="B233">
        <f t="shared" si="11"/>
        <v>1.2272496626082565</v>
      </c>
      <c r="C233">
        <f t="shared" si="9"/>
        <v>14.726995951299077</v>
      </c>
      <c r="D233">
        <f t="shared" si="10"/>
        <v>9.2730040487009227</v>
      </c>
    </row>
    <row r="234" spans="1:4" x14ac:dyDescent="0.3">
      <c r="A234">
        <v>228</v>
      </c>
      <c r="B234">
        <f t="shared" si="11"/>
        <v>1.2232532140610024</v>
      </c>
      <c r="C234">
        <f t="shared" si="9"/>
        <v>14.679038568732029</v>
      </c>
      <c r="D234">
        <f t="shared" si="10"/>
        <v>9.3209614312679712</v>
      </c>
    </row>
    <row r="235" spans="1:4" x14ac:dyDescent="0.3">
      <c r="A235">
        <v>229</v>
      </c>
      <c r="B235">
        <f t="shared" si="11"/>
        <v>1.219198725343829</v>
      </c>
      <c r="C235">
        <f t="shared" si="9"/>
        <v>14.630384704125948</v>
      </c>
      <c r="D235">
        <f t="shared" si="10"/>
        <v>9.369615295874052</v>
      </c>
    </row>
    <row r="236" spans="1:4" x14ac:dyDescent="0.3">
      <c r="A236">
        <v>230</v>
      </c>
      <c r="B236">
        <f t="shared" si="11"/>
        <v>1.2150877544092002</v>
      </c>
      <c r="C236">
        <f t="shared" si="9"/>
        <v>14.581053052910402</v>
      </c>
      <c r="D236">
        <f t="shared" si="10"/>
        <v>9.4189469470895979</v>
      </c>
    </row>
    <row r="237" spans="1:4" x14ac:dyDescent="0.3">
      <c r="A237">
        <v>231</v>
      </c>
      <c r="B237">
        <f t="shared" si="11"/>
        <v>1.2109218520135472</v>
      </c>
      <c r="C237">
        <f t="shared" si="9"/>
        <v>14.531062224162566</v>
      </c>
      <c r="D237">
        <f t="shared" si="10"/>
        <v>9.4689377758374338</v>
      </c>
    </row>
    <row r="238" spans="1:4" x14ac:dyDescent="0.3">
      <c r="A238">
        <v>232</v>
      </c>
      <c r="B238">
        <f t="shared" si="11"/>
        <v>1.2067025605629242</v>
      </c>
      <c r="C238">
        <f t="shared" si="9"/>
        <v>14.480430726755092</v>
      </c>
      <c r="D238">
        <f t="shared" si="10"/>
        <v>9.5195692732449082</v>
      </c>
    </row>
    <row r="239" spans="1:4" x14ac:dyDescent="0.3">
      <c r="A239">
        <v>233</v>
      </c>
      <c r="B239">
        <f t="shared" si="11"/>
        <v>1.2024314130354998</v>
      </c>
      <c r="C239">
        <f t="shared" si="9"/>
        <v>14.429176956425998</v>
      </c>
      <c r="D239">
        <f t="shared" si="10"/>
        <v>9.570823043574002</v>
      </c>
    </row>
    <row r="240" spans="1:4" x14ac:dyDescent="0.3">
      <c r="A240">
        <v>234</v>
      </c>
      <c r="B240">
        <f t="shared" si="11"/>
        <v>1.1981099319812742</v>
      </c>
      <c r="C240">
        <f t="shared" si="9"/>
        <v>14.377319183775292</v>
      </c>
      <c r="D240">
        <f t="shared" si="10"/>
        <v>9.6226808162247082</v>
      </c>
    </row>
    <row r="241" spans="1:4" x14ac:dyDescent="0.3">
      <c r="A241">
        <v>235</v>
      </c>
      <c r="B241">
        <f t="shared" si="11"/>
        <v>1.1937396285991764</v>
      </c>
      <c r="C241">
        <f t="shared" si="9"/>
        <v>14.324875543190117</v>
      </c>
      <c r="D241">
        <f t="shared" si="10"/>
        <v>9.6751244568098826</v>
      </c>
    </row>
    <row r="242" spans="1:4" x14ac:dyDescent="0.3">
      <c r="A242">
        <v>236</v>
      </c>
      <c r="B242">
        <f t="shared" si="11"/>
        <v>1.1893220018914439</v>
      </c>
      <c r="C242">
        <f t="shared" si="9"/>
        <v>14.271864022697326</v>
      </c>
      <c r="D242">
        <f t="shared" si="10"/>
        <v>9.7281359773026743</v>
      </c>
    </row>
    <row r="243" spans="1:4" x14ac:dyDescent="0.3">
      <c r="A243">
        <v>237</v>
      </c>
      <c r="B243">
        <f t="shared" si="11"/>
        <v>1.1848585378949692</v>
      </c>
      <c r="C243">
        <f t="shared" si="9"/>
        <v>14.21830245473963</v>
      </c>
      <c r="D243">
        <f t="shared" si="10"/>
        <v>9.7816975452603696</v>
      </c>
    </row>
    <row r="244" spans="1:4" x14ac:dyDescent="0.3">
      <c r="A244">
        <v>238</v>
      </c>
      <c r="B244">
        <f t="shared" si="11"/>
        <v>1.1803507089890786</v>
      </c>
      <c r="C244">
        <f t="shared" si="9"/>
        <v>14.164208507868942</v>
      </c>
      <c r="D244">
        <f t="shared" si="10"/>
        <v>9.8357914921310581</v>
      </c>
    </row>
    <row r="245" spans="1:4" x14ac:dyDescent="0.3">
      <c r="A245">
        <v>239</v>
      </c>
      <c r="B245">
        <f t="shared" si="11"/>
        <v>1.1757999732790145</v>
      </c>
      <c r="C245">
        <f t="shared" si="9"/>
        <v>14.109599679348175</v>
      </c>
      <c r="D245">
        <f t="shared" si="10"/>
        <v>9.8904003206518247</v>
      </c>
    </row>
    <row r="246" spans="1:4" x14ac:dyDescent="0.3">
      <c r="A246">
        <v>240</v>
      </c>
      <c r="B246">
        <f t="shared" si="11"/>
        <v>1.1712077740542031</v>
      </c>
      <c r="C246">
        <f t="shared" si="9"/>
        <v>14.054493288650438</v>
      </c>
      <c r="D246">
        <f t="shared" si="10"/>
        <v>9.9455067113495623</v>
      </c>
    </row>
    <row r="247" spans="1:4" x14ac:dyDescent="0.3">
      <c r="A247">
        <v>241</v>
      </c>
      <c r="B247">
        <f t="shared" si="11"/>
        <v>1.1665755393202182</v>
      </c>
      <c r="C247">
        <f t="shared" si="9"/>
        <v>13.998906471842618</v>
      </c>
      <c r="D247">
        <f t="shared" si="10"/>
        <v>10.001093528157382</v>
      </c>
    </row>
    <row r="248" spans="1:4" x14ac:dyDescent="0.3">
      <c r="A248">
        <v>242</v>
      </c>
      <c r="B248">
        <f t="shared" si="11"/>
        <v>1.1619046814031972</v>
      </c>
      <c r="C248">
        <f t="shared" si="9"/>
        <v>13.942856176838367</v>
      </c>
      <c r="D248">
        <f t="shared" si="10"/>
        <v>10.057143823161633</v>
      </c>
    </row>
    <row r="249" spans="1:4" x14ac:dyDescent="0.3">
      <c r="A249">
        <v>243</v>
      </c>
      <c r="B249">
        <f t="shared" si="11"/>
        <v>1.1571965966253124</v>
      </c>
      <c r="C249">
        <f t="shared" si="9"/>
        <v>13.886359159503748</v>
      </c>
      <c r="D249">
        <f t="shared" si="10"/>
        <v>10.113640840496252</v>
      </c>
    </row>
    <row r="250" spans="1:4" x14ac:dyDescent="0.3">
      <c r="A250">
        <v>244</v>
      </c>
      <c r="B250">
        <f t="shared" si="11"/>
        <v>1.1524526650497773</v>
      </c>
      <c r="C250">
        <f t="shared" si="9"/>
        <v>13.829431980597327</v>
      </c>
      <c r="D250">
        <f t="shared" si="10"/>
        <v>10.170568019402673</v>
      </c>
    </row>
    <row r="251" spans="1:4" x14ac:dyDescent="0.3">
      <c r="A251">
        <v>245</v>
      </c>
      <c r="B251">
        <f t="shared" si="11"/>
        <v>1.1476742502937478</v>
      </c>
      <c r="C251">
        <f t="shared" si="9"/>
        <v>13.772091003524974</v>
      </c>
      <c r="D251">
        <f t="shared" si="10"/>
        <v>10.227908996475026</v>
      </c>
    </row>
    <row r="252" spans="1:4" x14ac:dyDescent="0.3">
      <c r="A252">
        <v>246</v>
      </c>
      <c r="B252">
        <f t="shared" si="11"/>
        <v>1.1428626994073605</v>
      </c>
      <c r="C252">
        <f t="shared" si="9"/>
        <v>13.714352392888326</v>
      </c>
      <c r="D252">
        <f t="shared" si="10"/>
        <v>10.285647607111674</v>
      </c>
    </row>
    <row r="253" spans="1:4" x14ac:dyDescent="0.3">
      <c r="A253">
        <v>247</v>
      </c>
      <c r="B253">
        <f t="shared" si="11"/>
        <v>1.1380193428170768</v>
      </c>
      <c r="C253">
        <f t="shared" si="9"/>
        <v>13.656232113804922</v>
      </c>
      <c r="D253">
        <f t="shared" si="10"/>
        <v>10.343767886195078</v>
      </c>
    </row>
    <row r="254" spans="1:4" x14ac:dyDescent="0.3">
      <c r="A254">
        <v>248</v>
      </c>
      <c r="B254">
        <f t="shared" si="11"/>
        <v>1.1331454943313939</v>
      </c>
      <c r="C254">
        <f t="shared" si="9"/>
        <v>13.597745931976727</v>
      </c>
      <c r="D254">
        <f t="shared" si="10"/>
        <v>10.402254068023273</v>
      </c>
    </row>
    <row r="255" spans="1:4" x14ac:dyDescent="0.3">
      <c r="A255">
        <v>249</v>
      </c>
      <c r="B255">
        <f t="shared" si="11"/>
        <v>1.128242451206932</v>
      </c>
      <c r="C255">
        <f t="shared" si="9"/>
        <v>13.538909414483184</v>
      </c>
      <c r="D255">
        <f t="shared" si="10"/>
        <v>10.461090585516816</v>
      </c>
    </row>
    <row r="256" spans="1:4" x14ac:dyDescent="0.3">
      <c r="A256">
        <v>250</v>
      </c>
      <c r="B256">
        <f t="shared" si="11"/>
        <v>1.1233114942728362</v>
      </c>
      <c r="C256">
        <f t="shared" si="9"/>
        <v>13.479737931274034</v>
      </c>
      <c r="D256">
        <f t="shared" si="10"/>
        <v>10.520262068725966</v>
      </c>
    </row>
    <row r="257" spans="1:4" x14ac:dyDescent="0.3">
      <c r="A257">
        <v>251</v>
      </c>
      <c r="B257">
        <f t="shared" si="11"/>
        <v>1.1183538881113744</v>
      </c>
      <c r="C257">
        <f t="shared" si="9"/>
        <v>13.420246657336492</v>
      </c>
      <c r="D257">
        <f t="shared" si="10"/>
        <v>10.579753342663508</v>
      </c>
    </row>
    <row r="258" spans="1:4" x14ac:dyDescent="0.3">
      <c r="A258">
        <v>252</v>
      </c>
      <c r="B258">
        <f t="shared" si="11"/>
        <v>1.1133708812925844</v>
      </c>
      <c r="C258">
        <f t="shared" si="9"/>
        <v>13.360450575511013</v>
      </c>
      <c r="D258">
        <f t="shared" si="10"/>
        <v>10.639549424488987</v>
      </c>
    </row>
    <row r="259" spans="1:4" x14ac:dyDescent="0.3">
      <c r="A259">
        <v>253</v>
      </c>
      <c r="B259">
        <f t="shared" si="11"/>
        <v>1.1083637066607692</v>
      </c>
      <c r="C259">
        <f t="shared" si="9"/>
        <v>13.300364479929231</v>
      </c>
      <c r="D259">
        <f t="shared" si="10"/>
        <v>10.699635520070769</v>
      </c>
    </row>
    <row r="260" spans="1:4" x14ac:dyDescent="0.3">
      <c r="A260">
        <v>254</v>
      </c>
      <c r="B260">
        <f t="shared" si="11"/>
        <v>1.1033335816706333</v>
      </c>
      <c r="C260">
        <f t="shared" si="9"/>
        <v>13.240002980047599</v>
      </c>
      <c r="D260">
        <f t="shared" si="10"/>
        <v>10.759997019952401</v>
      </c>
    </row>
    <row r="261" spans="1:4" x14ac:dyDescent="0.3">
      <c r="A261">
        <v>255</v>
      </c>
      <c r="B261">
        <f t="shared" si="11"/>
        <v>1.098281708770815</v>
      </c>
      <c r="C261">
        <f t="shared" si="9"/>
        <v>13.17938050524978</v>
      </c>
      <c r="D261">
        <f t="shared" si="10"/>
        <v>10.82061949475022</v>
      </c>
    </row>
    <row r="262" spans="1:4" x14ac:dyDescent="0.3">
      <c r="A262">
        <v>256</v>
      </c>
      <c r="B262">
        <f t="shared" si="11"/>
        <v>1.0932092758325638</v>
      </c>
      <c r="C262">
        <f t="shared" si="9"/>
        <v>13.118511309990765</v>
      </c>
      <c r="D262">
        <f t="shared" si="10"/>
        <v>10.881488690009235</v>
      </c>
    </row>
    <row r="263" spans="1:4" x14ac:dyDescent="0.3">
      <c r="A263">
        <v>257</v>
      </c>
      <c r="B263">
        <f t="shared" si="11"/>
        <v>1.0881174566213121</v>
      </c>
      <c r="C263">
        <f t="shared" si="9"/>
        <v>13.057409479455746</v>
      </c>
      <c r="D263">
        <f t="shared" si="10"/>
        <v>10.942590520544254</v>
      </c>
    </row>
    <row r="264" spans="1:4" x14ac:dyDescent="0.3">
      <c r="A264">
        <v>258</v>
      </c>
      <c r="B264">
        <f t="shared" si="11"/>
        <v>1.0830074113088697</v>
      </c>
      <c r="C264">
        <f t="shared" ref="C264:C327" si="12">B264*12</f>
        <v>12.996088935706435</v>
      </c>
      <c r="D264">
        <f t="shared" ref="D264:D327" si="13">24-C264</f>
        <v>11.003911064293565</v>
      </c>
    </row>
    <row r="265" spans="1:4" x14ac:dyDescent="0.3">
      <c r="A265">
        <v>259</v>
      </c>
      <c r="B265">
        <f t="shared" ref="B265:B328" si="14">1 - TAN($B$3) * TAN($B$2 * COS(PI()*A265/182.625))</f>
        <v>1.077880287023987</v>
      </c>
      <c r="C265">
        <f t="shared" si="12"/>
        <v>12.934563444287843</v>
      </c>
      <c r="D265">
        <f t="shared" si="13"/>
        <v>11.065436555712157</v>
      </c>
    </row>
    <row r="266" spans="1:4" x14ac:dyDescent="0.3">
      <c r="A266">
        <v>260</v>
      </c>
      <c r="B266">
        <f t="shared" si="14"/>
        <v>1.072737218439034</v>
      </c>
      <c r="C266">
        <f t="shared" si="12"/>
        <v>12.872846621268408</v>
      </c>
      <c r="D266">
        <f t="shared" si="13"/>
        <v>11.127153378731592</v>
      </c>
    </row>
    <row r="267" spans="1:4" x14ac:dyDescent="0.3">
      <c r="A267">
        <v>261</v>
      </c>
      <c r="B267">
        <f t="shared" si="14"/>
        <v>1.0675793283905457</v>
      </c>
      <c r="C267">
        <f t="shared" si="12"/>
        <v>12.810951940686548</v>
      </c>
      <c r="D267">
        <f t="shared" si="13"/>
        <v>11.189048059313452</v>
      </c>
    </row>
    <row r="268" spans="1:4" x14ac:dyDescent="0.3">
      <c r="A268">
        <v>262</v>
      </c>
      <c r="B268">
        <f t="shared" si="14"/>
        <v>1.0624077285314055</v>
      </c>
      <c r="C268">
        <f t="shared" si="12"/>
        <v>12.748892742376867</v>
      </c>
      <c r="D268">
        <f t="shared" si="13"/>
        <v>11.251107257623133</v>
      </c>
    </row>
    <row r="269" spans="1:4" x14ac:dyDescent="0.3">
      <c r="A269">
        <v>263</v>
      </c>
      <c r="B269">
        <f t="shared" si="14"/>
        <v>1.0572235200124416</v>
      </c>
      <c r="C269">
        <f t="shared" si="12"/>
        <v>12.686682240149299</v>
      </c>
      <c r="D269">
        <f t="shared" si="13"/>
        <v>11.313317759850701</v>
      </c>
    </row>
    <row r="270" spans="1:4" x14ac:dyDescent="0.3">
      <c r="A270">
        <v>264</v>
      </c>
      <c r="B270">
        <f t="shared" si="14"/>
        <v>1.0520277941912368</v>
      </c>
      <c r="C270">
        <f t="shared" si="12"/>
        <v>12.624333530294841</v>
      </c>
      <c r="D270">
        <f t="shared" si="13"/>
        <v>11.375666469705159</v>
      </c>
    </row>
    <row r="271" spans="1:4" x14ac:dyDescent="0.3">
      <c r="A271">
        <v>265</v>
      </c>
      <c r="B271">
        <f t="shared" si="14"/>
        <v>1.0468216333659586</v>
      </c>
      <c r="C271">
        <f t="shared" si="12"/>
        <v>12.561859600391504</v>
      </c>
      <c r="D271">
        <f t="shared" si="13"/>
        <v>11.438140399608496</v>
      </c>
    </row>
    <row r="272" spans="1:4" x14ac:dyDescent="0.3">
      <c r="A272">
        <v>266</v>
      </c>
      <c r="B272">
        <f t="shared" si="14"/>
        <v>1.0416061115320405</v>
      </c>
      <c r="C272">
        <f t="shared" si="12"/>
        <v>12.499273338384487</v>
      </c>
      <c r="D272">
        <f t="shared" si="13"/>
        <v>11.500726661615513</v>
      </c>
    </row>
    <row r="273" spans="1:4" x14ac:dyDescent="0.3">
      <c r="A273">
        <v>267</v>
      </c>
      <c r="B273">
        <f t="shared" si="14"/>
        <v>1.0363822951595609</v>
      </c>
      <c r="C273">
        <f t="shared" si="12"/>
        <v>12.436587541914731</v>
      </c>
      <c r="D273">
        <f t="shared" si="13"/>
        <v>11.563412458085269</v>
      </c>
    </row>
    <row r="274" spans="1:4" x14ac:dyDescent="0.3">
      <c r="A274">
        <v>268</v>
      </c>
      <c r="B274">
        <f t="shared" si="14"/>
        <v>1.0311512439891783</v>
      </c>
      <c r="C274">
        <f t="shared" si="12"/>
        <v>12.373814927870139</v>
      </c>
      <c r="D274">
        <f t="shared" si="13"/>
        <v>11.626185072129861</v>
      </c>
    </row>
    <row r="275" spans="1:4" x14ac:dyDescent="0.3">
      <c r="A275">
        <v>269</v>
      </c>
      <c r="B275">
        <f t="shared" si="14"/>
        <v>1.0259140118445016</v>
      </c>
      <c r="C275">
        <f t="shared" si="12"/>
        <v>12.310968142134019</v>
      </c>
      <c r="D275">
        <f t="shared" si="13"/>
        <v>11.689031857865981</v>
      </c>
    </row>
    <row r="276" spans="1:4" x14ac:dyDescent="0.3">
      <c r="A276">
        <v>270</v>
      </c>
      <c r="B276">
        <f t="shared" si="14"/>
        <v>1.0206716474587936</v>
      </c>
      <c r="C276">
        <f t="shared" si="12"/>
        <v>12.248059769505524</v>
      </c>
      <c r="D276">
        <f t="shared" si="13"/>
        <v>11.751940230494476</v>
      </c>
    </row>
    <row r="277" spans="1:4" x14ac:dyDescent="0.3">
      <c r="A277">
        <v>271</v>
      </c>
      <c r="B277">
        <f t="shared" si="14"/>
        <v>1.0154251953139057</v>
      </c>
      <c r="C277">
        <f t="shared" si="12"/>
        <v>12.185102343766868</v>
      </c>
      <c r="D277">
        <f t="shared" si="13"/>
        <v>11.814897656233132</v>
      </c>
    </row>
    <row r="278" spans="1:4" x14ac:dyDescent="0.3">
      <c r="A278">
        <v>272</v>
      </c>
      <c r="B278">
        <f t="shared" si="14"/>
        <v>1.0101756964893742</v>
      </c>
      <c r="C278">
        <f t="shared" si="12"/>
        <v>12.122108357872492</v>
      </c>
      <c r="D278">
        <f t="shared" si="13"/>
        <v>11.877891642127508</v>
      </c>
    </row>
    <row r="279" spans="1:4" x14ac:dyDescent="0.3">
      <c r="A279">
        <v>273</v>
      </c>
      <c r="B279">
        <f t="shared" si="14"/>
        <v>1.0049241895195973</v>
      </c>
      <c r="C279">
        <f t="shared" si="12"/>
        <v>12.059090274235167</v>
      </c>
      <c r="D279">
        <f t="shared" si="13"/>
        <v>11.940909725764833</v>
      </c>
    </row>
    <row r="280" spans="1:4" x14ac:dyDescent="0.3">
      <c r="A280">
        <v>274</v>
      </c>
      <c r="B280">
        <f t="shared" si="14"/>
        <v>0.99967171125704068</v>
      </c>
      <c r="C280">
        <f t="shared" si="12"/>
        <v>11.996060535084489</v>
      </c>
      <c r="D280">
        <f t="shared" si="13"/>
        <v>12.003939464915511</v>
      </c>
    </row>
    <row r="281" spans="1:4" x14ac:dyDescent="0.3">
      <c r="A281">
        <v>275</v>
      </c>
      <c r="B281">
        <f t="shared" si="14"/>
        <v>0.99441929773941151</v>
      </c>
      <c r="C281">
        <f t="shared" si="12"/>
        <v>11.933031572872938</v>
      </c>
      <c r="D281">
        <f t="shared" si="13"/>
        <v>12.066968427127062</v>
      </c>
    </row>
    <row r="282" spans="1:4" x14ac:dyDescent="0.3">
      <c r="A282">
        <v>276</v>
      </c>
      <c r="B282">
        <f t="shared" si="14"/>
        <v>0.98916798505875236</v>
      </c>
      <c r="C282">
        <f t="shared" si="12"/>
        <v>11.870015820705028</v>
      </c>
      <c r="D282">
        <f t="shared" si="13"/>
        <v>12.129984179294972</v>
      </c>
    </row>
    <row r="283" spans="1:4" x14ac:dyDescent="0.3">
      <c r="A283">
        <v>277</v>
      </c>
      <c r="B283">
        <f t="shared" si="14"/>
        <v>0.9839188102304085</v>
      </c>
      <c r="C283">
        <f t="shared" si="12"/>
        <v>11.807025722764902</v>
      </c>
      <c r="D283">
        <f t="shared" si="13"/>
        <v>12.192974277235098</v>
      </c>
    </row>
    <row r="284" spans="1:4" x14ac:dyDescent="0.3">
      <c r="A284">
        <v>278</v>
      </c>
      <c r="B284">
        <f t="shared" si="14"/>
        <v>0.97867281205981838</v>
      </c>
      <c r="C284">
        <f t="shared" si="12"/>
        <v>11.74407374471782</v>
      </c>
      <c r="D284">
        <f t="shared" si="13"/>
        <v>12.25592625528218</v>
      </c>
    </row>
    <row r="285" spans="1:4" x14ac:dyDescent="0.3">
      <c r="A285">
        <v>279</v>
      </c>
      <c r="B285">
        <f t="shared" si="14"/>
        <v>0.97343103200507552</v>
      </c>
      <c r="C285">
        <f t="shared" si="12"/>
        <v>11.681172384060906</v>
      </c>
      <c r="D285">
        <f t="shared" si="13"/>
        <v>12.318827615939094</v>
      </c>
    </row>
    <row r="286" spans="1:4" x14ac:dyDescent="0.3">
      <c r="A286">
        <v>280</v>
      </c>
      <c r="B286">
        <f t="shared" si="14"/>
        <v>0.96819451503321241</v>
      </c>
      <c r="C286">
        <f t="shared" si="12"/>
        <v>11.618334180398548</v>
      </c>
      <c r="D286">
        <f t="shared" si="13"/>
        <v>12.381665819601452</v>
      </c>
    </row>
    <row r="287" spans="1:4" x14ac:dyDescent="0.3">
      <c r="A287">
        <v>281</v>
      </c>
      <c r="B287">
        <f t="shared" si="14"/>
        <v>0.9629643104681358</v>
      </c>
      <c r="C287">
        <f t="shared" si="12"/>
        <v>11.555571725617629</v>
      </c>
      <c r="D287">
        <f t="shared" si="13"/>
        <v>12.444428274382371</v>
      </c>
    </row>
    <row r="288" spans="1:4" x14ac:dyDescent="0.3">
      <c r="A288">
        <v>282</v>
      </c>
      <c r="B288">
        <f t="shared" si="14"/>
        <v>0.95774147282814992</v>
      </c>
      <c r="C288">
        <f t="shared" si="12"/>
        <v>11.492897673937799</v>
      </c>
      <c r="D288">
        <f t="shared" si="13"/>
        <v>12.507102326062201</v>
      </c>
    </row>
    <row r="289" spans="1:4" x14ac:dyDescent="0.3">
      <c r="A289">
        <v>283</v>
      </c>
      <c r="B289">
        <f t="shared" si="14"/>
        <v>0.95252706265098042</v>
      </c>
      <c r="C289">
        <f t="shared" si="12"/>
        <v>11.430324751811765</v>
      </c>
      <c r="D289">
        <f t="shared" si="13"/>
        <v>12.569675248188235</v>
      </c>
    </row>
    <row r="290" spans="1:4" x14ac:dyDescent="0.3">
      <c r="A290">
        <v>284</v>
      </c>
      <c r="B290">
        <f t="shared" si="14"/>
        <v>0.94732214730420761</v>
      </c>
      <c r="C290">
        <f t="shared" si="12"/>
        <v>11.367865767650491</v>
      </c>
      <c r="D290">
        <f t="shared" si="13"/>
        <v>12.632134232349509</v>
      </c>
    </row>
    <row r="291" spans="1:4" x14ac:dyDescent="0.3">
      <c r="A291">
        <v>285</v>
      </c>
      <c r="B291">
        <f t="shared" si="14"/>
        <v>0.94212780177899813</v>
      </c>
      <c r="C291">
        <f t="shared" si="12"/>
        <v>11.305533621347978</v>
      </c>
      <c r="D291">
        <f t="shared" si="13"/>
        <v>12.694466378652022</v>
      </c>
    </row>
    <row r="292" spans="1:4" x14ac:dyDescent="0.3">
      <c r="A292">
        <v>286</v>
      </c>
      <c r="B292">
        <f t="shared" si="14"/>
        <v>0.93694510946501275</v>
      </c>
      <c r="C292">
        <f t="shared" si="12"/>
        <v>11.243341313580153</v>
      </c>
      <c r="D292">
        <f t="shared" si="13"/>
        <v>12.756658686419847</v>
      </c>
    </row>
    <row r="293" spans="1:4" x14ac:dyDescent="0.3">
      <c r="A293">
        <v>287</v>
      </c>
      <c r="B293">
        <f t="shared" si="14"/>
        <v>0.93177516290435114</v>
      </c>
      <c r="C293">
        <f t="shared" si="12"/>
        <v>11.181301954852213</v>
      </c>
      <c r="D293">
        <f t="shared" si="13"/>
        <v>12.818698045147787</v>
      </c>
    </row>
    <row r="294" spans="1:4" x14ac:dyDescent="0.3">
      <c r="A294">
        <v>288</v>
      </c>
      <c r="B294">
        <f t="shared" si="14"/>
        <v>0.92661906452237186</v>
      </c>
      <c r="C294">
        <f t="shared" si="12"/>
        <v>11.119428774268462</v>
      </c>
      <c r="D294">
        <f t="shared" si="13"/>
        <v>12.880571225731538</v>
      </c>
    </row>
    <row r="295" spans="1:4" x14ac:dyDescent="0.3">
      <c r="A295">
        <v>289</v>
      </c>
      <c r="B295">
        <f t="shared" si="14"/>
        <v>0.92147792733322187</v>
      </c>
      <c r="C295">
        <f t="shared" si="12"/>
        <v>11.057735127998662</v>
      </c>
      <c r="D295">
        <f t="shared" si="13"/>
        <v>12.942264872001338</v>
      </c>
    </row>
    <row r="296" spans="1:4" x14ac:dyDescent="0.3">
      <c r="A296">
        <v>290</v>
      </c>
      <c r="B296">
        <f t="shared" si="14"/>
        <v>0.91635287561787748</v>
      </c>
      <c r="C296">
        <f t="shared" si="12"/>
        <v>10.996234507414529</v>
      </c>
      <c r="D296">
        <f t="shared" si="13"/>
        <v>13.003765492585471</v>
      </c>
    </row>
    <row r="297" spans="1:4" x14ac:dyDescent="0.3">
      <c r="A297">
        <v>291</v>
      </c>
      <c r="B297">
        <f t="shared" si="14"/>
        <v>0.9112450455724922</v>
      </c>
      <c r="C297">
        <f t="shared" si="12"/>
        <v>10.934940546869907</v>
      </c>
      <c r="D297">
        <f t="shared" si="13"/>
        <v>13.065059453130093</v>
      </c>
    </row>
    <row r="298" spans="1:4" x14ac:dyDescent="0.3">
      <c r="A298">
        <v>292</v>
      </c>
      <c r="B298">
        <f t="shared" si="14"/>
        <v>0.90615558592483458</v>
      </c>
      <c r="C298">
        <f t="shared" si="12"/>
        <v>10.873867031098015</v>
      </c>
      <c r="D298">
        <f t="shared" si="13"/>
        <v>13.126132968901985</v>
      </c>
    </row>
    <row r="299" spans="1:4" x14ac:dyDescent="0.3">
      <c r="A299">
        <v>293</v>
      </c>
      <c r="B299">
        <f t="shared" si="14"/>
        <v>0.9010856585165733</v>
      </c>
      <c r="C299">
        <f t="shared" si="12"/>
        <v>10.813027902198879</v>
      </c>
      <c r="D299">
        <f t="shared" si="13"/>
        <v>13.186972097801121</v>
      </c>
    </row>
    <row r="300" spans="1:4" x14ac:dyDescent="0.3">
      <c r="A300">
        <v>294</v>
      </c>
      <c r="B300">
        <f t="shared" si="14"/>
        <v>0.89603643884916773</v>
      </c>
      <c r="C300">
        <f t="shared" si="12"/>
        <v>10.752437266190013</v>
      </c>
      <c r="D300">
        <f t="shared" si="13"/>
        <v>13.247562733809987</v>
      </c>
    </row>
    <row r="301" spans="1:4" x14ac:dyDescent="0.3">
      <c r="A301">
        <v>295</v>
      </c>
      <c r="B301">
        <f t="shared" si="14"/>
        <v>0.89100911659111182</v>
      </c>
      <c r="C301">
        <f t="shared" si="12"/>
        <v>10.692109399093342</v>
      </c>
      <c r="D301">
        <f t="shared" si="13"/>
        <v>13.307890600906658</v>
      </c>
    </row>
    <row r="302" spans="1:4" x14ac:dyDescent="0.3">
      <c r="A302">
        <v>296</v>
      </c>
      <c r="B302">
        <f t="shared" si="14"/>
        <v>0.88600489604426114</v>
      </c>
      <c r="C302">
        <f t="shared" si="12"/>
        <v>10.632058752531133</v>
      </c>
      <c r="D302">
        <f t="shared" si="13"/>
        <v>13.367941247468867</v>
      </c>
    </row>
    <row r="303" spans="1:4" x14ac:dyDescent="0.3">
      <c r="A303">
        <v>297</v>
      </c>
      <c r="B303">
        <f t="shared" si="14"/>
        <v>0.88102499656699673</v>
      </c>
      <c r="C303">
        <f t="shared" si="12"/>
        <v>10.57229995880396</v>
      </c>
      <c r="D303">
        <f t="shared" si="13"/>
        <v>13.42770004119604</v>
      </c>
    </row>
    <row r="304" spans="1:4" x14ac:dyDescent="0.3">
      <c r="A304">
        <v>298</v>
      </c>
      <c r="B304">
        <f t="shared" si="14"/>
        <v>0.87607065295195263</v>
      </c>
      <c r="C304">
        <f t="shared" si="12"/>
        <v>10.512847835423432</v>
      </c>
      <c r="D304">
        <f t="shared" si="13"/>
        <v>13.487152164576568</v>
      </c>
    </row>
    <row r="305" spans="1:4" x14ac:dyDescent="0.3">
      <c r="A305">
        <v>299</v>
      </c>
      <c r="B305">
        <f t="shared" si="14"/>
        <v>0.8711431157560694</v>
      </c>
      <c r="C305">
        <f t="shared" si="12"/>
        <v>10.453717389072832</v>
      </c>
      <c r="D305">
        <f t="shared" si="13"/>
        <v>13.546282610927168</v>
      </c>
    </row>
    <row r="306" spans="1:4" x14ac:dyDescent="0.3">
      <c r="A306">
        <v>300</v>
      </c>
      <c r="B306">
        <f t="shared" si="14"/>
        <v>0.86624365158073036</v>
      </c>
      <c r="C306">
        <f t="shared" si="12"/>
        <v>10.394923818968763</v>
      </c>
      <c r="D306">
        <f t="shared" si="13"/>
        <v>13.605076181031237</v>
      </c>
    </row>
    <row r="307" spans="1:4" x14ac:dyDescent="0.3">
      <c r="A307">
        <v>301</v>
      </c>
      <c r="B307">
        <f t="shared" si="14"/>
        <v>0.86137354329976956</v>
      </c>
      <c r="C307">
        <f t="shared" si="12"/>
        <v>10.336482519597235</v>
      </c>
      <c r="D307">
        <f t="shared" si="13"/>
        <v>13.663517480402765</v>
      </c>
    </row>
    <row r="308" spans="1:4" x14ac:dyDescent="0.3">
      <c r="A308">
        <v>302</v>
      </c>
      <c r="B308">
        <f t="shared" si="14"/>
        <v>0.85653409023316529</v>
      </c>
      <c r="C308">
        <f t="shared" si="12"/>
        <v>10.278409082797983</v>
      </c>
      <c r="D308">
        <f t="shared" si="13"/>
        <v>13.721590917202017</v>
      </c>
    </row>
    <row r="309" spans="1:4" x14ac:dyDescent="0.3">
      <c r="A309">
        <v>303</v>
      </c>
      <c r="B309">
        <f t="shared" si="14"/>
        <v>0.85172660826426472</v>
      </c>
      <c r="C309">
        <f t="shared" si="12"/>
        <v>10.220719299171176</v>
      </c>
      <c r="D309">
        <f t="shared" si="13"/>
        <v>13.779280700828824</v>
      </c>
    </row>
    <row r="310" spans="1:4" x14ac:dyDescent="0.3">
      <c r="A310">
        <v>304</v>
      </c>
      <c r="B310">
        <f t="shared" si="14"/>
        <v>0.84695242989843533</v>
      </c>
      <c r="C310">
        <f t="shared" si="12"/>
        <v>10.163429158781224</v>
      </c>
      <c r="D310">
        <f t="shared" si="13"/>
        <v>13.836570841218776</v>
      </c>
    </row>
    <row r="311" spans="1:4" x14ac:dyDescent="0.3">
      <c r="A311">
        <v>305</v>
      </c>
      <c r="B311">
        <f t="shared" si="14"/>
        <v>0.84221290426109108</v>
      </c>
      <c r="C311">
        <f t="shared" si="12"/>
        <v>10.106554851133094</v>
      </c>
      <c r="D311">
        <f t="shared" si="13"/>
        <v>13.893445148866906</v>
      </c>
    </row>
    <row r="312" spans="1:4" x14ac:dyDescent="0.3">
      <c r="A312">
        <v>306</v>
      </c>
      <c r="B312">
        <f t="shared" si="14"/>
        <v>0.83750939703309868</v>
      </c>
      <c r="C312">
        <f t="shared" si="12"/>
        <v>10.050112764397184</v>
      </c>
      <c r="D312">
        <f t="shared" si="13"/>
        <v>13.949887235602816</v>
      </c>
    </row>
    <row r="313" spans="1:4" x14ac:dyDescent="0.3">
      <c r="A313">
        <v>307</v>
      </c>
      <c r="B313">
        <f t="shared" si="14"/>
        <v>0.83284329032165005</v>
      </c>
      <c r="C313">
        <f t="shared" si="12"/>
        <v>9.9941194838598015</v>
      </c>
      <c r="D313">
        <f t="shared" si="13"/>
        <v>14.005880516140198</v>
      </c>
    </row>
    <row r="314" spans="1:4" x14ac:dyDescent="0.3">
      <c r="A314">
        <v>308</v>
      </c>
      <c r="B314">
        <f t="shared" si="14"/>
        <v>0.82821598246476835</v>
      </c>
      <c r="C314">
        <f t="shared" si="12"/>
        <v>9.9385917895772202</v>
      </c>
      <c r="D314">
        <f t="shared" si="13"/>
        <v>14.06140821042278</v>
      </c>
    </row>
    <row r="315" spans="1:4" x14ac:dyDescent="0.3">
      <c r="A315">
        <v>309</v>
      </c>
      <c r="B315">
        <f t="shared" si="14"/>
        <v>0.82362888776771093</v>
      </c>
      <c r="C315">
        <f t="shared" si="12"/>
        <v>9.8835466532125302</v>
      </c>
      <c r="D315">
        <f t="shared" si="13"/>
        <v>14.11645334678747</v>
      </c>
    </row>
    <row r="316" spans="1:4" x14ac:dyDescent="0.3">
      <c r="A316">
        <v>310</v>
      </c>
      <c r="B316">
        <f t="shared" si="14"/>
        <v>0.81908343616964019</v>
      </c>
      <c r="C316">
        <f t="shared" si="12"/>
        <v>9.8290012340356832</v>
      </c>
      <c r="D316">
        <f t="shared" si="13"/>
        <v>14.170998765964317</v>
      </c>
    </row>
    <row r="317" spans="1:4" x14ac:dyDescent="0.3">
      <c r="A317">
        <v>311</v>
      </c>
      <c r="B317">
        <f t="shared" si="14"/>
        <v>0.81458107283905457</v>
      </c>
      <c r="C317">
        <f t="shared" si="12"/>
        <v>9.7749728740686557</v>
      </c>
      <c r="D317">
        <f t="shared" si="13"/>
        <v>14.225027125931344</v>
      </c>
    </row>
    <row r="318" spans="1:4" x14ac:dyDescent="0.3">
      <c r="A318">
        <v>312</v>
      </c>
      <c r="B318">
        <f t="shared" si="14"/>
        <v>0.81012325769660709</v>
      </c>
      <c r="C318">
        <f t="shared" si="12"/>
        <v>9.7214790923592851</v>
      </c>
      <c r="D318">
        <f t="shared" si="13"/>
        <v>14.278520907640715</v>
      </c>
    </row>
    <row r="319" spans="1:4" x14ac:dyDescent="0.3">
      <c r="A319">
        <v>313</v>
      </c>
      <c r="B319">
        <f t="shared" si="14"/>
        <v>0.8057114648640803</v>
      </c>
      <c r="C319">
        <f t="shared" si="12"/>
        <v>9.668537578368964</v>
      </c>
      <c r="D319">
        <f t="shared" si="13"/>
        <v>14.331462421631036</v>
      </c>
    </row>
    <row r="320" spans="1:4" x14ac:dyDescent="0.3">
      <c r="A320">
        <v>314</v>
      </c>
      <c r="B320">
        <f t="shared" si="14"/>
        <v>0.80134718203845134</v>
      </c>
      <c r="C320">
        <f t="shared" si="12"/>
        <v>9.6161661844614166</v>
      </c>
      <c r="D320">
        <f t="shared" si="13"/>
        <v>14.383833815538583</v>
      </c>
    </row>
    <row r="321" spans="1:4" x14ac:dyDescent="0.3">
      <c r="A321">
        <v>315</v>
      </c>
      <c r="B321">
        <f t="shared" si="14"/>
        <v>0.79703190979015448</v>
      </c>
      <c r="C321">
        <f t="shared" si="12"/>
        <v>9.5643829174818542</v>
      </c>
      <c r="D321">
        <f t="shared" si="13"/>
        <v>14.435617082518146</v>
      </c>
    </row>
    <row r="322" spans="1:4" x14ac:dyDescent="0.3">
      <c r="A322">
        <v>316</v>
      </c>
      <c r="B322">
        <f t="shared" si="14"/>
        <v>0.79276716078483001</v>
      </c>
      <c r="C322">
        <f t="shared" si="12"/>
        <v>9.5132059294179605</v>
      </c>
      <c r="D322">
        <f t="shared" si="13"/>
        <v>14.486794070582039</v>
      </c>
    </row>
    <row r="323" spans="1:4" x14ac:dyDescent="0.3">
      <c r="A323">
        <v>317</v>
      </c>
      <c r="B323">
        <f t="shared" si="14"/>
        <v>0.78855445892805787</v>
      </c>
      <c r="C323">
        <f t="shared" si="12"/>
        <v>9.4626535071366948</v>
      </c>
      <c r="D323">
        <f t="shared" si="13"/>
        <v>14.537346492863305</v>
      </c>
    </row>
    <row r="324" spans="1:4" x14ac:dyDescent="0.3">
      <c r="A324">
        <v>318</v>
      </c>
      <c r="B324">
        <f t="shared" si="14"/>
        <v>0.78439533843278053</v>
      </c>
      <c r="C324">
        <f t="shared" si="12"/>
        <v>9.4127440611933668</v>
      </c>
      <c r="D324">
        <f t="shared" si="13"/>
        <v>14.587255938806633</v>
      </c>
    </row>
    <row r="325" spans="1:4" x14ac:dyDescent="0.3">
      <c r="A325">
        <v>319</v>
      </c>
      <c r="B325">
        <f t="shared" si="14"/>
        <v>0.78029134280935697</v>
      </c>
      <c r="C325">
        <f t="shared" si="12"/>
        <v>9.3634961137122836</v>
      </c>
      <c r="D325">
        <f t="shared" si="13"/>
        <v>14.636503886287716</v>
      </c>
    </row>
    <row r="326" spans="1:4" x14ac:dyDescent="0.3">
      <c r="A326">
        <v>320</v>
      </c>
      <c r="B326">
        <f t="shared" si="14"/>
        <v>0.77624402377842006</v>
      </c>
      <c r="C326">
        <f t="shared" si="12"/>
        <v>9.3149282853410398</v>
      </c>
      <c r="D326">
        <f t="shared" si="13"/>
        <v>14.68507171465896</v>
      </c>
    </row>
    <row r="327" spans="1:4" x14ac:dyDescent="0.3">
      <c r="A327">
        <v>321</v>
      </c>
      <c r="B327">
        <f t="shared" si="14"/>
        <v>0.77225494010697038</v>
      </c>
      <c r="C327">
        <f t="shared" si="12"/>
        <v>9.267059281283645</v>
      </c>
      <c r="D327">
        <f t="shared" si="13"/>
        <v>14.732940718716355</v>
      </c>
    </row>
    <row r="328" spans="1:4" x14ac:dyDescent="0.3">
      <c r="A328">
        <v>322</v>
      </c>
      <c r="B328">
        <f t="shared" si="14"/>
        <v>0.76832565636840666</v>
      </c>
      <c r="C328">
        <f t="shared" ref="C328:C371" si="15">B328*12</f>
        <v>9.2199078764208799</v>
      </c>
      <c r="D328">
        <f t="shared" ref="D328:D371" si="16">24-C328</f>
        <v>14.78009212357912</v>
      </c>
    </row>
    <row r="329" spans="1:4" x14ac:dyDescent="0.3">
      <c r="A329">
        <v>323</v>
      </c>
      <c r="B329">
        <f t="shared" ref="B329:B371" si="17">1 - TAN($B$3) * TAN($B$2 * COS(PI()*A329/182.625))</f>
        <v>0.7644577416274595</v>
      </c>
      <c r="C329">
        <f t="shared" si="15"/>
        <v>9.1734928995295135</v>
      </c>
      <c r="D329">
        <f t="shared" si="16"/>
        <v>14.826507100470486</v>
      </c>
    </row>
    <row r="330" spans="1:4" x14ac:dyDescent="0.3">
      <c r="A330">
        <v>324</v>
      </c>
      <c r="B330">
        <f t="shared" si="17"/>
        <v>0.76065276805129534</v>
      </c>
      <c r="C330">
        <f t="shared" si="15"/>
        <v>9.127833216615544</v>
      </c>
      <c r="D330">
        <f t="shared" si="16"/>
        <v>14.872166783384456</v>
      </c>
    </row>
    <row r="331" spans="1:4" x14ac:dyDescent="0.3">
      <c r="A331">
        <v>325</v>
      </c>
      <c r="B331">
        <f t="shared" si="17"/>
        <v>0.75691230944834353</v>
      </c>
      <c r="C331">
        <f t="shared" si="15"/>
        <v>9.082947713380122</v>
      </c>
      <c r="D331">
        <f t="shared" si="16"/>
        <v>14.917052286619878</v>
      </c>
    </row>
    <row r="332" spans="1:4" x14ac:dyDescent="0.3">
      <c r="A332">
        <v>326</v>
      </c>
      <c r="B332">
        <f t="shared" si="17"/>
        <v>0.75323793973670794</v>
      </c>
      <c r="C332">
        <f t="shared" si="15"/>
        <v>9.0388552768404953</v>
      </c>
      <c r="D332">
        <f t="shared" si="16"/>
        <v>14.961144723159505</v>
      </c>
    </row>
    <row r="333" spans="1:4" x14ac:dyDescent="0.3">
      <c r="A333">
        <v>327</v>
      </c>
      <c r="B333">
        <f t="shared" si="17"/>
        <v>0.74963123134434162</v>
      </c>
      <c r="C333">
        <f t="shared" si="15"/>
        <v>8.9955747761320985</v>
      </c>
      <c r="D333">
        <f t="shared" si="16"/>
        <v>15.004425223867901</v>
      </c>
    </row>
    <row r="334" spans="1:4" x14ac:dyDescent="0.3">
      <c r="A334">
        <v>328</v>
      </c>
      <c r="B334">
        <f t="shared" si="17"/>
        <v>0.74609375354346774</v>
      </c>
      <c r="C334">
        <f t="shared" si="15"/>
        <v>8.9531250425216129</v>
      </c>
      <c r="D334">
        <f t="shared" si="16"/>
        <v>15.046874957478387</v>
      </c>
    </row>
    <row r="335" spans="1:4" x14ac:dyDescent="0.3">
      <c r="A335">
        <v>329</v>
      </c>
      <c r="B335">
        <f t="shared" si="17"/>
        <v>0.74262707072206235</v>
      </c>
      <c r="C335">
        <f t="shared" si="15"/>
        <v>8.9115248486647474</v>
      </c>
      <c r="D335">
        <f t="shared" si="16"/>
        <v>15.088475151335253</v>
      </c>
    </row>
    <row r="336" spans="1:4" x14ac:dyDescent="0.3">
      <c r="A336">
        <v>330</v>
      </c>
      <c r="B336">
        <f t="shared" si="17"/>
        <v>0.73923274059553745</v>
      </c>
      <c r="C336">
        <f t="shared" si="15"/>
        <v>8.8707928871464503</v>
      </c>
      <c r="D336">
        <f t="shared" si="16"/>
        <v>15.12920711285355</v>
      </c>
    </row>
    <row r="337" spans="1:4" x14ac:dyDescent="0.3">
      <c r="A337">
        <v>331</v>
      </c>
      <c r="B337">
        <f t="shared" si="17"/>
        <v>0.73591231236207499</v>
      </c>
      <c r="C337">
        <f t="shared" si="15"/>
        <v>8.8309477483449008</v>
      </c>
      <c r="D337">
        <f t="shared" si="16"/>
        <v>15.169052251655099</v>
      </c>
    </row>
    <row r="338" spans="1:4" x14ac:dyDescent="0.3">
      <c r="A338">
        <v>332</v>
      </c>
      <c r="B338">
        <f t="shared" si="17"/>
        <v>0.73266732480540608</v>
      </c>
      <c r="C338">
        <f t="shared" si="15"/>
        <v>8.7920078976648739</v>
      </c>
      <c r="D338">
        <f t="shared" si="16"/>
        <v>15.207992102335126</v>
      </c>
    </row>
    <row r="339" spans="1:4" x14ac:dyDescent="0.3">
      <c r="A339">
        <v>333</v>
      </c>
      <c r="B339">
        <f t="shared" si="17"/>
        <v>0.72949930434912691</v>
      </c>
      <c r="C339">
        <f t="shared" si="15"/>
        <v>8.7539916521895229</v>
      </c>
      <c r="D339">
        <f t="shared" si="16"/>
        <v>15.246008347810477</v>
      </c>
    </row>
    <row r="340" spans="1:4" x14ac:dyDescent="0.3">
      <c r="A340">
        <v>334</v>
      </c>
      <c r="B340">
        <f t="shared" si="17"/>
        <v>0.72640976306697413</v>
      </c>
      <c r="C340">
        <f t="shared" si="15"/>
        <v>8.7169171568036887</v>
      </c>
      <c r="D340">
        <f t="shared" si="16"/>
        <v>15.283082843196311</v>
      </c>
    </row>
    <row r="341" spans="1:4" x14ac:dyDescent="0.3">
      <c r="A341">
        <v>335</v>
      </c>
      <c r="B341">
        <f t="shared" si="17"/>
        <v>0.72340019665378152</v>
      </c>
      <c r="C341">
        <f t="shared" si="15"/>
        <v>8.6808023598453783</v>
      </c>
      <c r="D341">
        <f t="shared" si="16"/>
        <v>15.319197640154622</v>
      </c>
    </row>
    <row r="342" spans="1:4" x14ac:dyDescent="0.3">
      <c r="A342">
        <v>336</v>
      </c>
      <c r="B342">
        <f t="shared" si="17"/>
        <v>0.72047208236213545</v>
      </c>
      <c r="C342">
        <f t="shared" si="15"/>
        <v>8.6456649883456258</v>
      </c>
      <c r="D342">
        <f t="shared" si="16"/>
        <v>15.354335011654374</v>
      </c>
    </row>
    <row r="343" spans="1:4" x14ac:dyDescent="0.3">
      <c r="A343">
        <v>337</v>
      </c>
      <c r="B343">
        <f t="shared" si="17"/>
        <v>0.7176268769100389</v>
      </c>
      <c r="C343">
        <f t="shared" si="15"/>
        <v>8.6115225229204668</v>
      </c>
      <c r="D343">
        <f t="shared" si="16"/>
        <v>15.388477477079533</v>
      </c>
    </row>
    <row r="344" spans="1:4" x14ac:dyDescent="0.3">
      <c r="A344">
        <v>338</v>
      </c>
      <c r="B344">
        <f t="shared" si="17"/>
        <v>0.71486601436515307</v>
      </c>
      <c r="C344">
        <f t="shared" si="15"/>
        <v>8.5783921723818359</v>
      </c>
      <c r="D344">
        <f t="shared" si="16"/>
        <v>15.421607827618164</v>
      </c>
    </row>
    <row r="345" spans="1:4" x14ac:dyDescent="0.3">
      <c r="A345">
        <v>339</v>
      </c>
      <c r="B345">
        <f t="shared" si="17"/>
        <v>0.71219090401145424</v>
      </c>
      <c r="C345">
        <f t="shared" si="15"/>
        <v>8.5462908481374509</v>
      </c>
      <c r="D345">
        <f t="shared" si="16"/>
        <v>15.453709151862549</v>
      </c>
    </row>
    <row r="346" spans="1:4" x14ac:dyDescent="0.3">
      <c r="A346">
        <v>340</v>
      </c>
      <c r="B346">
        <f t="shared" si="17"/>
        <v>0.7096029282043621</v>
      </c>
      <c r="C346">
        <f t="shared" si="15"/>
        <v>8.5152351384523453</v>
      </c>
      <c r="D346">
        <f t="shared" si="16"/>
        <v>15.484764861547655</v>
      </c>
    </row>
    <row r="347" spans="1:4" x14ac:dyDescent="0.3">
      <c r="A347">
        <v>341</v>
      </c>
      <c r="B347">
        <f t="shared" si="17"/>
        <v>0.70710344022062699</v>
      </c>
      <c r="C347">
        <f t="shared" si="15"/>
        <v>8.4852412826475234</v>
      </c>
      <c r="D347">
        <f t="shared" si="16"/>
        <v>15.514758717352477</v>
      </c>
    </row>
    <row r="348" spans="1:4" x14ac:dyDescent="0.3">
      <c r="A348">
        <v>342</v>
      </c>
      <c r="B348">
        <f t="shared" si="17"/>
        <v>0.70469376210943913</v>
      </c>
      <c r="C348">
        <f t="shared" si="15"/>
        <v>8.4563251453132686</v>
      </c>
      <c r="D348">
        <f t="shared" si="16"/>
        <v>15.543674854686731</v>
      </c>
    </row>
    <row r="349" spans="1:4" x14ac:dyDescent="0.3">
      <c r="A349">
        <v>343</v>
      </c>
      <c r="B349">
        <f t="shared" si="17"/>
        <v>0.70237518255139941</v>
      </c>
      <c r="C349">
        <f t="shared" si="15"/>
        <v>8.4285021906167934</v>
      </c>
      <c r="D349">
        <f t="shared" si="16"/>
        <v>15.571497809383207</v>
      </c>
    </row>
    <row r="350" spans="1:4" x14ac:dyDescent="0.3">
      <c r="A350">
        <v>344</v>
      </c>
      <c r="B350">
        <f t="shared" si="17"/>
        <v>0.7001489547321238</v>
      </c>
      <c r="C350">
        <f t="shared" si="15"/>
        <v>8.4017874567854847</v>
      </c>
      <c r="D350">
        <f t="shared" si="16"/>
        <v>15.598212543214515</v>
      </c>
    </row>
    <row r="351" spans="1:4" x14ac:dyDescent="0.3">
      <c r="A351">
        <v>345</v>
      </c>
      <c r="B351">
        <f t="shared" si="17"/>
        <v>0.69801629423736278</v>
      </c>
      <c r="C351">
        <f t="shared" si="15"/>
        <v>8.3761955308483529</v>
      </c>
      <c r="D351">
        <f t="shared" si="16"/>
        <v>15.623804469151647</v>
      </c>
    </row>
    <row r="352" spans="1:4" x14ac:dyDescent="0.3">
      <c r="A352">
        <v>346</v>
      </c>
      <c r="B352">
        <f t="shared" si="17"/>
        <v>0.69597837697660103</v>
      </c>
      <c r="C352">
        <f t="shared" si="15"/>
        <v>8.3517405237192115</v>
      </c>
      <c r="D352">
        <f t="shared" si="16"/>
        <v>15.648259476280789</v>
      </c>
    </row>
    <row r="353" spans="1:4" x14ac:dyDescent="0.3">
      <c r="A353">
        <v>347</v>
      </c>
      <c r="B353">
        <f t="shared" si="17"/>
        <v>0.69403633714213664</v>
      </c>
      <c r="C353">
        <f t="shared" si="15"/>
        <v>8.3284360457056401</v>
      </c>
      <c r="D353">
        <f t="shared" si="16"/>
        <v>15.67156395429436</v>
      </c>
    </row>
    <row r="354" spans="1:4" x14ac:dyDescent="0.3">
      <c r="A354">
        <v>348</v>
      </c>
      <c r="B354">
        <f t="shared" si="17"/>
        <v>0.69219126521066621</v>
      </c>
      <c r="C354">
        <f t="shared" si="15"/>
        <v>8.3062951825279949</v>
      </c>
      <c r="D354">
        <f t="shared" si="16"/>
        <v>15.693704817472005</v>
      </c>
    </row>
    <row r="355" spans="1:4" x14ac:dyDescent="0.3">
      <c r="A355">
        <v>349</v>
      </c>
      <c r="B355">
        <f t="shared" si="17"/>
        <v>0.69044420599436362</v>
      </c>
      <c r="C355">
        <f t="shared" si="15"/>
        <v>8.2853304719323635</v>
      </c>
      <c r="D355">
        <f t="shared" si="16"/>
        <v>15.714669528067637</v>
      </c>
    </row>
    <row r="356" spans="1:4" x14ac:dyDescent="0.3">
      <c r="A356">
        <v>350</v>
      </c>
      <c r="B356">
        <f t="shared" si="17"/>
        <v>0.688796156748396</v>
      </c>
      <c r="C356">
        <f t="shared" si="15"/>
        <v>8.2655538809807521</v>
      </c>
      <c r="D356">
        <f t="shared" si="16"/>
        <v>15.734446119019248</v>
      </c>
    </row>
    <row r="357" spans="1:4" x14ac:dyDescent="0.3">
      <c r="A357">
        <v>351</v>
      </c>
      <c r="B357">
        <f t="shared" si="17"/>
        <v>0.68724806534171345</v>
      </c>
      <c r="C357">
        <f t="shared" si="15"/>
        <v>8.2469767841005606</v>
      </c>
      <c r="D357">
        <f t="shared" si="16"/>
        <v>15.753023215899439</v>
      </c>
    </row>
    <row r="358" spans="1:4" x14ac:dyDescent="0.3">
      <c r="A358">
        <v>352</v>
      </c>
      <c r="B358">
        <f t="shared" si="17"/>
        <v>0.68580082849782653</v>
      </c>
      <c r="C358">
        <f t="shared" si="15"/>
        <v>8.2296099419739193</v>
      </c>
      <c r="D358">
        <f t="shared" si="16"/>
        <v>15.770390058026081</v>
      </c>
    </row>
    <row r="359" spans="1:4" x14ac:dyDescent="0.3">
      <c r="A359">
        <v>353</v>
      </c>
      <c r="B359">
        <f t="shared" si="17"/>
        <v>0.68445529011210904</v>
      </c>
      <c r="C359">
        <f t="shared" si="15"/>
        <v>8.2134634813453076</v>
      </c>
      <c r="D359">
        <f t="shared" si="16"/>
        <v>15.786536518654692</v>
      </c>
    </row>
    <row r="360" spans="1:4" x14ac:dyDescent="0.3">
      <c r="A360">
        <v>354</v>
      </c>
      <c r="B360">
        <f t="shared" si="17"/>
        <v>0.68321223965196753</v>
      </c>
      <c r="C360">
        <f t="shared" si="15"/>
        <v>8.1985468758236095</v>
      </c>
      <c r="D360">
        <f t="shared" si="16"/>
        <v>15.80145312417639</v>
      </c>
    </row>
    <row r="361" spans="1:4" x14ac:dyDescent="0.3">
      <c r="A361">
        <v>355</v>
      </c>
      <c r="B361">
        <f t="shared" si="17"/>
        <v>0.68207241064596713</v>
      </c>
      <c r="C361">
        <f t="shared" si="15"/>
        <v>8.1848689277516051</v>
      </c>
      <c r="D361">
        <f t="shared" si="16"/>
        <v>15.815131072248395</v>
      </c>
    </row>
    <row r="362" spans="1:4" x14ac:dyDescent="0.3">
      <c r="A362">
        <v>356</v>
      </c>
      <c r="B362">
        <f t="shared" si="17"/>
        <v>0.68103647926773569</v>
      </c>
      <c r="C362">
        <f t="shared" si="15"/>
        <v>8.1724377512128292</v>
      </c>
      <c r="D362">
        <f t="shared" si="16"/>
        <v>15.827562248787171</v>
      </c>
    </row>
    <row r="363" spans="1:4" x14ac:dyDescent="0.3">
      <c r="A363">
        <v>357</v>
      </c>
      <c r="B363">
        <f t="shared" si="17"/>
        <v>0.68010506302015394</v>
      </c>
      <c r="C363">
        <f t="shared" si="15"/>
        <v>8.1612607562418482</v>
      </c>
      <c r="D363">
        <f t="shared" si="16"/>
        <v>15.838739243758152</v>
      </c>
    </row>
    <row r="364" spans="1:4" x14ac:dyDescent="0.3">
      <c r="A364">
        <v>358</v>
      </c>
      <c r="B364">
        <f t="shared" si="17"/>
        <v>0.67927871952499208</v>
      </c>
      <c r="C364">
        <f t="shared" si="15"/>
        <v>8.151344634299905</v>
      </c>
      <c r="D364">
        <f t="shared" si="16"/>
        <v>15.848655365700095</v>
      </c>
    </row>
    <row r="365" spans="1:4" x14ac:dyDescent="0.3">
      <c r="A365">
        <v>359</v>
      </c>
      <c r="B365">
        <f t="shared" si="17"/>
        <v>0.67855794542278658</v>
      </c>
      <c r="C365">
        <f t="shared" si="15"/>
        <v>8.1426953450734381</v>
      </c>
      <c r="D365">
        <f t="shared" si="16"/>
        <v>15.857304654926562</v>
      </c>
    </row>
    <row r="366" spans="1:4" x14ac:dyDescent="0.3">
      <c r="A366">
        <v>360</v>
      </c>
      <c r="B366">
        <f t="shared" si="17"/>
        <v>0.6779431753873375</v>
      </c>
      <c r="C366">
        <f t="shared" si="15"/>
        <v>8.1353181046480501</v>
      </c>
      <c r="D366">
        <f t="shared" si="16"/>
        <v>15.86468189535195</v>
      </c>
    </row>
    <row r="367" spans="1:4" x14ac:dyDescent="0.3">
      <c r="A367">
        <v>361</v>
      </c>
      <c r="B367">
        <f t="shared" si="17"/>
        <v>0.6774347812587842</v>
      </c>
      <c r="C367">
        <f t="shared" si="15"/>
        <v>8.1292173751054104</v>
      </c>
      <c r="D367">
        <f t="shared" si="16"/>
        <v>15.87078262489459</v>
      </c>
    </row>
    <row r="368" spans="1:4" x14ac:dyDescent="0.3">
      <c r="A368">
        <v>362</v>
      </c>
      <c r="B368">
        <f t="shared" si="17"/>
        <v>0.67703307129875201</v>
      </c>
      <c r="C368">
        <f t="shared" si="15"/>
        <v>8.1243968555850241</v>
      </c>
      <c r="D368">
        <f t="shared" si="16"/>
        <v>15.875603144414976</v>
      </c>
    </row>
    <row r="369" spans="1:4" x14ac:dyDescent="0.3">
      <c r="A369">
        <v>363</v>
      </c>
      <c r="B369">
        <f t="shared" si="17"/>
        <v>0.67673828957059534</v>
      </c>
      <c r="C369">
        <f t="shared" si="15"/>
        <v>8.1208594748471441</v>
      </c>
      <c r="D369">
        <f t="shared" si="16"/>
        <v>15.879140525152856</v>
      </c>
    </row>
    <row r="370" spans="1:4" x14ac:dyDescent="0.3">
      <c r="A370">
        <v>364</v>
      </c>
      <c r="B370">
        <f t="shared" si="17"/>
        <v>0.67655061544725603</v>
      </c>
      <c r="C370">
        <f t="shared" si="15"/>
        <v>8.1186073853670724</v>
      </c>
      <c r="D370">
        <f t="shared" si="16"/>
        <v>15.881392614632928</v>
      </c>
    </row>
    <row r="371" spans="1:4" x14ac:dyDescent="0.3">
      <c r="A371">
        <v>365</v>
      </c>
      <c r="B371">
        <f t="shared" si="17"/>
        <v>0.67647016324874798</v>
      </c>
      <c r="C371">
        <f t="shared" si="15"/>
        <v>8.1176419589849758</v>
      </c>
      <c r="D371">
        <f t="shared" si="16"/>
        <v>15.882358041015024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raws</vt:lpstr>
      <vt:lpstr>Sheet2</vt:lpstr>
      <vt:lpstr>horizontal</vt:lpstr>
      <vt:lpstr>Sheet1</vt:lpstr>
      <vt:lpstr>Formula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임일교수님</dc:creator>
  <cp:lastModifiedBy>임일교수님</cp:lastModifiedBy>
  <dcterms:created xsi:type="dcterms:W3CDTF">2013-04-07T13:16:24Z</dcterms:created>
  <dcterms:modified xsi:type="dcterms:W3CDTF">2013-12-04T15:04:57Z</dcterms:modified>
</cp:coreProperties>
</file>